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arasimone/Desktop/All_Homework/"/>
    </mc:Choice>
  </mc:AlternateContent>
  <xr:revisionPtr revIDLastSave="0" documentId="13_ncr:1_{A4043319-AD3A-1E42-887C-5E5D2D2F808B}" xr6:coauthVersionLast="47" xr6:coauthVersionMax="47" xr10:uidLastSave="{00000000-0000-0000-0000-000000000000}"/>
  <bookViews>
    <workbookView xWindow="820" yWindow="500" windowWidth="28800" windowHeight="16400" xr2:uid="{00000000-000D-0000-FFFF-FFFF00000000}"/>
  </bookViews>
  <sheets>
    <sheet name="Crowdfunding" sheetId="1" r:id="rId1"/>
    <sheet name="Pivot Table- Category" sheetId="3" r:id="rId2"/>
    <sheet name="Pivot Table - Sub-Category" sheetId="4" r:id="rId3"/>
    <sheet name="Pivot Table - outcome" sheetId="8" r:id="rId4"/>
    <sheet name="Goal Analysis " sheetId="9" r:id="rId5"/>
    <sheet name="Summary Statistics" sheetId="10" r:id="rId6"/>
  </sheets>
  <calcPr calcId="191029"/>
  <pivotCaches>
    <pivotCache cacheId="3" r:id="rId7"/>
    <pivotCache cacheId="4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0" l="1"/>
  <c r="J7" i="10"/>
  <c r="H8" i="10"/>
  <c r="H7" i="10"/>
  <c r="J6" i="10"/>
  <c r="J5" i="10"/>
  <c r="J4" i="10"/>
  <c r="H6" i="10"/>
  <c r="H5" i="10"/>
  <c r="H4" i="10"/>
  <c r="J3" i="10"/>
  <c r="H3" i="10"/>
  <c r="D13" i="9" l="1"/>
  <c r="B13" i="9"/>
  <c r="D12" i="9"/>
  <c r="B12" i="9"/>
  <c r="D11" i="9"/>
  <c r="B11" i="9"/>
  <c r="D10" i="9"/>
  <c r="B10" i="9"/>
  <c r="D9" i="9"/>
  <c r="B9" i="9"/>
  <c r="D8" i="9"/>
  <c r="B8" i="9"/>
  <c r="D7" i="9"/>
  <c r="B7" i="9"/>
  <c r="D6" i="9"/>
  <c r="B6" i="9"/>
  <c r="D5" i="9"/>
  <c r="B5" i="9"/>
  <c r="D4" i="9"/>
  <c r="B4" i="9"/>
  <c r="D3" i="9"/>
  <c r="B3" i="9"/>
  <c r="D2" i="9"/>
  <c r="B2" i="9"/>
  <c r="C13" i="9"/>
  <c r="C12" i="9"/>
  <c r="C11" i="9"/>
  <c r="C10" i="9"/>
  <c r="C9" i="9"/>
  <c r="C8" i="9"/>
  <c r="C7" i="9"/>
  <c r="C6" i="9"/>
  <c r="C5" i="9"/>
  <c r="C4" i="9"/>
  <c r="C3" i="9"/>
  <c r="C2" i="9"/>
  <c r="P2" i="1"/>
  <c r="P5" i="1"/>
  <c r="P6" i="1"/>
  <c r="P7" i="1"/>
  <c r="P8" i="1"/>
  <c r="P9" i="1"/>
  <c r="P828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987" i="1"/>
  <c r="P210" i="1"/>
  <c r="P211" i="1"/>
  <c r="P212" i="1"/>
  <c r="P213" i="1"/>
  <c r="P214" i="1"/>
  <c r="P215" i="1"/>
  <c r="P216" i="1"/>
  <c r="P218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907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787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232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908" i="1"/>
  <c r="P410" i="1"/>
  <c r="P411" i="1"/>
  <c r="P977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20" i="1"/>
  <c r="P521" i="1"/>
  <c r="P522" i="1"/>
  <c r="P523" i="1"/>
  <c r="P524" i="1"/>
  <c r="P525" i="1"/>
  <c r="P526" i="1"/>
  <c r="P527" i="1"/>
  <c r="P528" i="1"/>
  <c r="P529" i="1"/>
  <c r="P968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739" i="1"/>
  <c r="P631" i="1"/>
  <c r="P632" i="1"/>
  <c r="P633" i="1"/>
  <c r="P634" i="1"/>
  <c r="P635" i="1"/>
  <c r="P636" i="1"/>
  <c r="P519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21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664" i="1"/>
  <c r="P903" i="1"/>
  <c r="P904" i="1"/>
  <c r="P905" i="1"/>
  <c r="P906" i="1"/>
  <c r="P909" i="1"/>
  <c r="P910" i="1"/>
  <c r="P911" i="1"/>
  <c r="P912" i="1"/>
  <c r="P913" i="1"/>
  <c r="P914" i="1"/>
  <c r="P915" i="1"/>
  <c r="P916" i="1"/>
  <c r="P917" i="1"/>
  <c r="P219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603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9" i="1"/>
  <c r="P970" i="1"/>
  <c r="P971" i="1"/>
  <c r="P972" i="1"/>
  <c r="P973" i="1"/>
  <c r="P974" i="1"/>
  <c r="P975" i="1"/>
  <c r="P976" i="1"/>
  <c r="P978" i="1"/>
  <c r="P979" i="1"/>
  <c r="P980" i="1"/>
  <c r="P981" i="1"/>
  <c r="P982" i="1"/>
  <c r="P983" i="1"/>
  <c r="P984" i="1"/>
  <c r="P985" i="1"/>
  <c r="P986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4" i="1"/>
  <c r="P3" i="1"/>
  <c r="E5" i="9" l="1"/>
  <c r="F5" i="9" s="1"/>
  <c r="E9" i="9"/>
  <c r="G9" i="9" s="1"/>
  <c r="E13" i="9"/>
  <c r="H13" i="9" s="1"/>
  <c r="E12" i="9"/>
  <c r="H12" i="9" s="1"/>
  <c r="E8" i="9"/>
  <c r="F8" i="9" s="1"/>
  <c r="E4" i="9"/>
  <c r="G4" i="9" s="1"/>
  <c r="F13" i="9"/>
  <c r="E11" i="9"/>
  <c r="H11" i="9" s="1"/>
  <c r="E7" i="9"/>
  <c r="H7" i="9" s="1"/>
  <c r="E3" i="9"/>
  <c r="G3" i="9" s="1"/>
  <c r="E10" i="9"/>
  <c r="G10" i="9" s="1"/>
  <c r="E6" i="9"/>
  <c r="H6" i="9" s="1"/>
  <c r="E2" i="9"/>
  <c r="F2" i="9" s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828" i="1"/>
  <c r="T828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987" i="1"/>
  <c r="T987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8" i="1"/>
  <c r="T218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907" i="1"/>
  <c r="T907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787" i="1"/>
  <c r="T787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232" i="1"/>
  <c r="T232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908" i="1"/>
  <c r="T908" i="1"/>
  <c r="S410" i="1"/>
  <c r="T410" i="1"/>
  <c r="S411" i="1"/>
  <c r="T411" i="1"/>
  <c r="S977" i="1"/>
  <c r="T977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968" i="1"/>
  <c r="T968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739" i="1"/>
  <c r="T739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519" i="1"/>
  <c r="T519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217" i="1"/>
  <c r="T21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664" i="1"/>
  <c r="T664" i="1"/>
  <c r="S903" i="1"/>
  <c r="T903" i="1"/>
  <c r="S904" i="1"/>
  <c r="T904" i="1"/>
  <c r="S905" i="1"/>
  <c r="T905" i="1"/>
  <c r="S906" i="1"/>
  <c r="T906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219" i="1"/>
  <c r="T219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603" i="1"/>
  <c r="T603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T2" i="1"/>
  <c r="S2" i="1"/>
  <c r="O3" i="1"/>
  <c r="O4" i="1"/>
  <c r="O5" i="1"/>
  <c r="O6" i="1"/>
  <c r="O7" i="1"/>
  <c r="O8" i="1"/>
  <c r="O9" i="1"/>
  <c r="O828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987" i="1"/>
  <c r="O210" i="1"/>
  <c r="O211" i="1"/>
  <c r="O212" i="1"/>
  <c r="O213" i="1"/>
  <c r="O214" i="1"/>
  <c r="O215" i="1"/>
  <c r="O216" i="1"/>
  <c r="O218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907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787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232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908" i="1"/>
  <c r="O410" i="1"/>
  <c r="O411" i="1"/>
  <c r="O977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20" i="1"/>
  <c r="O521" i="1"/>
  <c r="O522" i="1"/>
  <c r="O523" i="1"/>
  <c r="O524" i="1"/>
  <c r="O525" i="1"/>
  <c r="O526" i="1"/>
  <c r="O527" i="1"/>
  <c r="O528" i="1"/>
  <c r="O529" i="1"/>
  <c r="O968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739" i="1"/>
  <c r="O631" i="1"/>
  <c r="O632" i="1"/>
  <c r="O633" i="1"/>
  <c r="O634" i="1"/>
  <c r="O635" i="1"/>
  <c r="O636" i="1"/>
  <c r="O519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21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664" i="1"/>
  <c r="O903" i="1"/>
  <c r="O904" i="1"/>
  <c r="O905" i="1"/>
  <c r="O906" i="1"/>
  <c r="O909" i="1"/>
  <c r="O910" i="1"/>
  <c r="O911" i="1"/>
  <c r="O912" i="1"/>
  <c r="O913" i="1"/>
  <c r="O914" i="1"/>
  <c r="O915" i="1"/>
  <c r="O916" i="1"/>
  <c r="O917" i="1"/>
  <c r="O219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603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9" i="1"/>
  <c r="O970" i="1"/>
  <c r="O971" i="1"/>
  <c r="O972" i="1"/>
  <c r="O973" i="1"/>
  <c r="O974" i="1"/>
  <c r="O975" i="1"/>
  <c r="O976" i="1"/>
  <c r="O978" i="1"/>
  <c r="O979" i="1"/>
  <c r="O980" i="1"/>
  <c r="O981" i="1"/>
  <c r="O982" i="1"/>
  <c r="O983" i="1"/>
  <c r="O984" i="1"/>
  <c r="O985" i="1"/>
  <c r="O986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H5" i="9" l="1"/>
  <c r="F9" i="9"/>
  <c r="G5" i="9"/>
  <c r="G8" i="9"/>
  <c r="H4" i="9"/>
  <c r="F11" i="9"/>
  <c r="H9" i="9"/>
  <c r="H10" i="9"/>
  <c r="F4" i="9"/>
  <c r="G11" i="9"/>
  <c r="G13" i="9"/>
  <c r="G6" i="9"/>
  <c r="H8" i="9"/>
  <c r="F6" i="9"/>
  <c r="H2" i="9"/>
  <c r="H3" i="9"/>
  <c r="G12" i="9"/>
  <c r="F12" i="9"/>
  <c r="G2" i="9"/>
  <c r="F10" i="9"/>
  <c r="F7" i="9"/>
  <c r="G7" i="9"/>
  <c r="F3" i="9"/>
</calcChain>
</file>

<file path=xl/sharedStrings.xml><?xml version="1.0" encoding="utf-8"?>
<sst xmlns="http://schemas.openxmlformats.org/spreadsheetml/2006/main" count="25433" uniqueCount="18484">
  <si>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</si>
  <si>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</si>
  <si>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</si>
  <si>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</si>
  <si>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</si>
  <si>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</si>
  <si>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</si>
  <si>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</si>
  <si>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</si>
  <si>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</si>
  <si>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</si>
  <si>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</si>
  <si>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</si>
  <si>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</si>
  <si>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</si>
  <si>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</si>
  <si>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</si>
  <si>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</si>
  <si>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</si>
  <si>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</si>
  <si>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</si>
  <si>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</si>
  <si>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</si>
  <si>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</si>
  <si>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</si>
  <si>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</si>
  <si>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</si>
  <si>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</si>
  <si>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</si>
  <si>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</si>
  <si>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</si>
  <si>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</si>
  <si>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</si>
  <si>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</si>
  <si>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</si>
  <si>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</si>
  <si>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</si>
  <si>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</si>
  <si>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</si>
  <si>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</si>
  <si>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</si>
  <si>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</si>
  <si>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</si>
  <si>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</si>
  <si>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</si>
  <si>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</si>
  <si>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</si>
  <si>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</si>
  <si>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</si>
  <si>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</si>
  <si>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</si>
  <si>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</si>
  <si>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</si>
  <si>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</si>
  <si>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</si>
  <si>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</si>
  <si>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</si>
  <si>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</si>
  <si>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</si>
  <si>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</si>
  <si>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</si>
  <si>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</si>
  <si>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</si>
  <si>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</si>
  <si>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</si>
  <si>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</si>
  <si>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</si>
  <si>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</si>
  <si>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</si>
  <si>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</si>
  <si>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</si>
  <si>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</si>
  <si>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</si>
  <si>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</si>
  <si>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</si>
  <si>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</si>
  <si>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</si>
  <si>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</si>
  <si>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</si>
  <si>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</si>
  <si>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</si>
  <si>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</si>
  <si>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</si>
  <si>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</si>
  <si>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</si>
  <si>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</si>
  <si>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</si>
  <si>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</si>
  <si>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</si>
  <si>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</si>
  <si>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</si>
  <si>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</si>
  <si>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</si>
  <si>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</si>
  <si>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</si>
  <si>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</si>
  <si>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</si>
  <si>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</si>
  <si>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</si>
  <si>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</si>
  <si>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</si>
  <si>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</si>
  <si>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</si>
  <si>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</si>
  <si>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</si>
  <si>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</si>
  <si>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</si>
  <si>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</si>
  <si>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</si>
  <si>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</si>
  <si>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</si>
  <si>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</si>
  <si>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</si>
  <si>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</si>
  <si>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</si>
  <si>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</si>
  <si>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</si>
  <si>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</si>
  <si>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</si>
  <si>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</si>
  <si>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</si>
  <si>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</si>
  <si>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</si>
  <si>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</si>
  <si>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</si>
  <si>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</si>
  <si>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</si>
  <si>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</si>
  <si>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</si>
  <si>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</si>
  <si>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</si>
  <si>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</si>
  <si>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</si>
  <si>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</si>
  <si>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</si>
  <si>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</si>
  <si>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</si>
  <si>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</si>
  <si>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</si>
  <si>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</si>
  <si>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</si>
  <si>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</si>
  <si>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</si>
  <si>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</si>
  <si>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</si>
  <si>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</si>
  <si>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</si>
  <si>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</si>
  <si>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</si>
  <si>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</si>
  <si>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</si>
  <si>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</si>
  <si>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</si>
  <si>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</si>
  <si>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</si>
  <si>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</si>
  <si>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</si>
  <si>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</si>
  <si>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</si>
  <si>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</si>
  <si>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</si>
  <si>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</si>
  <si>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</si>
  <si>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</si>
  <si>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</si>
  <si>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</si>
  <si>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</si>
  <si>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</si>
  <si>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</si>
  <si>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</si>
  <si>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</si>
  <si>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</si>
  <si>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</si>
  <si>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</si>
  <si>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</si>
  <si>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</si>
  <si>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</si>
  <si>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</si>
  <si>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</si>
  <si>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</si>
  <si>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</si>
  <si>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</si>
  <si>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</si>
  <si>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</si>
  <si>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</si>
  <si>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</si>
  <si>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</si>
  <si>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</si>
  <si>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</si>
  <si>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</si>
  <si>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</si>
  <si>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</si>
  <si>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</si>
  <si>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</si>
  <si>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</si>
  <si>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</si>
  <si>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</si>
  <si>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</si>
  <si>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</si>
  <si>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</si>
  <si>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</si>
  <si>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</si>
  <si>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</si>
  <si>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</si>
  <si>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</si>
  <si>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</si>
  <si>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</si>
  <si>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</si>
  <si>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</si>
  <si>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</si>
  <si>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</si>
  <si>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</si>
  <si>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</si>
  <si>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</si>
  <si>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</si>
  <si>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</si>
  <si>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</si>
  <si>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</si>
  <si>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</si>
  <si>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</si>
  <si>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</si>
  <si>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</si>
  <si>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</si>
  <si>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</si>
  <si>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</si>
  <si>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</si>
  <si>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</si>
  <si>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</si>
  <si>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</si>
  <si>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</si>
  <si>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</si>
  <si>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</si>
  <si>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</si>
  <si>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</si>
  <si>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</si>
  <si>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</si>
  <si>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</si>
  <si>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</si>
  <si>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</si>
  <si>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</si>
  <si>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</si>
  <si>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</si>
  <si>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</si>
  <si>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</si>
  <si>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</si>
  <si>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</si>
  <si>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</si>
  <si>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</si>
  <si>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</si>
  <si>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</si>
  <si>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</si>
  <si>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</si>
  <si>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</si>
  <si>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</si>
  <si>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</si>
  <si>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</si>
  <si>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</si>
  <si>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</si>
  <si>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</si>
  <si>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</si>
  <si>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</si>
  <si>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</si>
  <si>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</si>
  <si>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</si>
  <si>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</si>
  <si>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</si>
  <si>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</si>
  <si>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</si>
  <si>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</si>
  <si>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</si>
  <si>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</si>
  <si>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</si>
  <si>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</si>
  <si>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</si>
  <si>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</si>
  <si>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</si>
  <si>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</si>
  <si>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</si>
  <si>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</si>
  <si>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</si>
  <si>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</si>
  <si>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</si>
  <si>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</si>
  <si>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</si>
  <si>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</si>
  <si>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</si>
  <si>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</si>
  <si>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</si>
  <si>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</si>
  <si>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</si>
  <si>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</si>
  <si>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</si>
  <si>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</si>
  <si>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</si>
  <si>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</si>
  <si>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</si>
  <si>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</si>
  <si>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</si>
  <si>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</si>
  <si>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</si>
  <si>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</si>
  <si>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</si>
  <si>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</si>
  <si>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</si>
  <si>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</si>
  <si>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</si>
  <si>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</si>
  <si>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</si>
  <si>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</si>
  <si>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</si>
  <si>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</si>
  <si>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</si>
  <si>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</si>
  <si>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</si>
  <si>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</si>
  <si>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</si>
  <si>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</si>
  <si>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</si>
  <si>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</si>
  <si>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</si>
  <si>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</si>
  <si>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</si>
  <si>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</si>
  <si>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</si>
  <si>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</si>
  <si>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</si>
  <si>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</si>
  <si>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</si>
  <si>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</si>
  <si>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</si>
  <si>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</si>
  <si>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</si>
  <si>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</si>
  <si>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</si>
  <si>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</si>
  <si>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</si>
  <si>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</si>
  <si>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</si>
  <si>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</si>
  <si>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</si>
  <si>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</si>
  <si>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</si>
  <si>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</si>
  <si>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</si>
  <si>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</si>
  <si>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</si>
  <si>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</si>
  <si>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</si>
  <si>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</si>
  <si>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</si>
  <si>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</si>
  <si>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</si>
  <si>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</si>
  <si>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</si>
  <si>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</si>
  <si>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</si>
  <si>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</si>
  <si>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</si>
  <si>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</si>
  <si>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</si>
  <si>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</si>
  <si>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</si>
  <si>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</si>
  <si>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</si>
  <si>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</si>
  <si>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</si>
  <si>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</si>
  <si>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</si>
  <si>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</si>
  <si>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</si>
  <si>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</si>
  <si>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</si>
  <si>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</si>
  <si>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</si>
  <si>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</si>
  <si>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</si>
  <si>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</si>
  <si>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</si>
  <si>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</si>
  <si>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</si>
  <si>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</si>
  <si>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</si>
  <si>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</si>
  <si>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</si>
  <si>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</si>
  <si>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</si>
  <si>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</si>
  <si>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</si>
  <si>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</si>
  <si>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</si>
  <si>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</si>
  <si>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</si>
  <si>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</si>
  <si>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</si>
  <si>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</si>
  <si>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</si>
  <si>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</si>
  <si>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</si>
  <si>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</si>
  <si>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</si>
  <si>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</si>
  <si>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</si>
  <si>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</si>
  <si>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</si>
  <si>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</si>
  <si>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</si>
  <si>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</si>
  <si>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</si>
  <si>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</si>
  <si>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</si>
  <si>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</si>
  <si>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</si>
  <si>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</si>
  <si>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</si>
  <si>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</si>
  <si>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</si>
  <si>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</si>
  <si>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</si>
  <si>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</si>
  <si>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</si>
  <si>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</si>
  <si>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</si>
  <si>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</si>
  <si>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</si>
  <si>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</si>
  <si>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</si>
  <si>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</si>
  <si>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</si>
  <si>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</si>
  <si>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</si>
  <si>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</si>
  <si>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</si>
  <si>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</si>
  <si>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</si>
  <si>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</si>
  <si>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</si>
  <si>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</si>
  <si>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</si>
  <si>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</si>
  <si>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</si>
  <si>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</si>
  <si>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</si>
  <si>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</si>
  <si>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</si>
  <si>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</si>
  <si>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</si>
  <si>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</si>
  <si>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</si>
  <si>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</si>
  <si>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</si>
  <si>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</si>
  <si>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</si>
  <si>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</si>
  <si>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</si>
  <si>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</si>
  <si>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</si>
  <si>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</si>
  <si>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</si>
  <si>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</si>
  <si>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</si>
  <si>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</si>
  <si>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</si>
  <si>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</si>
  <si>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</si>
  <si>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</si>
  <si>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</si>
  <si>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</si>
  <si>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</si>
  <si>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</si>
  <si>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</si>
  <si>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</si>
  <si>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</si>
  <si>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</si>
  <si>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</si>
  <si>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</si>
  <si>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</si>
  <si>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</si>
  <si>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</si>
  <si>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</si>
  <si>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</si>
  <si>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</si>
  <si>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</si>
  <si>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</si>
  <si>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</si>
  <si>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</si>
  <si>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</si>
  <si>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</si>
  <si>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</si>
  <si>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</si>
  <si>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</si>
  <si>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</si>
  <si>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</si>
  <si>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</si>
  <si>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</si>
  <si>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</si>
  <si>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</si>
  <si>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</si>
  <si>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</si>
  <si>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</si>
  <si>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</si>
  <si>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</si>
  <si>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</si>
  <si>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</si>
  <si>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</si>
  <si>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</si>
  <si>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</si>
  <si>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</si>
  <si>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</si>
  <si>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</si>
  <si>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</si>
  <si>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</si>
  <si>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</si>
  <si>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</si>
  <si>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</si>
  <si>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</si>
  <si>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</si>
  <si>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</si>
  <si>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</si>
  <si>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</si>
  <si>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</si>
  <si>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</si>
  <si>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</si>
  <si>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</si>
  <si>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</si>
  <si>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</si>
  <si>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</si>
  <si>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</si>
  <si>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</si>
  <si>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</si>
  <si>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</si>
  <si>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</si>
  <si>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</si>
  <si>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</si>
  <si>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</si>
  <si>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</si>
  <si>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</si>
  <si>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</si>
  <si>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</si>
  <si>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</si>
  <si>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</si>
  <si>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</si>
  <si>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</si>
  <si>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</si>
  <si>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</si>
  <si>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</si>
  <si>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</si>
  <si>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</si>
  <si>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</si>
  <si>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</si>
  <si>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</si>
  <si>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</si>
  <si>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</si>
  <si>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</si>
  <si>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</si>
  <si>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</si>
  <si>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</si>
  <si>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</si>
  <si>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</si>
  <si>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</si>
  <si>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</si>
  <si>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</si>
  <si>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</si>
  <si>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</si>
  <si>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</si>
  <si>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</si>
  <si>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</si>
  <si>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</si>
  <si>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</si>
  <si>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</si>
  <si>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</si>
  <si>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</si>
  <si>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</si>
  <si>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</si>
  <si>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</si>
  <si>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</si>
  <si>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</si>
  <si>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</si>
  <si>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</si>
  <si>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</si>
  <si>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</si>
  <si>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</si>
  <si>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</si>
  <si>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</si>
  <si>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</si>
  <si>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</si>
  <si>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</si>
  <si>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</si>
  <si>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</si>
  <si>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</si>
  <si>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</si>
  <si>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</si>
  <si>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</si>
  <si>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</si>
  <si>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</si>
  <si>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</si>
  <si>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</si>
  <si>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</si>
  <si>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</si>
  <si>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</si>
  <si>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</si>
  <si>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</si>
  <si>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</si>
  <si>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</si>
  <si>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</si>
  <si>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</si>
  <si>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</si>
  <si>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</si>
  <si>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</si>
  <si>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</si>
  <si>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</si>
  <si>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</si>
  <si>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</si>
  <si>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</si>
  <si>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</si>
  <si>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</si>
  <si>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</si>
  <si>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</si>
  <si>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</si>
  <si>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</si>
  <si>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</si>
  <si>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</si>
  <si>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</si>
  <si>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</si>
  <si>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</si>
  <si>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</si>
  <si>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</si>
  <si>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</si>
  <si>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</si>
  <si>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</si>
  <si>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</si>
  <si>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</si>
  <si>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</si>
  <si>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</si>
  <si>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</si>
  <si>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</si>
  <si>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</si>
  <si>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</si>
  <si>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</si>
  <si>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</si>
  <si>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</si>
  <si>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</si>
  <si>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</si>
  <si>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</si>
  <si>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</si>
  <si>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</si>
  <si>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</si>
  <si>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</si>
  <si>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</si>
  <si>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</si>
  <si>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</si>
  <si>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</si>
  <si>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</si>
  <si>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</si>
  <si>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</si>
  <si>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</si>
  <si>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</si>
  <si>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</si>
  <si>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</si>
  <si>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</si>
  <si>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</si>
  <si>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</si>
  <si>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</si>
  <si>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</si>
  <si>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</si>
  <si>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</si>
  <si>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</si>
  <si>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</si>
  <si>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</si>
  <si>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</si>
  <si>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</si>
  <si>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</si>
  <si>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</si>
  <si>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</si>
  <si>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</si>
  <si>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</si>
  <si>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</si>
  <si>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</si>
  <si>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</si>
  <si>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</si>
  <si>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</si>
  <si>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</si>
  <si>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</si>
  <si>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</si>
  <si>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</si>
  <si>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</si>
  <si>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</si>
  <si>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</si>
  <si>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</si>
  <si>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</si>
  <si>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</si>
  <si>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</si>
  <si>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</si>
  <si>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</si>
  <si>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</si>
  <si>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</si>
  <si>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</si>
  <si>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</si>
  <si>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</si>
  <si>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</si>
  <si>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</si>
  <si>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</si>
  <si>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</si>
  <si>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</si>
  <si>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</si>
  <si>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</si>
  <si>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</si>
  <si>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</si>
  <si>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</si>
  <si>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</si>
  <si>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</si>
  <si>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</si>
  <si>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</si>
  <si>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</si>
  <si>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</si>
  <si>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</si>
  <si>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</si>
  <si>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</si>
  <si>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</si>
  <si>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</si>
  <si>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</si>
  <si>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</si>
  <si>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</si>
  <si>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</si>
  <si>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</si>
  <si>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</si>
  <si>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</si>
  <si>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</si>
  <si>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</si>
  <si>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</si>
  <si>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</si>
  <si>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</si>
  <si>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</si>
  <si>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</si>
  <si>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</si>
  <si>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</si>
  <si>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</si>
  <si>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</si>
  <si>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</si>
  <si>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</si>
  <si>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</si>
  <si>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</si>
  <si>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</si>
  <si>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</si>
  <si>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</si>
  <si>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</si>
  <si>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</si>
  <si>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</si>
  <si>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</si>
  <si>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</si>
  <si>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</si>
  <si>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</si>
  <si>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</si>
  <si>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</si>
  <si>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</si>
  <si>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</si>
  <si>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</si>
  <si>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</si>
  <si>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</si>
  <si>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</si>
  <si>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</si>
  <si>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</si>
  <si>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</si>
  <si>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</si>
  <si>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</si>
  <si>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</si>
  <si>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</si>
  <si>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</si>
  <si>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</si>
  <si>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</si>
  <si>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</si>
  <si>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</si>
  <si>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</si>
  <si>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</si>
  <si>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</si>
  <si>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</si>
  <si>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</si>
  <si>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</si>
  <si>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</si>
  <si>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</si>
  <si>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</si>
  <si>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</si>
  <si>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</si>
  <si>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</si>
  <si>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</si>
  <si>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</si>
  <si>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</si>
  <si>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</si>
  <si>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</si>
  <si>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</si>
  <si>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</si>
  <si>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</si>
  <si>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</si>
  <si>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</si>
  <si>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</si>
  <si>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</si>
  <si>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</si>
  <si>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</si>
  <si>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</si>
  <si>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</si>
  <si>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</si>
  <si>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</si>
  <si>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</si>
  <si>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</si>
  <si>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</si>
  <si>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</si>
  <si>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</si>
  <si>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</si>
  <si>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</si>
  <si>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</si>
  <si>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</si>
  <si>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</si>
  <si>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</si>
  <si>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</si>
  <si>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</si>
  <si>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</si>
  <si>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</si>
  <si>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</si>
  <si>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</si>
  <si>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</si>
  <si>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</si>
  <si>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</si>
  <si>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</si>
  <si>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</si>
  <si>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</si>
  <si>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</si>
  <si>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</si>
  <si>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</si>
  <si>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</si>
  <si>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</si>
  <si>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</si>
  <si>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</si>
  <si>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</si>
  <si>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</si>
  <si>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</si>
  <si>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</si>
  <si>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</si>
  <si>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</si>
  <si>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</si>
  <si>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</si>
  <si>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</si>
  <si>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</si>
  <si>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</si>
  <si>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</si>
  <si>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</si>
  <si>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</si>
  <si>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</si>
  <si>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</si>
  <si>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</si>
  <si>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</si>
  <si>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</si>
  <si>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</si>
  <si>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</si>
  <si>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</si>
  <si>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</si>
  <si>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</si>
  <si>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</si>
  <si>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</si>
  <si>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</si>
  <si>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</si>
  <si>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</si>
  <si>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</si>
  <si>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</si>
  <si>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</si>
  <si>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</si>
  <si>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</si>
  <si>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</si>
  <si>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</si>
  <si>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</si>
  <si>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</si>
  <si>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</si>
  <si>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</si>
  <si>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</si>
  <si>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</si>
  <si>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</si>
  <si>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</si>
  <si>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</si>
  <si>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</si>
  <si>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</si>
  <si>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</si>
  <si>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</si>
  <si>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</si>
  <si>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</si>
  <si>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</si>
  <si>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</si>
  <si>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</si>
  <si>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</si>
  <si>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</si>
  <si>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</si>
  <si>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</si>
  <si>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</si>
  <si>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</si>
  <si>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</si>
  <si>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</si>
  <si>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</si>
  <si>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</si>
  <si>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</si>
  <si>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</si>
  <si>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</si>
  <si>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</si>
  <si>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</si>
  <si>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</si>
  <si>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</si>
  <si>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</si>
  <si>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</si>
  <si>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</si>
  <si>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</si>
  <si>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</si>
  <si>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</si>
  <si>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</si>
  <si>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</si>
  <si>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</si>
  <si>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</si>
  <si>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</si>
  <si>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</si>
  <si>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</si>
  <si>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</si>
  <si>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</si>
  <si>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</si>
  <si>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</si>
  <si>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</si>
  <si>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</si>
  <si>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</si>
  <si>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</si>
  <si>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</si>
  <si>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</si>
  <si>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</si>
  <si>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</si>
  <si>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</si>
  <si>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</si>
  <si>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</si>
  <si>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</si>
  <si>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</si>
  <si>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</si>
  <si>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</si>
  <si>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</si>
  <si>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</si>
  <si>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</si>
  <si>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</si>
  <si>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</si>
  <si>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</si>
  <si>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</si>
  <si>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</si>
  <si>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</si>
  <si>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</si>
  <si>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</si>
  <si>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</si>
  <si>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</si>
  <si>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</si>
  <si>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</si>
  <si>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</si>
  <si>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</si>
  <si>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</si>
  <si>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</si>
  <si>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</si>
  <si>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</si>
  <si>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</si>
  <si>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</si>
  <si>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</si>
  <si>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</si>
  <si>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</si>
  <si>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</si>
  <si>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</si>
  <si>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</si>
  <si>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</si>
  <si>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</si>
  <si>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</si>
  <si>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</si>
  <si>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</si>
  <si>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</si>
  <si>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</si>
  <si>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</si>
  <si>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</si>
  <si>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</si>
  <si>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</si>
  <si>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</si>
  <si>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</si>
  <si>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</si>
  <si>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</si>
  <si>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</si>
  <si>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</si>
  <si>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</si>
  <si>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</si>
  <si>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</si>
  <si>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</si>
  <si>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</si>
  <si>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</si>
  <si>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</si>
  <si>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</si>
  <si>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</si>
  <si>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</si>
  <si>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</si>
  <si>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</si>
  <si>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</si>
  <si>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</si>
  <si>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</si>
  <si>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</si>
  <si>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</si>
  <si>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</si>
  <si>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</si>
  <si>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</si>
  <si>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</si>
  <si>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</si>
  <si>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</si>
  <si>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</si>
  <si>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</si>
  <si>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</si>
  <si>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</si>
  <si>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</si>
  <si>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</si>
  <si>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</si>
  <si>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</si>
  <si>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</si>
  <si>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</si>
  <si>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</si>
  <si>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</si>
  <si>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</si>
  <si>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</si>
  <si>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</si>
  <si>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</si>
  <si>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</si>
  <si>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</si>
  <si>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</si>
  <si>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</si>
  <si>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</si>
  <si>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</si>
  <si>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</si>
  <si>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</si>
  <si>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</si>
  <si>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</si>
  <si>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</si>
  <si>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</si>
  <si>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</si>
  <si>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</si>
  <si>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</si>
  <si>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</si>
  <si>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</si>
  <si>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</si>
  <si>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</si>
  <si>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</si>
  <si>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</si>
  <si>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</si>
  <si>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</si>
  <si>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</si>
  <si>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</si>
  <si>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</si>
  <si>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</si>
  <si>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</si>
  <si>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</si>
  <si>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</si>
  <si>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</si>
  <si>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</si>
  <si>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</si>
  <si>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</si>
  <si>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</si>
  <si>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</si>
  <si>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</si>
  <si>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</si>
  <si>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</si>
  <si>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</si>
  <si>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</si>
  <si>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</si>
  <si>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</si>
  <si>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</si>
  <si>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</si>
  <si>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</si>
  <si>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</si>
  <si>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</si>
  <si>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</si>
  <si>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</si>
  <si>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</si>
  <si>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</si>
  <si>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</si>
  <si>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</si>
  <si>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</si>
  <si>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</si>
  <si>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</si>
  <si>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</si>
  <si>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</si>
  <si>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</si>
  <si>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</si>
  <si>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</si>
  <si>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</si>
  <si>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</si>
  <si>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</si>
  <si>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</si>
  <si>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</si>
  <si>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</si>
  <si>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</si>
  <si>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</si>
  <si>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</si>
  <si>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</si>
  <si>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</si>
  <si>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</si>
  <si>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</si>
  <si>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</si>
  <si>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</si>
  <si>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</si>
  <si>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</si>
  <si>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</si>
  <si>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</si>
  <si>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</si>
  <si>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</si>
  <si>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</si>
  <si>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</si>
  <si>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</si>
  <si>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</si>
  <si>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</si>
  <si>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</si>
  <si>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</si>
  <si>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</si>
  <si>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</si>
  <si>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</si>
  <si>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</si>
  <si>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</si>
  <si>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</si>
  <si>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</si>
  <si>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</si>
  <si>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</si>
  <si>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</si>
  <si>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</si>
  <si>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</si>
  <si>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</si>
  <si>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</si>
  <si>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</si>
  <si>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</si>
  <si>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</si>
  <si>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</si>
  <si>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</si>
  <si>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</si>
  <si>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</si>
  <si>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</si>
  <si>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</si>
  <si>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</si>
  <si>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</si>
  <si>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</si>
  <si>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</si>
  <si>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</si>
  <si>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</si>
  <si>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</si>
  <si>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</si>
  <si>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</si>
  <si>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</si>
  <si>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</si>
  <si>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</si>
  <si>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</si>
  <si>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</si>
  <si>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</si>
  <si>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</si>
  <si>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</si>
  <si>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</si>
  <si>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</si>
  <si>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</si>
  <si>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</si>
  <si>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</si>
  <si>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</si>
  <si>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</si>
  <si>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</si>
  <si>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</si>
  <si>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</si>
  <si>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</si>
  <si>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</si>
  <si>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</si>
  <si>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</si>
  <si>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</si>
  <si>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</si>
  <si>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</si>
  <si>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</si>
  <si>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</si>
  <si>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</si>
  <si>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</si>
  <si>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</si>
  <si>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</si>
  <si>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</si>
  <si>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</si>
  <si>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</si>
  <si>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</si>
  <si>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</si>
  <si>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</si>
  <si>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</si>
  <si>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</si>
  <si>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</si>
  <si>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</si>
  <si>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</si>
  <si>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</si>
  <si>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</si>
  <si>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</si>
  <si>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</si>
  <si>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</si>
  <si>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</si>
  <si>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</si>
  <si>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</si>
  <si>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</si>
  <si>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</si>
  <si>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</si>
  <si>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</si>
  <si>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</si>
  <si>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</si>
  <si>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</si>
  <si>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</si>
  <si>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</si>
  <si>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</si>
  <si>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</si>
  <si>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</si>
  <si>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</si>
  <si>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</si>
  <si>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</si>
  <si>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</si>
  <si>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</si>
  <si>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</si>
  <si>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</si>
  <si>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</si>
  <si>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</si>
  <si>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</si>
  <si>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</si>
  <si>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</si>
  <si>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</si>
  <si>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</si>
  <si>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</si>
  <si>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</si>
  <si>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</si>
  <si>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</si>
  <si>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</si>
  <si>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</si>
  <si>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</si>
  <si>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</si>
  <si>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</si>
  <si>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</si>
  <si>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</si>
  <si>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</si>
  <si>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</si>
  <si>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</si>
  <si>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</si>
  <si>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</si>
  <si>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</si>
  <si>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</si>
  <si>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</si>
  <si>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</si>
  <si>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</si>
  <si>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</si>
  <si>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</si>
  <si>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</si>
  <si>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</si>
  <si>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</si>
  <si>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</si>
  <si>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</si>
  <si>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</si>
  <si>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</si>
  <si>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</si>
  <si>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</si>
  <si>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</si>
  <si>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</si>
  <si>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</si>
  <si>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</si>
  <si>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</si>
  <si>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</si>
  <si>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</si>
  <si>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</si>
  <si>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</si>
  <si>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</si>
  <si>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</si>
  <si>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</si>
  <si>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</si>
  <si>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</si>
  <si>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</si>
  <si>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</si>
  <si>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</si>
  <si>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</si>
  <si>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</si>
  <si>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</si>
  <si>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</si>
  <si>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</si>
  <si>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</si>
  <si>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</si>
  <si>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</si>
  <si>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</si>
  <si>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</si>
  <si>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</si>
  <si>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</si>
  <si>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</si>
  <si>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</si>
  <si>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</si>
  <si>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</si>
  <si>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</si>
  <si>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</si>
  <si>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</si>
  <si>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</si>
  <si>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</si>
  <si>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</si>
  <si>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</si>
  <si>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</si>
  <si>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</si>
  <si>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</si>
  <si>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</si>
  <si>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</si>
  <si>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</si>
  <si>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</si>
  <si>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</si>
  <si>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</si>
  <si>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</si>
  <si>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</si>
  <si>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</si>
  <si>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</si>
  <si>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</si>
  <si>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</si>
  <si>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</si>
  <si>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</si>
  <si>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</si>
  <si>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</si>
  <si>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</si>
  <si>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</si>
  <si>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</si>
  <si>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</si>
  <si>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</si>
  <si>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</si>
  <si>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</si>
  <si>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</si>
  <si>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</si>
  <si>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</si>
  <si>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</si>
  <si>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</si>
  <si>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</si>
  <si>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</si>
  <si>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</si>
  <si>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</si>
  <si>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</si>
  <si>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</si>
  <si>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</si>
  <si>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</si>
  <si>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</si>
  <si>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</si>
  <si>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</si>
  <si>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</si>
  <si>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</si>
  <si>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</si>
  <si>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</si>
  <si>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</si>
  <si>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</si>
  <si>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</si>
  <si>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</si>
  <si>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</si>
  <si>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</si>
  <si>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</si>
  <si>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</si>
  <si>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</si>
  <si>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</si>
  <si>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</si>
  <si>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</si>
  <si>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</si>
  <si>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</si>
  <si>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</si>
  <si>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</si>
  <si>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</si>
  <si>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</si>
  <si>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</si>
  <si>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</si>
  <si>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</si>
  <si>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</si>
  <si>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</si>
  <si>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</si>
  <si>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</si>
  <si>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</si>
  <si>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</si>
  <si>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</si>
  <si>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</si>
  <si>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</si>
  <si>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</si>
  <si>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</si>
  <si>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</si>
  <si>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</si>
  <si>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</si>
  <si>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</si>
  <si>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</si>
  <si>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</si>
  <si>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</si>
  <si>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</si>
  <si>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</si>
  <si>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</si>
  <si>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</si>
  <si>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</si>
  <si>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</si>
  <si>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</si>
  <si>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</si>
  <si>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</si>
  <si>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</si>
  <si>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</si>
  <si>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</si>
  <si>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</si>
  <si>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</si>
  <si>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</si>
  <si>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</si>
  <si>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</si>
  <si>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</si>
  <si>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</si>
  <si>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</si>
  <si>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</si>
  <si>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</si>
  <si>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</si>
  <si>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</si>
  <si>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</si>
  <si>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</si>
  <si>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</si>
  <si>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</si>
  <si>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</si>
  <si>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</si>
  <si>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</si>
  <si>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</si>
  <si>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</si>
  <si>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</si>
  <si>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</si>
  <si>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</si>
  <si>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</si>
  <si>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</si>
  <si>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</si>
  <si>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</si>
  <si>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</si>
  <si>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</si>
  <si>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</si>
  <si>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</si>
  <si>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</si>
  <si>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</si>
  <si>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</si>
  <si>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</si>
  <si>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</si>
  <si>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</si>
  <si>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</si>
  <si>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</si>
  <si>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</si>
  <si>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</si>
  <si>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</si>
  <si>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</si>
  <si>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</si>
  <si>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</si>
  <si>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</si>
  <si>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</si>
  <si>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</si>
  <si>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</si>
  <si>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</si>
  <si>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</si>
  <si>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</si>
  <si>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</si>
  <si>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</si>
  <si>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</si>
  <si>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</si>
  <si>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</si>
  <si>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</si>
  <si>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</si>
  <si>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</si>
  <si>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</si>
  <si>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</si>
  <si>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</si>
  <si>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</si>
  <si>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</si>
  <si>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</si>
  <si>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</si>
  <si>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</si>
  <si>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</si>
  <si>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</si>
  <si>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</si>
  <si>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</si>
  <si>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</si>
  <si>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</si>
  <si>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</si>
  <si>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</si>
  <si>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</si>
  <si>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</si>
  <si>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</si>
  <si>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</si>
  <si>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</si>
  <si>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</si>
  <si>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</si>
  <si>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</si>
  <si>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</si>
  <si>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</si>
  <si>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</si>
  <si>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</si>
  <si>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</si>
  <si>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</si>
  <si>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</si>
  <si>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</si>
  <si>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</si>
  <si>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</si>
  <si>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</si>
  <si>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</si>
  <si>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</si>
  <si>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</si>
  <si>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</si>
  <si>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</si>
  <si>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</si>
  <si>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</si>
  <si>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</si>
  <si>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</si>
  <si>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</si>
  <si>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</si>
  <si>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</si>
  <si>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</si>
  <si>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</si>
  <si>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</si>
  <si>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</si>
  <si>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</si>
  <si>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</si>
  <si>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</si>
  <si>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</si>
  <si>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</si>
  <si>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</si>
  <si>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</si>
  <si>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</si>
  <si>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</si>
  <si>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</si>
  <si>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</si>
  <si>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</si>
  <si>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</si>
  <si>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</si>
  <si>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</si>
  <si>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</si>
  <si>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</si>
  <si>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</si>
  <si>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</si>
  <si>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</si>
  <si>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</si>
  <si>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</si>
  <si>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</si>
  <si>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</si>
  <si>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</si>
  <si>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</si>
  <si>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</si>
  <si>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</si>
  <si>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</si>
  <si>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</si>
  <si>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</si>
  <si>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</si>
  <si>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</si>
  <si>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</si>
  <si>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</si>
  <si>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</si>
  <si>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</si>
  <si>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</si>
  <si>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</si>
  <si>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</si>
  <si>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</si>
  <si>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</si>
  <si>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</si>
  <si>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</si>
  <si>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</si>
  <si>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</si>
  <si>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</si>
  <si>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</si>
  <si>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</si>
  <si>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</si>
  <si>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</si>
  <si>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</si>
  <si>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</si>
  <si>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</si>
  <si>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</si>
  <si>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</si>
  <si>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</si>
  <si>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</si>
  <si>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</si>
  <si>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</si>
  <si>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</si>
  <si>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</si>
  <si>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</si>
  <si>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</si>
  <si>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</si>
  <si>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</si>
  <si>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</si>
  <si>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</si>
  <si>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</si>
  <si>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</si>
  <si>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</si>
  <si>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</si>
  <si>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</si>
  <si>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</si>
  <si>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</si>
  <si>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</si>
  <si>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</si>
  <si>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</si>
  <si>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</si>
  <si>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</si>
  <si>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</si>
  <si>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</si>
  <si>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</si>
  <si>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</si>
  <si>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</si>
  <si>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</si>
  <si>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</si>
  <si>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</si>
  <si>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</si>
  <si>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</si>
  <si>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</si>
  <si>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</si>
  <si>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</si>
  <si>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</si>
  <si>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</si>
  <si>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</si>
  <si>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</si>
  <si>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</si>
  <si>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</si>
  <si>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</si>
  <si>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</si>
  <si>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</si>
  <si>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</si>
  <si>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</si>
  <si>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</si>
  <si>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</si>
  <si>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</si>
  <si>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</si>
  <si>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</si>
  <si>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</si>
  <si>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</si>
  <si>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</si>
  <si>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</si>
  <si>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</si>
  <si>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</si>
  <si>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</si>
  <si>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</si>
  <si>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</si>
  <si>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</si>
  <si>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</si>
  <si>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</si>
  <si>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</si>
  <si>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</si>
  <si>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</si>
  <si>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</si>
  <si>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</si>
  <si>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</si>
  <si>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</si>
  <si>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</si>
  <si>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</si>
  <si>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</si>
  <si>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</si>
  <si>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</si>
  <si>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</si>
  <si>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</si>
  <si>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</si>
  <si>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</si>
  <si>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</si>
  <si>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</si>
  <si>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</si>
  <si>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</si>
  <si>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</si>
  <si>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</si>
  <si>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</si>
  <si>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</si>
  <si>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</si>
  <si>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</si>
  <si>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</si>
  <si>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</si>
  <si>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</si>
  <si>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</si>
  <si>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</si>
  <si>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</si>
  <si>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</si>
  <si>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</si>
  <si>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</si>
  <si>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</si>
  <si>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</si>
  <si>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</si>
  <si>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</si>
  <si>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</si>
  <si>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</si>
  <si>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</si>
  <si>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</si>
  <si>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</si>
  <si>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</si>
  <si>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</si>
  <si>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</si>
  <si>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</si>
  <si>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</si>
  <si>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</si>
  <si>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</si>
  <si>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</si>
  <si>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</si>
  <si>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</si>
  <si>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</si>
  <si>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</si>
  <si>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</si>
  <si>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</si>
  <si>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</si>
  <si>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</si>
  <si>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</si>
  <si>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</si>
  <si>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</si>
  <si>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</si>
  <si>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</si>
  <si>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</si>
  <si>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</si>
  <si>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</si>
  <si>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</si>
  <si>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</si>
  <si>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</si>
  <si>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</si>
  <si>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</si>
  <si>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</si>
  <si>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</si>
  <si>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</si>
  <si>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</si>
  <si>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</si>
  <si>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</si>
  <si>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</si>
  <si>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</si>
  <si>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</si>
  <si>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</si>
  <si>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</si>
  <si>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</si>
  <si>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</si>
  <si>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</si>
  <si>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</si>
  <si>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</si>
  <si>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</si>
  <si>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</si>
  <si>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</si>
  <si>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</si>
  <si>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</si>
  <si>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</si>
  <si>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</si>
  <si>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</si>
  <si>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</si>
  <si>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</si>
  <si>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</si>
  <si>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</si>
  <si>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</si>
  <si>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</si>
  <si>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</si>
  <si>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</si>
  <si>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</si>
  <si>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</si>
  <si>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</si>
  <si>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</si>
  <si>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</si>
  <si>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</si>
  <si>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</si>
  <si>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</si>
  <si>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</si>
  <si>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</si>
  <si>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</si>
  <si>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</si>
  <si>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</si>
  <si>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</si>
  <si>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</si>
  <si>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</si>
  <si>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</si>
  <si>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</si>
  <si>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</si>
  <si>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</si>
  <si>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</si>
  <si>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</si>
  <si>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</si>
  <si>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</si>
  <si>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</si>
  <si>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</si>
  <si>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</si>
  <si>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</si>
  <si>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</si>
  <si>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</si>
  <si>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</si>
  <si>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</si>
  <si>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</si>
  <si>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</si>
  <si>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</si>
  <si>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</si>
  <si>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</si>
  <si>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</si>
  <si>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</si>
  <si>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</si>
  <si>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</si>
  <si>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</si>
  <si>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</si>
  <si>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</si>
  <si>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</si>
  <si>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</si>
  <si>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</si>
  <si>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</si>
  <si>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</si>
  <si>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</si>
  <si>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</si>
  <si>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</si>
  <si>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</si>
  <si>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</si>
  <si>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</si>
  <si>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</si>
  <si>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</si>
  <si>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</si>
  <si>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</si>
  <si>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</si>
  <si>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</si>
  <si>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</si>
  <si>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</si>
  <si>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</si>
  <si>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</si>
  <si>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</si>
  <si>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</si>
  <si>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</si>
  <si>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</si>
  <si>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</si>
  <si>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</si>
  <si>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</si>
  <si>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</si>
  <si>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</si>
  <si>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</si>
  <si>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</si>
  <si>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</si>
  <si>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</si>
  <si>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</si>
  <si>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</si>
  <si>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</si>
  <si>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</si>
  <si>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</si>
  <si>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</si>
  <si>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</si>
  <si>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</si>
  <si>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</si>
  <si>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</si>
  <si>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</si>
  <si>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</si>
  <si>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</si>
  <si>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</si>
  <si>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</si>
  <si>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</si>
  <si>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</si>
  <si>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</si>
  <si>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</si>
  <si>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</si>
  <si>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</si>
  <si>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</si>
  <si>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</si>
  <si>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</si>
  <si>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</si>
  <si>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</si>
  <si>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</si>
  <si>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</si>
  <si>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</si>
  <si>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</si>
  <si>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</si>
  <si>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</si>
  <si>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</si>
  <si>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</si>
  <si>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</si>
  <si>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</si>
  <si>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</si>
  <si>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</si>
  <si>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</si>
  <si>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</si>
  <si>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</si>
  <si>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</si>
  <si>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</si>
  <si>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</si>
  <si>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</si>
  <si>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</si>
  <si>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</si>
  <si>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</si>
  <si>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</si>
  <si>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</si>
  <si>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</si>
  <si>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</si>
  <si>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</si>
  <si>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</si>
  <si>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</si>
  <si>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</si>
  <si>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</si>
  <si>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</si>
  <si>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</si>
  <si>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</si>
  <si>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</si>
  <si>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</si>
  <si>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</si>
  <si>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</si>
  <si>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</si>
  <si>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</si>
  <si>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</si>
  <si>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</si>
  <si>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</si>
  <si>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</si>
  <si>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</si>
  <si>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</si>
  <si>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</si>
  <si>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</si>
  <si>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</si>
  <si>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</si>
  <si>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</si>
  <si>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</si>
  <si>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</si>
  <si>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</si>
  <si>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</si>
  <si>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</si>
  <si>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</si>
  <si>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</si>
  <si>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</si>
  <si>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</si>
  <si>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</si>
  <si>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</si>
  <si>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</si>
  <si>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</si>
  <si>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</si>
  <si>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</si>
  <si>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</si>
  <si>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</si>
  <si>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</si>
  <si>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</si>
  <si>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</si>
  <si>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</si>
  <si>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</si>
  <si>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</si>
  <si>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</si>
  <si>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</si>
  <si>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</si>
  <si>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</si>
  <si>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</si>
  <si>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</si>
  <si>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</si>
  <si>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</si>
  <si>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</si>
  <si>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</si>
  <si>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</si>
  <si>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</si>
  <si>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</si>
  <si>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</si>
  <si>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</si>
  <si>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</si>
  <si>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</si>
  <si>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</si>
  <si>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</si>
  <si>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</si>
  <si>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</si>
  <si>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</si>
  <si>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</si>
  <si>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</si>
  <si>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</si>
  <si>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</si>
  <si>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</si>
  <si>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</si>
  <si>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</si>
  <si>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</si>
  <si>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</si>
  <si>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</si>
  <si>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</si>
  <si>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</si>
  <si>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</si>
  <si>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</si>
  <si>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</si>
  <si>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</si>
  <si>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</si>
  <si>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</si>
  <si>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</si>
  <si>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</si>
  <si>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</si>
  <si>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</si>
  <si>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</si>
  <si>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</si>
  <si>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</si>
  <si>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</si>
  <si>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</si>
  <si>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</si>
  <si>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</si>
  <si>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</si>
  <si>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</si>
  <si>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</si>
  <si>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</si>
  <si>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</si>
  <si>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</si>
  <si>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</si>
  <si>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</si>
  <si>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</si>
  <si>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</si>
  <si>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</si>
  <si>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</si>
  <si>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</si>
  <si>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</si>
  <si>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</si>
  <si>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</si>
  <si>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</si>
  <si>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</si>
  <si>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</si>
  <si>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</si>
  <si>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</si>
  <si>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</si>
  <si>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</si>
  <si>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</si>
  <si>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</si>
  <si>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</si>
  <si>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</si>
  <si>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</si>
  <si>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</si>
  <si>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</si>
  <si>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</si>
  <si>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</si>
  <si>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</si>
  <si>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</si>
  <si>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</si>
  <si>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</si>
  <si>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</si>
  <si>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</si>
  <si>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</si>
  <si>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</si>
  <si>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</si>
  <si>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</si>
  <si>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</si>
  <si>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</si>
  <si>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</si>
  <si>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</si>
  <si>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</si>
  <si>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</si>
  <si>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</si>
  <si>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</si>
  <si>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</si>
  <si>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</si>
  <si>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</si>
  <si>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</si>
  <si>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</si>
  <si>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</si>
  <si>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</si>
  <si>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</si>
  <si>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</si>
  <si>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</si>
  <si>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</si>
  <si>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</si>
  <si>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</si>
  <si>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</si>
  <si>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</si>
  <si>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</si>
  <si>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</si>
  <si>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</si>
  <si>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</si>
  <si>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</si>
  <si>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</si>
  <si>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</si>
  <si>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</si>
  <si>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</si>
  <si>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</si>
  <si>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</si>
  <si>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 Funded</t>
  </si>
  <si>
    <t>Average Donation</t>
  </si>
  <si>
    <t xml:space="preserve">Sub-Category 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</si>
  <si>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</si>
  <si>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</si>
  <si>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</si>
  <si>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</si>
  <si>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</si>
  <si>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</si>
  <si>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</si>
  <si>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</si>
  <si>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</si>
  <si>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</si>
  <si>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</si>
  <si>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</si>
  <si>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</si>
  <si>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</si>
  <si>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</si>
  <si>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</si>
  <si>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</si>
  <si>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</si>
  <si>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</si>
  <si>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</si>
  <si>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</si>
  <si>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</si>
  <si>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</si>
  <si>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</si>
  <si>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</si>
  <si>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</si>
  <si>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</si>
  <si>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</si>
  <si>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</si>
  <si>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</si>
  <si>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</si>
  <si>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</si>
  <si>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</si>
  <si>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 xml:space="preserve">Parent Catergory </t>
  </si>
  <si>
    <t>Row Labels</t>
  </si>
  <si>
    <t>Grand Total</t>
  </si>
  <si>
    <t>Column Labels</t>
  </si>
  <si>
    <t>Count of outcome</t>
  </si>
  <si>
    <t>(All)</t>
  </si>
  <si>
    <t>Date Created Conversion</t>
  </si>
  <si>
    <t>Date Ended Conversion</t>
  </si>
  <si>
    <t>Count of Date Created Conversion</t>
  </si>
  <si>
    <t>Years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</si>
  <si>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</si>
  <si>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</si>
  <si>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</si>
  <si>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</si>
  <si>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</si>
  <si>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</si>
  <si>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</si>
  <si>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</si>
  <si>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</si>
  <si>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</si>
  <si>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</si>
  <si>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</si>
  <si>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Goal</t>
  </si>
  <si>
    <t>Number Successful</t>
  </si>
  <si>
    <t>Number Failed</t>
  </si>
  <si>
    <t>Number Canceled</t>
  </si>
  <si>
    <t>Total Projects</t>
  </si>
  <si>
    <t>Percentage Successful</t>
  </si>
  <si>
    <t xml:space="preserve">Percentage Failed 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</si>
  <si>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</si>
  <si>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</si>
  <si>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</si>
  <si>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</si>
  <si>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</si>
  <si>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</si>
  <si>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</si>
  <si>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</si>
  <si>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</si>
  <si>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</si>
  <si>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</si>
  <si>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</si>
  <si>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</si>
  <si>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</si>
  <si>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</si>
  <si>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</si>
  <si>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</si>
  <si>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</si>
  <si>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</si>
  <si>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</si>
  <si>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</si>
  <si>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</si>
  <si>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</si>
  <si>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</si>
  <si>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</si>
  <si>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</si>
  <si>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</si>
  <si>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</si>
  <si>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</si>
  <si>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</si>
  <si>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</si>
  <si>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</si>
  <si>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</si>
  <si>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</si>
  <si>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</si>
  <si>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</si>
  <si>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</si>
  <si>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</si>
  <si>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</si>
  <si>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</si>
  <si>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</si>
  <si>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</si>
  <si>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</si>
  <si>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</si>
  <si>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</si>
  <si>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</si>
  <si>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</si>
  <si>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</si>
  <si>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</si>
  <si>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</si>
  <si>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</si>
  <si>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</si>
  <si>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</si>
  <si>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</si>
  <si>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</si>
  <si>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</si>
  <si>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</si>
  <si>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</si>
  <si>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</si>
  <si>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</si>
  <si>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</si>
  <si>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</si>
  <si>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</si>
  <si>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</si>
  <si>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</si>
  <si>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</si>
  <si>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</si>
  <si>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</si>
  <si>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</si>
  <si>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</si>
  <si>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</si>
  <si>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</si>
  <si>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</si>
  <si>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</si>
  <si>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</si>
  <si>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</si>
  <si>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</si>
  <si>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</si>
  <si>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</si>
  <si>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</si>
  <si>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</si>
  <si>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</si>
  <si>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</si>
  <si>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</si>
  <si>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</si>
  <si>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</si>
  <si>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</si>
  <si>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</si>
  <si>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</si>
  <si>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</si>
  <si>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</si>
  <si>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</si>
  <si>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</si>
  <si>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</si>
  <si>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</si>
  <si>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</si>
  <si>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</si>
  <si>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</si>
  <si>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</si>
  <si>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</si>
  <si>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</si>
  <si>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</si>
  <si>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</si>
  <si>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</si>
  <si>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</si>
  <si>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</si>
  <si>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</si>
  <si>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</si>
  <si>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</si>
  <si>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</si>
  <si>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</si>
  <si>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</si>
  <si>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</si>
  <si>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</si>
  <si>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</si>
  <si>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</si>
  <si>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</si>
  <si>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</si>
  <si>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</si>
  <si>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</si>
  <si>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</si>
  <si>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</si>
  <si>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</si>
  <si>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</si>
  <si>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</si>
  <si>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</si>
  <si>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</si>
  <si>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</si>
  <si>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</si>
  <si>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</si>
  <si>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</si>
  <si>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</si>
  <si>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</si>
  <si>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</si>
  <si>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</si>
  <si>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</si>
  <si>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</si>
  <si>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</si>
  <si>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</si>
  <si>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</si>
  <si>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</si>
  <si>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</si>
  <si>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</si>
  <si>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</si>
  <si>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</si>
  <si>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</si>
  <si>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</si>
  <si>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</si>
  <si>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</si>
  <si>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</si>
  <si>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</si>
  <si>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</si>
  <si>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</si>
  <si>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</si>
  <si>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</si>
  <si>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</si>
  <si>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</si>
  <si>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</si>
  <si>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</si>
  <si>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</si>
  <si>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</si>
  <si>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</si>
  <si>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</si>
  <si>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</si>
  <si>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</si>
  <si>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</si>
  <si>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</si>
  <si>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</si>
  <si>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</si>
  <si>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</si>
  <si>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</si>
  <si>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</si>
  <si>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</si>
  <si>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</si>
  <si>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</si>
  <si>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</si>
  <si>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</si>
  <si>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</si>
  <si>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</si>
  <si>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</si>
  <si>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</si>
  <si>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</si>
  <si>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</si>
  <si>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</si>
  <si>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</si>
  <si>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</si>
  <si>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</si>
  <si>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</si>
  <si>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</si>
  <si>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</si>
  <si>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</si>
  <si>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</si>
  <si>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</si>
  <si>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</si>
  <si>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</si>
  <si>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</si>
  <si>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</si>
  <si>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</si>
  <si>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</si>
  <si>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</si>
  <si>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</si>
  <si>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</si>
  <si>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</si>
  <si>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</si>
  <si>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</si>
  <si>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</si>
  <si>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</si>
  <si>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</si>
  <si>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</si>
  <si>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</si>
  <si>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</si>
  <si>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</si>
  <si>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</si>
  <si>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</si>
  <si>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</si>
  <si>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</si>
  <si>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</si>
  <si>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</si>
  <si>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</si>
  <si>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</si>
  <si>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</si>
  <si>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</si>
  <si>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</si>
  <si>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</si>
  <si>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</si>
  <si>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</si>
  <si>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</si>
  <si>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</si>
  <si>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</si>
  <si>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</si>
  <si>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</si>
  <si>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</si>
  <si>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</si>
  <si>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</si>
  <si>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</si>
  <si>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</si>
  <si>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</si>
  <si>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</si>
  <si>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</si>
  <si>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</si>
  <si>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</si>
  <si>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</si>
  <si>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</si>
  <si>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</si>
  <si>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</si>
  <si>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</si>
  <si>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</si>
  <si>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</si>
  <si>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</si>
  <si>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</si>
  <si>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</si>
  <si>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</si>
  <si>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</si>
  <si>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</si>
  <si>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</si>
  <si>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</si>
  <si>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</si>
  <si>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</si>
  <si>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</si>
  <si>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</si>
  <si>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</si>
  <si>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</si>
  <si>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</si>
  <si>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</si>
  <si>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</si>
  <si>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</si>
  <si>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</si>
  <si>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</si>
  <si>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</si>
  <si>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</si>
  <si>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</si>
  <si>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</si>
  <si>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</si>
  <si>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</si>
  <si>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</si>
  <si>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</si>
  <si>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</si>
  <si>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</si>
  <si>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</si>
  <si>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</si>
  <si>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</si>
  <si>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</si>
  <si>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</si>
  <si>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</si>
  <si>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</si>
  <si>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</si>
  <si>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</si>
  <si>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</si>
  <si>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</si>
  <si>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</si>
  <si>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</si>
  <si>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</si>
  <si>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</si>
  <si>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</si>
  <si>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</si>
  <si>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</si>
  <si>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</si>
  <si>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</si>
  <si>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</si>
  <si>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</si>
  <si>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</si>
  <si>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</si>
  <si>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</si>
  <si>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</si>
  <si>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</si>
  <si>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</si>
  <si>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</si>
  <si>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</si>
  <si>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</si>
  <si>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</si>
  <si>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</si>
  <si>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</si>
  <si>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</si>
  <si>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</si>
  <si>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</si>
  <si>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</si>
  <si>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</si>
  <si>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</si>
  <si>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</si>
  <si>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</si>
  <si>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</si>
  <si>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</si>
  <si>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</si>
  <si>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</si>
  <si>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</si>
  <si>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</si>
  <si>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</si>
  <si>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</si>
  <si>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</si>
  <si>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</si>
  <si>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</si>
  <si>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</si>
  <si>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</si>
  <si>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</si>
  <si>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</si>
  <si>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</si>
  <si>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</si>
  <si>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</si>
  <si>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</si>
  <si>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</si>
  <si>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</si>
  <si>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</si>
  <si>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</si>
  <si>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</si>
  <si>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</si>
  <si>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</si>
  <si>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</si>
  <si>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</si>
  <si>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</si>
  <si>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</si>
  <si>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</si>
  <si>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</si>
  <si>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</si>
  <si>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</si>
  <si>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</si>
  <si>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</si>
  <si>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</si>
  <si>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</si>
  <si>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</si>
  <si>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</si>
  <si>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</si>
  <si>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</si>
  <si>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</si>
  <si>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</si>
  <si>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</si>
  <si>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</si>
  <si>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</si>
  <si>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</si>
  <si>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</si>
  <si>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</si>
  <si>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</si>
  <si>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</si>
  <si>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</si>
  <si>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</si>
  <si>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</si>
  <si>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</si>
  <si>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</si>
  <si>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</si>
  <si>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</si>
  <si>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</si>
  <si>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</si>
  <si>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</si>
  <si>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</si>
  <si>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</si>
  <si>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</si>
  <si>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</si>
  <si>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</si>
  <si>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</si>
  <si>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</si>
  <si>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</si>
  <si>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</si>
  <si>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</si>
  <si>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</si>
  <si>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</si>
  <si>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</si>
  <si>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</si>
  <si>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</si>
  <si>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</si>
  <si>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</si>
  <si>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</si>
  <si>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</si>
  <si>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</si>
  <si>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</si>
  <si>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</si>
  <si>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</si>
  <si>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</si>
  <si>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</si>
  <si>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</si>
  <si>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</si>
  <si>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</si>
  <si>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</si>
  <si>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</si>
  <si>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</si>
  <si>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</si>
  <si>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</si>
  <si>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</si>
  <si>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</si>
  <si>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</si>
  <si>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</si>
  <si>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</si>
  <si>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</si>
  <si>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</si>
  <si>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</si>
  <si>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</si>
  <si>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</si>
  <si>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</si>
  <si>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</si>
  <si>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</si>
  <si>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</si>
  <si>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</si>
  <si>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</si>
  <si>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</si>
  <si>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</si>
  <si>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</si>
  <si>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</si>
  <si>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</si>
  <si>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</si>
  <si>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</si>
  <si>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</si>
  <si>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</si>
  <si>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</si>
  <si>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</si>
  <si>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</si>
  <si>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</si>
  <si>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</si>
  <si>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</si>
  <si>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</si>
  <si>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</si>
  <si>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</si>
  <si>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</si>
  <si>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</si>
  <si>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</si>
  <si>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</si>
  <si>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</si>
  <si>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</si>
  <si>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</si>
  <si>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</si>
  <si>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</si>
  <si>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</si>
  <si>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</si>
  <si>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</si>
  <si>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</si>
  <si>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</si>
  <si>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</si>
  <si>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</si>
  <si>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</si>
  <si>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</si>
  <si>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</si>
  <si>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</si>
  <si>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</si>
  <si>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</si>
  <si>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</si>
  <si>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</si>
  <si>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</si>
  <si>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</si>
  <si>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</si>
  <si>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</si>
  <si>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</si>
  <si>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</si>
  <si>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</si>
  <si>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</si>
  <si>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</si>
  <si>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</si>
  <si>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</si>
  <si>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</si>
  <si>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</si>
  <si>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</si>
  <si>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</si>
  <si>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</si>
  <si>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</si>
  <si>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</si>
  <si>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</si>
  <si>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</si>
  <si>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</si>
  <si>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</si>
  <si>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</si>
  <si>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</si>
  <si>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</si>
  <si>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</si>
  <si>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</si>
  <si>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</si>
  <si>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</si>
  <si>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</si>
  <si>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</si>
  <si>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</si>
  <si>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</si>
  <si>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</si>
  <si>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</si>
  <si>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</si>
  <si>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</si>
  <si>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</si>
  <si>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</si>
  <si>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</si>
  <si>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</si>
  <si>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</si>
  <si>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</si>
  <si>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</si>
  <si>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</si>
  <si>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</si>
  <si>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</si>
  <si>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</si>
  <si>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</si>
  <si>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</si>
  <si>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</si>
  <si>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</si>
  <si>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</si>
  <si>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</si>
  <si>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</si>
  <si>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</si>
  <si>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</si>
  <si>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</si>
  <si>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</si>
  <si>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</si>
  <si>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</si>
  <si>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</si>
  <si>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</si>
  <si>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</si>
  <si>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</si>
  <si>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</si>
  <si>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</si>
  <si>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</si>
  <si>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</si>
  <si>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</si>
  <si>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</si>
  <si>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</si>
  <si>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</si>
  <si>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</si>
  <si>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</si>
  <si>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</si>
  <si>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</si>
  <si>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</si>
  <si>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</si>
  <si>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</si>
  <si>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</si>
  <si>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</si>
  <si>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</si>
  <si>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</si>
  <si>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</si>
  <si>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</si>
  <si>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</si>
  <si>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</si>
  <si>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</si>
  <si>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</si>
  <si>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</si>
  <si>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</si>
  <si>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</si>
  <si>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</si>
  <si>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</si>
  <si>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</si>
  <si>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</si>
  <si>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</si>
  <si>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</si>
  <si>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</si>
  <si>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</si>
  <si>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</si>
  <si>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</si>
  <si>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</si>
  <si>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</si>
  <si>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</si>
  <si>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</si>
  <si>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</si>
  <si>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</si>
  <si>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</si>
  <si>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</si>
  <si>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</si>
  <si>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</si>
  <si>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</si>
  <si>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</si>
  <si>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</si>
  <si>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</si>
  <si>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</si>
  <si>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</si>
  <si>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</si>
  <si>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</si>
  <si>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</si>
  <si>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</si>
  <si>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</si>
  <si>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</si>
  <si>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</si>
  <si>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</si>
  <si>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</si>
  <si>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</si>
  <si>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</si>
  <si>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</si>
  <si>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</si>
  <si>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</si>
  <si>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</si>
  <si>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</si>
  <si>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</si>
  <si>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</si>
  <si>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</si>
  <si>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</si>
  <si>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</si>
  <si>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</si>
  <si>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</si>
  <si>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</si>
  <si>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</si>
  <si>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</si>
  <si>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</si>
  <si>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</si>
  <si>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</si>
  <si>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</si>
  <si>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</si>
  <si>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</si>
  <si>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</si>
  <si>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</si>
  <si>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</si>
  <si>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</si>
  <si>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</si>
  <si>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</si>
  <si>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</si>
  <si>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</si>
  <si>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</si>
  <si>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</si>
  <si>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</si>
  <si>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</si>
  <si>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</si>
  <si>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</si>
  <si>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</si>
  <si>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</si>
  <si>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</si>
  <si>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</si>
  <si>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</si>
  <si>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</si>
  <si>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</si>
  <si>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</si>
  <si>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</si>
  <si>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</si>
  <si>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</si>
  <si>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</si>
  <si>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</si>
  <si>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</si>
  <si>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</si>
  <si>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</si>
  <si>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</si>
  <si>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</si>
  <si>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</si>
  <si>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</si>
  <si>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</si>
  <si>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</si>
  <si>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</si>
  <si>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</si>
  <si>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</si>
  <si>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</si>
  <si>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</si>
  <si>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</si>
  <si>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</si>
  <si>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</si>
  <si>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</si>
  <si>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</si>
  <si>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</si>
  <si>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</si>
  <si>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</si>
  <si>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</si>
  <si>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</si>
  <si>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</si>
  <si>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</si>
  <si>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</si>
  <si>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</si>
  <si>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</si>
  <si>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</si>
  <si>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</si>
  <si>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</si>
  <si>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</si>
  <si>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</si>
  <si>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</si>
  <si>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</si>
  <si>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</si>
  <si>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</si>
  <si>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</si>
  <si>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</si>
  <si>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</si>
  <si>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</si>
  <si>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</si>
  <si>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</si>
  <si>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</si>
  <si>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</si>
  <si>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</si>
  <si>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</si>
  <si>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</si>
  <si>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</si>
  <si>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</si>
  <si>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</si>
  <si>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</si>
  <si>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</si>
  <si>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</si>
  <si>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</si>
  <si>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</si>
  <si>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</si>
  <si>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</si>
  <si>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</si>
  <si>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</si>
  <si>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</si>
  <si>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</si>
  <si>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</si>
  <si>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</si>
  <si>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</si>
  <si>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</si>
  <si>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</si>
  <si>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</si>
  <si>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</si>
  <si>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</si>
  <si>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</si>
  <si>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</si>
  <si>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</si>
  <si>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</si>
  <si>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</si>
  <si>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</si>
  <si>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</si>
  <si>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</si>
  <si>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</si>
  <si>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</si>
  <si>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</si>
  <si>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</si>
  <si>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</si>
  <si>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</si>
  <si>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</si>
  <si>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</si>
  <si>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</si>
  <si>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</si>
  <si>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</si>
  <si>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</si>
  <si>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</si>
  <si>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</si>
  <si>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</si>
  <si>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</si>
  <si>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</si>
  <si>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</si>
  <si>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</si>
  <si>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</si>
  <si>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</si>
  <si>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</si>
  <si>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</si>
  <si>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</si>
  <si>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</si>
  <si>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</si>
  <si>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</si>
  <si>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</si>
  <si>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</si>
  <si>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</si>
  <si>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</si>
  <si>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</si>
  <si>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</si>
  <si>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</si>
  <si>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</si>
  <si>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</si>
  <si>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</si>
  <si>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</si>
  <si>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</si>
  <si>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</si>
  <si>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</si>
  <si>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</si>
  <si>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</si>
  <si>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</si>
  <si>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</si>
  <si>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</si>
  <si>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</si>
  <si>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</si>
  <si>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</si>
  <si>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</si>
  <si>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</si>
  <si>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</si>
  <si>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</si>
  <si>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</si>
  <si>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</si>
  <si>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</si>
  <si>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</si>
  <si>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</si>
  <si>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</si>
  <si>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</si>
  <si>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</si>
  <si>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</si>
  <si>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</si>
  <si>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</si>
  <si>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</si>
  <si>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</si>
  <si>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</si>
  <si>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</si>
  <si>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</si>
  <si>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</si>
  <si>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</si>
  <si>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</si>
  <si>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</si>
  <si>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</si>
  <si>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</si>
  <si>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</si>
  <si>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</si>
  <si>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</si>
  <si>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</si>
  <si>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</si>
  <si>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</si>
  <si>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</si>
  <si>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</si>
  <si>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</si>
  <si>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</si>
  <si>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</si>
  <si>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</si>
  <si>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</si>
  <si>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</si>
  <si>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</si>
  <si>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</si>
  <si>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</si>
  <si>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</si>
  <si>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</si>
  <si>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</si>
  <si>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</si>
  <si>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</si>
  <si>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</si>
  <si>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</si>
  <si>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</si>
  <si>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</si>
  <si>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</si>
  <si>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</si>
  <si>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</si>
  <si>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</si>
  <si>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</si>
  <si>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</si>
  <si>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</si>
  <si>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</si>
  <si>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</si>
  <si>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</si>
  <si>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</si>
  <si>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</si>
  <si>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</si>
  <si>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</si>
  <si>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</si>
  <si>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</si>
  <si>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</si>
  <si>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</si>
  <si>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</si>
  <si>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</si>
  <si>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</si>
  <si>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</si>
  <si>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</si>
  <si>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</si>
  <si>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</si>
  <si>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</si>
  <si>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</si>
  <si>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</si>
  <si>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</si>
  <si>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</si>
  <si>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</si>
  <si>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</si>
  <si>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</si>
  <si>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</si>
  <si>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</si>
  <si>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</si>
  <si>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</si>
  <si>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</si>
  <si>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</si>
  <si>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</si>
  <si>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</si>
  <si>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</si>
  <si>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</si>
  <si>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</si>
  <si>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</si>
  <si>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</si>
  <si>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</si>
  <si>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</si>
  <si>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</si>
  <si>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</si>
  <si>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</si>
  <si>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</si>
  <si>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</si>
  <si>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</si>
  <si>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</si>
  <si>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</si>
  <si>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</si>
  <si>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</si>
  <si>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</si>
  <si>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</si>
  <si>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</si>
  <si>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</si>
  <si>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</si>
  <si>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</si>
  <si>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</si>
  <si>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</si>
  <si>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</si>
  <si>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</si>
  <si>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</si>
  <si>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</si>
  <si>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</si>
  <si>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</si>
  <si>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</si>
  <si>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</si>
  <si>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</si>
  <si>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</si>
  <si>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</si>
  <si>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</si>
  <si>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</si>
  <si>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</si>
  <si>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</si>
  <si>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</si>
  <si>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</si>
  <si>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</si>
  <si>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</si>
  <si>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</si>
  <si>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</si>
  <si>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</si>
  <si>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</si>
  <si>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</si>
  <si>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</si>
  <si>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</si>
  <si>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</si>
  <si>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</si>
  <si>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</si>
  <si>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</si>
  <si>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</si>
  <si>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</si>
  <si>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</si>
  <si>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</si>
  <si>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</si>
  <si>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</si>
  <si>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</si>
  <si>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</si>
  <si>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</si>
  <si>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</si>
  <si>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</si>
  <si>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</si>
  <si>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</si>
  <si>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</si>
  <si>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</si>
  <si>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</si>
  <si>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</si>
  <si>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</si>
  <si>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</si>
  <si>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</si>
  <si>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</si>
  <si>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</si>
  <si>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</si>
  <si>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</si>
  <si>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</si>
  <si>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</si>
  <si>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</si>
  <si>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</si>
  <si>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</si>
  <si>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</si>
  <si>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</si>
  <si>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</si>
  <si>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</si>
  <si>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</si>
  <si>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</si>
  <si>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</si>
  <si>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</si>
  <si>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</si>
  <si>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</si>
  <si>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</si>
  <si>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</si>
  <si>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</si>
  <si>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</si>
  <si>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</si>
  <si>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</si>
  <si>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</si>
  <si>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</si>
  <si>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</si>
  <si>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</si>
  <si>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</si>
  <si>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</si>
  <si>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</si>
  <si>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</si>
  <si>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</si>
  <si>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</si>
  <si>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</si>
  <si>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</si>
  <si>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</si>
  <si>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</si>
  <si>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</si>
  <si>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</si>
  <si>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</si>
  <si>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</si>
  <si>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</si>
  <si>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</si>
  <si>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</si>
  <si>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</si>
  <si>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</si>
  <si>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</si>
  <si>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</si>
  <si>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</si>
  <si>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</si>
  <si>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</si>
  <si>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</si>
  <si>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</si>
  <si>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</si>
  <si>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</si>
  <si>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</si>
  <si>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</si>
  <si>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</si>
  <si>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</si>
  <si>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</si>
  <si>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</si>
  <si>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</si>
  <si>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</si>
  <si>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</si>
  <si>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</si>
  <si>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</si>
  <si>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</si>
  <si>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</si>
  <si>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</si>
  <si>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</si>
  <si>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</si>
  <si>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</si>
  <si>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</si>
  <si>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</si>
  <si>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</si>
  <si>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</si>
  <si>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</si>
  <si>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</si>
  <si>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</si>
  <si>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</si>
  <si>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</si>
  <si>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</si>
  <si>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</si>
  <si>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</si>
  <si>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</si>
  <si>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</si>
  <si>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</si>
  <si>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</si>
  <si>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</si>
  <si>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</si>
  <si>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</si>
  <si>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</si>
  <si>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</si>
  <si>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</si>
  <si>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</si>
  <si>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</si>
  <si>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</si>
  <si>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</si>
  <si>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</si>
  <si>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</si>
  <si>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</si>
  <si>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</si>
  <si>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</si>
  <si>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</si>
  <si>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</si>
  <si>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</si>
  <si>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</si>
  <si>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</si>
  <si>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</si>
  <si>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</si>
  <si>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</si>
  <si>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</si>
  <si>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</si>
  <si>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</si>
  <si>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</si>
  <si>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</si>
  <si>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</si>
  <si>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</si>
  <si>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</si>
  <si>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</si>
  <si>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</si>
  <si>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</si>
  <si>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</si>
  <si>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</si>
  <si>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</si>
  <si>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</si>
  <si>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</si>
  <si>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</si>
  <si>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</si>
  <si>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</si>
  <si>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</si>
  <si>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</si>
  <si>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</si>
  <si>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</si>
  <si>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</si>
  <si>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</si>
  <si>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</si>
  <si>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</si>
  <si>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</si>
  <si>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</si>
  <si>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</si>
  <si>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</si>
  <si>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</si>
  <si>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</si>
  <si>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</si>
  <si>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</si>
  <si>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</si>
  <si>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</si>
  <si>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</si>
  <si>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</si>
  <si>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</si>
  <si>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</si>
  <si>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</si>
  <si>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</si>
  <si>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</si>
  <si>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</si>
  <si>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</si>
  <si>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</si>
  <si>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</si>
  <si>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</si>
  <si>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</si>
  <si>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</si>
  <si>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</si>
  <si>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</si>
  <si>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</si>
  <si>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</si>
  <si>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</si>
  <si>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</si>
  <si>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</si>
  <si>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</si>
  <si>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</si>
  <si>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</si>
  <si>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</si>
  <si>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</si>
  <si>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</si>
  <si>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</si>
  <si>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</si>
  <si>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</si>
  <si>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</si>
  <si>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</si>
  <si>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</si>
  <si>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</si>
  <si>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</si>
  <si>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</si>
  <si>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</si>
  <si>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</si>
  <si>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</si>
  <si>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</si>
  <si>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</si>
  <si>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</si>
  <si>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</si>
  <si>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</si>
  <si>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</si>
  <si>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</si>
  <si>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</si>
  <si>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</si>
  <si>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</si>
  <si>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</si>
  <si>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</si>
  <si>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</si>
  <si>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</si>
  <si>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</si>
  <si>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</si>
  <si>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</si>
  <si>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</si>
  <si>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</si>
  <si>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</si>
  <si>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</si>
  <si>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</si>
  <si>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</si>
  <si>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</si>
  <si>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</si>
  <si>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</si>
  <si>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</si>
  <si>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</si>
  <si>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</si>
  <si>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</si>
  <si>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</si>
  <si>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</si>
  <si>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</si>
  <si>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</si>
  <si>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</si>
  <si>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</si>
  <si>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</si>
  <si>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</si>
  <si>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</si>
  <si>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</si>
  <si>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</si>
  <si>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</si>
  <si>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</si>
  <si>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</si>
  <si>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</si>
  <si>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</si>
  <si>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</si>
  <si>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</si>
  <si>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</si>
  <si>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</si>
  <si>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</si>
  <si>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</si>
  <si>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</si>
  <si>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</si>
  <si>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</si>
  <si>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</si>
  <si>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</si>
  <si>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</si>
  <si>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</si>
  <si>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</si>
  <si>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</si>
  <si>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</si>
  <si>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</si>
  <si>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</si>
  <si>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</si>
  <si>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</si>
  <si>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</si>
  <si>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</si>
  <si>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</si>
  <si>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</si>
  <si>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</si>
  <si>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</si>
  <si>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</si>
  <si>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</si>
  <si>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</si>
  <si>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</si>
  <si>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</si>
  <si>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</si>
  <si>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</si>
  <si>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</si>
  <si>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</si>
  <si>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</si>
  <si>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</si>
  <si>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</si>
  <si>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</si>
  <si>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</si>
  <si>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</si>
  <si>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</si>
  <si>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</si>
  <si>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</si>
  <si>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</si>
  <si>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</si>
  <si>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</si>
  <si>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</si>
  <si>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</si>
  <si>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</si>
  <si>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</si>
  <si>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</si>
  <si>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</si>
  <si>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</si>
  <si>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</si>
  <si>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</si>
  <si>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</si>
  <si>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</si>
  <si>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</si>
  <si>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</si>
  <si>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</si>
  <si>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</si>
  <si>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</si>
  <si>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</si>
  <si>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</si>
  <si>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</si>
  <si>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</si>
  <si>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</si>
  <si>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</si>
  <si>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</si>
  <si>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</si>
  <si>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</si>
  <si>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</si>
  <si>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</si>
  <si>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</si>
  <si>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</si>
  <si>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</si>
  <si>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</si>
  <si>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</si>
  <si>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</si>
  <si>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</si>
  <si>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</si>
  <si>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</si>
  <si>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</si>
  <si>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</si>
  <si>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</si>
  <si>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</si>
  <si>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</si>
  <si>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</si>
  <si>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</si>
  <si>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</si>
  <si>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</si>
  <si>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</si>
  <si>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</si>
  <si>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</si>
  <si>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</si>
  <si>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</si>
  <si>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</si>
  <si>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</si>
  <si>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</si>
  <si>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</si>
  <si>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</si>
  <si>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</si>
  <si>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</si>
  <si>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</si>
  <si>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</si>
  <si>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</si>
  <si>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</si>
  <si>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</si>
  <si>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</si>
  <si>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</si>
  <si>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</si>
  <si>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</si>
  <si>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</si>
  <si>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</si>
  <si>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</si>
  <si>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</si>
  <si>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</si>
  <si>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</si>
  <si>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</si>
  <si>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</si>
  <si>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</si>
  <si>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</si>
  <si>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</si>
  <si>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</si>
  <si>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</si>
  <si>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</si>
  <si>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</si>
  <si>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</si>
  <si>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</si>
  <si>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</si>
  <si>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</si>
  <si>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</si>
  <si>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</si>
  <si>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</si>
  <si>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</si>
  <si>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</si>
  <si>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</si>
  <si>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</si>
  <si>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</si>
  <si>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</si>
  <si>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</si>
  <si>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</si>
  <si>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</si>
  <si>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</si>
  <si>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</si>
  <si>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</si>
  <si>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</si>
  <si>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</si>
  <si>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</si>
  <si>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</si>
  <si>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</si>
  <si>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</si>
  <si>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</si>
  <si>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</si>
  <si>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</si>
  <si>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</si>
  <si>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</si>
  <si>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</si>
  <si>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</si>
  <si>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</si>
  <si>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</si>
  <si>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</si>
  <si>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</si>
  <si>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</si>
  <si>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</si>
  <si>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</si>
  <si>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</si>
  <si>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</si>
  <si>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</si>
  <si>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</si>
  <si>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</si>
  <si>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</si>
  <si>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</si>
  <si>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</si>
  <si>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</si>
  <si>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</si>
  <si>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</si>
  <si>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</si>
  <si>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</si>
  <si>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</si>
  <si>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</si>
  <si>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</si>
  <si>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</si>
  <si>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</si>
  <si>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</si>
  <si>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</si>
  <si>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</si>
  <si>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</si>
  <si>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</si>
  <si>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</si>
  <si>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</si>
  <si>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</si>
  <si>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</si>
  <si>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</si>
  <si>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</si>
  <si>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</si>
  <si>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</si>
  <si>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</si>
  <si>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</si>
  <si>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</si>
  <si>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</si>
  <si>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</si>
  <si>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</si>
  <si>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</si>
  <si>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</si>
  <si>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</si>
  <si>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</si>
  <si>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</si>
  <si>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</si>
  <si>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</si>
  <si>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</si>
  <si>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</si>
  <si>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</si>
  <si>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</si>
  <si>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</si>
  <si>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</si>
  <si>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</si>
  <si>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</si>
  <si>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</si>
  <si>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</si>
  <si>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</si>
  <si>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</si>
  <si>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</si>
  <si>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</si>
  <si>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</si>
  <si>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</si>
  <si>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</si>
  <si>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</si>
  <si>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</si>
  <si>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</si>
  <si>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</si>
  <si>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</si>
  <si>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</si>
  <si>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</si>
  <si>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</si>
  <si>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</si>
  <si>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</si>
  <si>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</si>
  <si>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</si>
  <si>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</si>
  <si>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</si>
  <si>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</si>
  <si>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</si>
  <si>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</si>
  <si>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</si>
  <si>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</si>
  <si>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</si>
  <si>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</si>
  <si>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</si>
  <si>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</si>
  <si>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</si>
  <si>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</si>
  <si>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</si>
  <si>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</si>
  <si>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</si>
  <si>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</si>
  <si>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</si>
  <si>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</si>
  <si>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</si>
  <si>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</si>
  <si>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</si>
  <si>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</si>
  <si>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</si>
  <si>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</si>
  <si>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</si>
  <si>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</si>
  <si>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</si>
  <si>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</si>
  <si>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</si>
  <si>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</si>
  <si>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</si>
  <si>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</si>
  <si>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</si>
  <si>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</si>
  <si>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</si>
  <si>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</si>
  <si>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</si>
  <si>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</si>
  <si>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</si>
  <si>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</si>
  <si>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</si>
  <si>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</si>
  <si>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</si>
  <si>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</si>
  <si>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</si>
  <si>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</si>
  <si>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</si>
  <si>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</si>
  <si>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</si>
  <si>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</si>
  <si>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</si>
  <si>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</si>
  <si>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</si>
  <si>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</si>
  <si>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</si>
  <si>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</si>
  <si>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</si>
  <si>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</si>
  <si>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</si>
  <si>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</si>
  <si>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</si>
  <si>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</si>
  <si>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</si>
  <si>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</si>
  <si>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</si>
  <si>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</si>
  <si>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</si>
  <si>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</si>
  <si>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</si>
  <si>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</si>
  <si>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</si>
  <si>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</si>
  <si>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</si>
  <si>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</si>
  <si>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</si>
  <si>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</si>
  <si>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</si>
  <si>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</si>
  <si>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</si>
  <si>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</si>
  <si>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</si>
  <si>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</si>
  <si>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</si>
  <si>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</si>
  <si>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</si>
  <si>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</si>
  <si>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</si>
  <si>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</si>
  <si>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</si>
  <si>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</si>
  <si>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</si>
  <si>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</si>
  <si>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</si>
  <si>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</si>
  <si>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</si>
  <si>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</si>
  <si>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</si>
  <si>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</si>
  <si>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</si>
  <si>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</si>
  <si>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</si>
  <si>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</si>
  <si>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</si>
  <si>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</si>
  <si>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</si>
  <si>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</si>
  <si>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</si>
  <si>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</si>
  <si>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</si>
  <si>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</si>
  <si>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</si>
  <si>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</si>
  <si>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</si>
  <si>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</si>
  <si>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</si>
  <si>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</si>
  <si>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</si>
  <si>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</si>
  <si>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</si>
  <si>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</si>
  <si>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</si>
  <si>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</si>
  <si>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</si>
  <si>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</si>
  <si>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</si>
  <si>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</si>
  <si>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</si>
  <si>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</si>
  <si>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</si>
  <si>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</si>
  <si>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</si>
  <si>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</si>
  <si>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</si>
  <si>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</si>
  <si>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</si>
  <si>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</si>
  <si>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</si>
  <si>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</si>
  <si>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</si>
  <si>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</si>
  <si>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</si>
  <si>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</si>
  <si>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</si>
  <si>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</si>
  <si>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</si>
  <si>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</si>
  <si>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</si>
  <si>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</si>
  <si>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</si>
  <si>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</si>
  <si>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</si>
  <si>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</si>
  <si>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</si>
  <si>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</si>
  <si>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</si>
  <si>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</si>
  <si>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</si>
  <si>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</si>
  <si>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</si>
  <si>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</si>
  <si>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</si>
  <si>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</si>
  <si>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</si>
  <si>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</si>
  <si>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</si>
  <si>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</si>
  <si>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</si>
  <si>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</si>
  <si>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</si>
  <si>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</si>
  <si>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</si>
  <si>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</si>
  <si>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</si>
  <si>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</si>
  <si>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</si>
  <si>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</si>
  <si>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</si>
  <si>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</si>
  <si>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</si>
  <si>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</si>
  <si>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</si>
  <si>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</si>
  <si>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</si>
  <si>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</si>
  <si>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</si>
  <si>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</si>
  <si>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</si>
  <si>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</si>
  <si>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</si>
  <si>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</si>
  <si>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</si>
  <si>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</si>
  <si>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</si>
  <si>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</si>
  <si>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</si>
  <si>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</si>
  <si>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</si>
  <si>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</si>
  <si>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</si>
  <si>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</si>
  <si>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</si>
  <si>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</si>
  <si>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</si>
  <si>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</si>
  <si>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</si>
  <si>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</si>
  <si>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</si>
  <si>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</si>
  <si>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</si>
  <si>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</si>
  <si>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</si>
  <si>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</si>
  <si>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</si>
  <si>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</si>
  <si>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</si>
  <si>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</si>
  <si>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</si>
  <si>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</si>
  <si>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</si>
  <si>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</si>
  <si>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</si>
  <si>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</si>
  <si>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</si>
  <si>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</si>
  <si>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</si>
  <si>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</si>
  <si>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</si>
  <si>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</si>
  <si>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</si>
  <si>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</si>
  <si>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</si>
  <si>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</si>
  <si>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</si>
  <si>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</si>
  <si>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</si>
  <si>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</si>
  <si>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</si>
  <si>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</si>
  <si>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</si>
  <si>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</si>
  <si>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</si>
  <si>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</si>
  <si>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</si>
  <si>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</si>
  <si>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</si>
  <si>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</si>
  <si>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</si>
  <si>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</si>
  <si>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</si>
  <si>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</si>
  <si>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</si>
  <si>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</si>
  <si>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</si>
  <si>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</si>
  <si>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</si>
  <si>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</si>
  <si>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</si>
  <si>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</si>
  <si>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</si>
  <si>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</si>
  <si>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</si>
  <si>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</si>
  <si>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</si>
  <si>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</si>
  <si>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</si>
  <si>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</si>
  <si>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</si>
  <si>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</si>
  <si>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</si>
  <si>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</si>
  <si>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</si>
  <si>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</si>
  <si>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</si>
  <si>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</si>
  <si>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</si>
  <si>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</si>
  <si>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</si>
  <si>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</si>
  <si>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</si>
  <si>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</si>
  <si>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</si>
  <si>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</si>
  <si>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</si>
  <si>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</si>
  <si>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</si>
  <si>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</si>
  <si>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</si>
  <si>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</si>
  <si>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</si>
  <si>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</si>
  <si>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</si>
  <si>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</si>
  <si>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</si>
  <si>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</si>
  <si>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</si>
  <si>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</si>
  <si>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</si>
  <si>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</si>
  <si>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</si>
  <si>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</si>
  <si>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</si>
  <si>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</si>
  <si>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</si>
  <si>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</si>
  <si>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</si>
  <si>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</si>
  <si>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</si>
  <si>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</si>
  <si>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</si>
  <si>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</si>
  <si>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</si>
  <si>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</si>
  <si>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</si>
  <si>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</si>
  <si>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</si>
  <si>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</si>
  <si>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</si>
  <si>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</si>
  <si>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</si>
  <si>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</si>
  <si>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</si>
  <si>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</si>
  <si>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</si>
  <si>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</si>
  <si>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</si>
  <si>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</si>
  <si>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</si>
  <si>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</si>
  <si>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</si>
  <si>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</si>
  <si>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</si>
  <si>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</si>
  <si>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</si>
  <si>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</si>
  <si>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</si>
  <si>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</si>
  <si>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</si>
  <si>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</si>
  <si>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</si>
  <si>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</si>
  <si>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</si>
  <si>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</si>
  <si>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</si>
  <si>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</si>
  <si>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</si>
  <si>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</si>
  <si>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</si>
  <si>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</si>
  <si>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</si>
  <si>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</si>
  <si>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</si>
  <si>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</si>
  <si>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</si>
  <si>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</si>
  <si>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</si>
  <si>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</si>
  <si>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</si>
  <si>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</si>
  <si>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</si>
  <si>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</si>
  <si>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</si>
  <si>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</si>
  <si>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</si>
  <si>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</si>
  <si>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</si>
  <si>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</si>
  <si>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</si>
  <si>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</si>
  <si>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</si>
  <si>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</si>
  <si>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</si>
  <si>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</si>
  <si>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</si>
  <si>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</si>
  <si>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</si>
  <si>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</si>
  <si>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</si>
  <si>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</si>
  <si>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</si>
  <si>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</si>
  <si>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</si>
  <si>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</si>
  <si>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</si>
  <si>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</si>
  <si>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</si>
  <si>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</si>
  <si>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</si>
  <si>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</si>
  <si>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</si>
  <si>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</si>
  <si>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</si>
  <si>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</si>
  <si>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</si>
  <si>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</si>
  <si>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</si>
  <si>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</si>
  <si>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</si>
  <si>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</si>
  <si>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</si>
  <si>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</si>
  <si>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</si>
  <si>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</si>
  <si>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</si>
  <si>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</si>
  <si>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</si>
  <si>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</si>
  <si>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</si>
  <si>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</si>
  <si>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</si>
  <si>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</si>
  <si>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</si>
  <si>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</si>
  <si>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</si>
  <si>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</si>
  <si>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</si>
  <si>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</si>
  <si>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</si>
  <si>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</si>
  <si>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</si>
  <si>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</si>
  <si>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</si>
  <si>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</si>
  <si>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</si>
  <si>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</si>
  <si>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</si>
  <si>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</si>
  <si>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</si>
  <si>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</si>
  <si>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</si>
  <si>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</si>
  <si>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</si>
  <si>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</si>
  <si>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</si>
  <si>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</si>
  <si>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</si>
  <si>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</si>
  <si>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</si>
  <si>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</si>
  <si>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</si>
  <si>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</si>
  <si>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</si>
  <si>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</si>
  <si>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</si>
  <si>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</si>
  <si>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</si>
  <si>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</si>
  <si>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</si>
  <si>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</si>
  <si>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</si>
  <si>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</si>
  <si>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</si>
  <si>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</si>
  <si>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</si>
  <si>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</si>
  <si>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</si>
  <si>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</si>
  <si>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</si>
  <si>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</si>
  <si>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</si>
  <si>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</si>
  <si>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</si>
  <si>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</si>
  <si>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</si>
  <si>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</si>
  <si>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</si>
  <si>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</si>
  <si>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</si>
  <si>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</si>
  <si>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</si>
  <si>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</si>
  <si>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</si>
  <si>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</si>
  <si>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</si>
  <si>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</si>
  <si>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</si>
  <si>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</si>
  <si>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</si>
  <si>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</si>
  <si>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</si>
  <si>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</si>
  <si>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</si>
  <si>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</si>
  <si>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</si>
  <si>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</si>
  <si>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</si>
  <si>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</si>
  <si>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</si>
  <si>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</si>
  <si>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</si>
  <si>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</si>
  <si>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</si>
  <si>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</si>
  <si>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</si>
  <si>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</si>
  <si>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</si>
  <si>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</si>
  <si>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</si>
  <si>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</si>
  <si>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</si>
  <si>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</si>
  <si>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</si>
  <si>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</si>
  <si>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</si>
  <si>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</si>
  <si>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</si>
  <si>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</si>
  <si>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</si>
  <si>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</si>
  <si>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</si>
  <si>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</si>
  <si>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</si>
  <si>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</si>
  <si>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</si>
  <si>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</si>
  <si>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</si>
  <si>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</si>
  <si>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</si>
  <si>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</si>
  <si>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</si>
  <si>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</si>
  <si>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</si>
  <si>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</si>
  <si>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</si>
  <si>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</si>
  <si>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</si>
  <si>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</si>
  <si>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</si>
  <si>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</si>
  <si>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</si>
  <si>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</si>
  <si>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</si>
  <si>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</si>
  <si>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</si>
  <si>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</si>
  <si>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</si>
  <si>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</si>
  <si>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</si>
  <si>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</si>
  <si>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</si>
  <si>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</si>
  <si>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</si>
  <si>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</si>
  <si>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</si>
  <si>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</si>
  <si>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</si>
  <si>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</si>
  <si>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</si>
  <si>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</si>
  <si>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</si>
  <si>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</si>
  <si>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</si>
  <si>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</si>
  <si>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</si>
  <si>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</si>
  <si>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</si>
  <si>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</si>
  <si>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</si>
  <si>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</si>
  <si>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</si>
  <si>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</si>
  <si>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</si>
  <si>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</si>
  <si>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</si>
  <si>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</si>
  <si>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</si>
  <si>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</si>
  <si>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</si>
  <si>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</si>
  <si>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</si>
  <si>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</si>
  <si>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</si>
  <si>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</si>
  <si>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</si>
  <si>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</si>
  <si>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</si>
  <si>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</si>
  <si>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</si>
  <si>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</si>
  <si>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</si>
  <si>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</si>
  <si>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</si>
  <si>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</si>
  <si>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</si>
  <si>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</si>
  <si>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</si>
  <si>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</si>
  <si>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</si>
  <si>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</si>
  <si>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</si>
  <si>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</si>
  <si>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</si>
  <si>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</si>
  <si>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</si>
  <si>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</si>
  <si>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</si>
  <si>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</si>
  <si>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</si>
  <si>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</si>
  <si>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</si>
  <si>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</si>
  <si>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</si>
  <si>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</si>
  <si>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</si>
  <si>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</si>
  <si>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</si>
  <si>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</si>
  <si>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</si>
  <si>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</si>
  <si>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</si>
  <si>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</si>
  <si>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</si>
  <si>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</si>
  <si>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</si>
  <si>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</si>
  <si>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</si>
  <si>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</si>
  <si>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</si>
  <si>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</si>
  <si>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</si>
  <si>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</si>
  <si>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</si>
  <si>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</si>
  <si>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</si>
  <si>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</si>
  <si>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</si>
  <si>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</si>
  <si>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</si>
  <si>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</si>
  <si>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</si>
  <si>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</si>
  <si>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</si>
  <si>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</si>
  <si>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</si>
  <si>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</si>
  <si>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</si>
  <si>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</si>
  <si>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</si>
  <si>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</si>
  <si>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</si>
  <si>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</si>
  <si>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</si>
  <si>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</si>
  <si>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</si>
  <si>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</si>
  <si>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</si>
  <si>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</si>
  <si>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</si>
  <si>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</si>
  <si>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</si>
  <si>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</si>
  <si>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</si>
  <si>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</si>
  <si>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</si>
  <si>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</si>
  <si>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</si>
  <si>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</si>
  <si>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</si>
  <si>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</si>
  <si>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</si>
  <si>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</si>
  <si>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</si>
  <si>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</si>
  <si>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</si>
  <si>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</si>
  <si>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</si>
  <si>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</si>
  <si>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</si>
  <si>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</si>
  <si>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</si>
  <si>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</si>
  <si>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</si>
  <si>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</si>
  <si>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</si>
  <si>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</si>
  <si>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</si>
  <si>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</si>
  <si>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</si>
  <si>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</si>
  <si>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</si>
  <si>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</si>
  <si>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</si>
  <si>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</si>
  <si>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</si>
  <si>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</si>
  <si>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</si>
  <si>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</si>
  <si>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</si>
  <si>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</si>
  <si>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</si>
  <si>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</si>
  <si>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</si>
  <si>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</si>
  <si>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</si>
  <si>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</si>
  <si>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</si>
  <si>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</si>
  <si>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</si>
  <si>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</si>
  <si>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</si>
  <si>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</si>
  <si>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</si>
  <si>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</si>
  <si>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</si>
  <si>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</si>
  <si>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</si>
  <si>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</si>
  <si>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</si>
  <si>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</si>
  <si>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</si>
  <si>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</si>
  <si>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</si>
  <si>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</si>
  <si>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</si>
  <si>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</si>
  <si>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</si>
  <si>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</si>
  <si>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</si>
  <si>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</si>
  <si>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</si>
  <si>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</si>
  <si>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</si>
  <si>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</si>
  <si>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</si>
  <si>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</si>
  <si>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</si>
  <si>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</si>
  <si>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</si>
  <si>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</si>
  <si>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</si>
  <si>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</si>
  <si>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</si>
  <si>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</si>
  <si>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</si>
  <si>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</si>
  <si>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</si>
  <si>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</si>
  <si>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</si>
  <si>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</si>
  <si>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</si>
  <si>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</si>
  <si>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</si>
  <si>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</si>
  <si>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</si>
  <si>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</si>
  <si>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</si>
  <si>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</si>
  <si>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</si>
  <si>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</si>
  <si>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</si>
  <si>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</si>
  <si>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</si>
  <si>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</si>
  <si>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</si>
  <si>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</si>
  <si>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</si>
  <si>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</si>
  <si>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</si>
  <si>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</si>
  <si>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</si>
  <si>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</si>
  <si>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</si>
  <si>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</si>
  <si>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</si>
  <si>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</si>
  <si>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</si>
  <si>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</si>
  <si>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</si>
  <si>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</si>
  <si>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</si>
  <si>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</si>
  <si>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</si>
  <si>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</si>
  <si>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</si>
  <si>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</si>
  <si>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</si>
  <si>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</si>
  <si>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</si>
  <si>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</si>
  <si>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</si>
  <si>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</si>
  <si>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</si>
  <si>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</si>
  <si>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</si>
  <si>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</si>
  <si>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</si>
  <si>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</si>
  <si>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</si>
  <si>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</si>
  <si>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</si>
  <si>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</si>
  <si>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</si>
  <si>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</si>
  <si>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</si>
  <si>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</si>
  <si>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</si>
  <si>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</si>
  <si>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</si>
  <si>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</si>
  <si>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</si>
  <si>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</si>
  <si>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</si>
  <si>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</si>
  <si>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</si>
  <si>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</si>
  <si>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</si>
  <si>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</si>
  <si>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</si>
  <si>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</si>
  <si>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</si>
  <si>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</si>
  <si>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</si>
  <si>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</si>
  <si>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</si>
  <si>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</si>
  <si>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</si>
  <si>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</si>
  <si>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</si>
  <si>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</si>
  <si>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</si>
  <si>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</si>
  <si>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</si>
  <si>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</si>
  <si>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</si>
  <si>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</si>
  <si>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</si>
  <si>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</si>
  <si>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</si>
  <si>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</si>
  <si>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</si>
  <si>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</si>
  <si>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</si>
  <si>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</si>
  <si>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</si>
  <si>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</si>
  <si>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</si>
  <si>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</si>
  <si>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</si>
  <si>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</si>
  <si>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</si>
  <si>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</si>
  <si>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</si>
  <si>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</si>
  <si>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</si>
  <si>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</si>
  <si>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</si>
  <si>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</si>
  <si>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</si>
  <si>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</si>
  <si>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</si>
  <si>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</si>
  <si>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</si>
  <si>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</si>
  <si>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</si>
  <si>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</si>
  <si>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</si>
  <si>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</si>
  <si>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</si>
  <si>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</si>
  <si>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</si>
  <si>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</si>
  <si>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</si>
  <si>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</si>
  <si>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</si>
  <si>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</si>
  <si>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</si>
  <si>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</si>
  <si>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</si>
  <si>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</si>
  <si>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</si>
  <si>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</si>
  <si>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</si>
  <si>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</si>
  <si>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</si>
  <si>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</si>
  <si>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</si>
  <si>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</si>
  <si>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</si>
  <si>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</si>
  <si>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</si>
  <si>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</si>
  <si>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</si>
  <si>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</si>
  <si>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</si>
  <si>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</si>
  <si>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</si>
  <si>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</si>
  <si>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</si>
  <si>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</si>
  <si>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</si>
  <si>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</si>
  <si>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</si>
  <si>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</si>
  <si>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</si>
  <si>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</si>
  <si>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</si>
  <si>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</si>
  <si>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</si>
  <si>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</si>
  <si>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</si>
  <si>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</si>
  <si>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</si>
  <si>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</si>
  <si>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</si>
  <si>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</si>
  <si>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</si>
  <si>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</si>
  <si>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</si>
  <si>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</si>
  <si>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</si>
  <si>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</si>
  <si>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</si>
  <si>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</si>
  <si>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</si>
  <si>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</si>
  <si>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</si>
  <si>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</si>
  <si>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</si>
  <si>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</si>
  <si>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</si>
  <si>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</si>
  <si>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</si>
  <si>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</si>
  <si>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</si>
  <si>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</si>
  <si>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</si>
  <si>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</si>
  <si>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</si>
  <si>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</si>
  <si>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</si>
  <si>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</si>
  <si>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</si>
  <si>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</si>
  <si>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</si>
  <si>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</si>
  <si>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</si>
  <si>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</si>
  <si>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</si>
  <si>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</si>
  <si>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</si>
  <si>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</si>
  <si>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</si>
  <si>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</si>
  <si>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</si>
  <si>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</si>
  <si>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</si>
  <si>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</si>
  <si>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</si>
  <si>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</si>
  <si>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</si>
  <si>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</si>
  <si>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</si>
  <si>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</si>
  <si>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</si>
  <si>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</si>
  <si>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</si>
  <si>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</si>
  <si>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</si>
  <si>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</si>
  <si>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</si>
  <si>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</si>
  <si>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</si>
  <si>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</si>
  <si>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</si>
  <si>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</si>
  <si>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</si>
  <si>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</si>
  <si>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</si>
  <si>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</si>
  <si>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</si>
  <si>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</si>
  <si>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</si>
  <si>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</si>
  <si>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</si>
  <si>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</si>
  <si>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</si>
  <si>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</si>
  <si>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</si>
  <si>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</si>
  <si>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</si>
  <si>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</si>
  <si>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</si>
  <si>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</si>
  <si>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</si>
  <si>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</si>
  <si>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</si>
  <si>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</si>
  <si>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</si>
  <si>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</si>
  <si>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</si>
  <si>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</si>
  <si>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</si>
  <si>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</si>
  <si>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</si>
  <si>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</si>
  <si>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</si>
  <si>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</si>
  <si>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</si>
  <si>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</si>
  <si>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</si>
  <si>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</si>
  <si>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</si>
  <si>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</si>
  <si>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</si>
  <si>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</si>
  <si>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</si>
  <si>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</si>
  <si>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</si>
  <si>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</si>
  <si>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</si>
  <si>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</si>
  <si>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</si>
  <si>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</si>
  <si>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</si>
  <si>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</si>
  <si>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</si>
  <si>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</si>
  <si>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</si>
  <si>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</si>
  <si>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</si>
  <si>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</si>
  <si>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</si>
  <si>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</si>
  <si>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</si>
  <si>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</si>
  <si>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</si>
  <si>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</si>
  <si>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</si>
  <si>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</si>
  <si>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</si>
  <si>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</si>
  <si>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</si>
  <si>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</si>
  <si>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</si>
  <si>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</si>
  <si>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</si>
  <si>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</si>
  <si>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</si>
  <si>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</si>
  <si>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</si>
  <si>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</si>
  <si>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</si>
  <si>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</si>
  <si>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</si>
  <si>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</si>
  <si>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</si>
  <si>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</si>
  <si>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</si>
  <si>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</si>
  <si>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</si>
  <si>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</si>
  <si>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</si>
  <si>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</si>
  <si>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</si>
  <si>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</si>
  <si>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</si>
  <si>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</si>
  <si>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</si>
  <si>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</si>
  <si>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</si>
  <si>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</si>
  <si>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</si>
  <si>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</si>
  <si>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</si>
  <si>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</si>
  <si>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</si>
  <si>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</si>
  <si>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</si>
  <si>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</si>
  <si>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</si>
  <si>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</si>
  <si>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</si>
  <si>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</si>
  <si>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</si>
  <si>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</si>
  <si>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</si>
  <si>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</si>
  <si>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</si>
  <si>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</si>
  <si>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</si>
  <si>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</si>
  <si>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</si>
  <si>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</si>
  <si>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</si>
  <si>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</si>
  <si>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</si>
  <si>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</si>
  <si>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</si>
  <si>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</si>
  <si>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</si>
  <si>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</si>
  <si>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</si>
  <si>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</si>
  <si>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</si>
  <si>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</si>
  <si>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</si>
  <si>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</si>
  <si>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</si>
  <si>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</si>
  <si>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</si>
  <si>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</si>
  <si>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</si>
  <si>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</si>
  <si>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</si>
  <si>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</si>
  <si>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</si>
  <si>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</si>
  <si>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</si>
  <si>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</si>
  <si>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</si>
  <si>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</si>
  <si>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</si>
  <si>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</si>
  <si>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</si>
  <si>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</si>
  <si>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</si>
  <si>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</si>
  <si>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</si>
  <si>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</si>
  <si>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</si>
  <si>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</si>
  <si>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</si>
  <si>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</si>
  <si>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</si>
  <si>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</si>
  <si>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</si>
  <si>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</si>
  <si>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</si>
  <si>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</si>
  <si>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</si>
  <si>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</si>
  <si>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</si>
  <si>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</si>
  <si>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</si>
  <si>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</si>
  <si>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</si>
  <si>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</si>
  <si>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</si>
  <si>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</si>
  <si>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</si>
  <si>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</si>
  <si>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</si>
  <si>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</si>
  <si>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</si>
  <si>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</si>
  <si>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</si>
  <si>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</si>
  <si>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</si>
  <si>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</si>
  <si>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</si>
  <si>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</si>
  <si>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</si>
  <si>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</si>
  <si>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</si>
  <si>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</si>
  <si>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</si>
  <si>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</si>
  <si>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</si>
  <si>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</si>
  <si>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</si>
  <si>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</si>
  <si>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</si>
  <si>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</si>
  <si>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</si>
  <si>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</si>
  <si>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</si>
  <si>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</si>
  <si>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</si>
  <si>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</si>
  <si>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</si>
  <si>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</si>
  <si>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</si>
  <si>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</si>
  <si>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</si>
  <si>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</si>
  <si>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</si>
  <si>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</si>
  <si>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</si>
  <si>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</si>
  <si>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</si>
  <si>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</si>
  <si>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</si>
  <si>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</si>
  <si>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</si>
  <si>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</si>
  <si>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</si>
  <si>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</si>
  <si>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</si>
  <si>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</si>
  <si>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</si>
  <si>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</si>
  <si>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</si>
  <si>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</si>
  <si>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</si>
  <si>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</si>
  <si>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</si>
  <si>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</si>
  <si>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</si>
  <si>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</si>
  <si>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</si>
  <si>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</si>
  <si>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</si>
  <si>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</si>
  <si>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</si>
  <si>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</si>
  <si>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</si>
  <si>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</si>
  <si>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</si>
  <si>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</si>
  <si>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</si>
  <si>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</si>
  <si>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</si>
  <si>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</si>
  <si>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</si>
  <si>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</si>
  <si>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</si>
  <si>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</si>
  <si>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</si>
  <si>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</si>
  <si>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</si>
  <si>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</si>
  <si>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</si>
  <si>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</si>
  <si>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</si>
  <si>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</si>
  <si>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</si>
  <si>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</si>
  <si>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</si>
  <si>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</si>
  <si>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</si>
  <si>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</si>
  <si>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</si>
  <si>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</si>
  <si>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</si>
  <si>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</si>
  <si>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</si>
  <si>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</si>
  <si>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</si>
  <si>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</si>
  <si>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</si>
  <si>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</si>
  <si>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</si>
  <si>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</si>
  <si>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</si>
  <si>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</si>
  <si>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</si>
  <si>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</si>
  <si>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</si>
  <si>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</si>
  <si>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</si>
  <si>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</si>
  <si>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</si>
  <si>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</si>
  <si>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</si>
  <si>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</si>
  <si>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</si>
  <si>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</si>
  <si>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</si>
  <si>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</si>
  <si>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</si>
  <si>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</si>
  <si>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</si>
  <si>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</si>
  <si>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</si>
  <si>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</si>
  <si>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</si>
  <si>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</si>
  <si>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</si>
  <si>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</si>
  <si>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</si>
  <si>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</si>
  <si>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</si>
  <si>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</si>
  <si>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</si>
  <si>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</si>
  <si>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</si>
  <si>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</si>
  <si>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</si>
  <si>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</si>
  <si>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</si>
  <si>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</si>
  <si>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</si>
  <si>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</si>
  <si>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</si>
  <si>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</si>
  <si>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</si>
  <si>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</si>
  <si>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</si>
  <si>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</si>
  <si>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</si>
  <si>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</si>
  <si>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</si>
  <si>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</si>
  <si>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</si>
  <si>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</si>
  <si>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</si>
  <si>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</si>
  <si>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</si>
  <si>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</si>
  <si>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</si>
  <si>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</si>
  <si>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</si>
  <si>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</si>
  <si>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</si>
  <si>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</si>
  <si>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</si>
  <si>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</si>
  <si>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</si>
  <si>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</si>
  <si>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</si>
  <si>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</si>
  <si>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</si>
  <si>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</si>
  <si>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</si>
  <si>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</si>
  <si>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</si>
  <si>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</si>
  <si>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</si>
  <si>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</si>
  <si>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</si>
  <si>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</si>
  <si>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</si>
  <si>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</si>
  <si>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</si>
  <si>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</si>
  <si>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</si>
  <si>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</si>
  <si>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</si>
  <si>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</si>
  <si>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</si>
  <si>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</si>
  <si>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</si>
  <si>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</si>
  <si>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</si>
  <si>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</si>
  <si>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</si>
  <si>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</si>
  <si>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</si>
  <si>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</si>
  <si>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</si>
  <si>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</si>
  <si>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</si>
  <si>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</si>
  <si>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</si>
  <si>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</si>
  <si>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</si>
  <si>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</si>
  <si>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</si>
  <si>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</si>
  <si>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</si>
  <si>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</si>
  <si>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</si>
  <si>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</si>
  <si>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</si>
  <si>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</si>
  <si>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</si>
  <si>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</si>
  <si>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</si>
  <si>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</si>
  <si>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</si>
  <si>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</si>
  <si>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</si>
  <si>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</si>
  <si>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</si>
  <si>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</si>
  <si>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</si>
  <si>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</si>
  <si>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</si>
  <si>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</si>
  <si>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</si>
  <si>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</si>
  <si>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</si>
  <si>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</si>
  <si>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</si>
  <si>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</si>
  <si>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</si>
  <si>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</si>
  <si>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</si>
  <si>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</si>
  <si>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</si>
  <si>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</si>
  <si>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</si>
  <si>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</si>
  <si>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</si>
  <si>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</si>
  <si>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</si>
  <si>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</si>
  <si>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</si>
  <si>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</si>
  <si>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</si>
  <si>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</si>
  <si>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</si>
  <si>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</si>
  <si>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</si>
  <si>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</si>
  <si>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</si>
  <si>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</si>
  <si>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</si>
  <si>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</si>
  <si>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</si>
  <si>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</si>
  <si>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</si>
  <si>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</si>
  <si>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</si>
  <si>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</si>
  <si>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</si>
  <si>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</si>
  <si>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</si>
  <si>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</si>
  <si>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</si>
  <si>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</si>
  <si>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</si>
  <si>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</si>
  <si>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</si>
  <si>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</si>
  <si>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</si>
  <si>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</si>
  <si>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</si>
  <si>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</si>
  <si>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</si>
  <si>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</si>
  <si>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</si>
  <si>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</si>
  <si>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</si>
  <si>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</si>
  <si>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</si>
  <si>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</si>
  <si>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</si>
  <si>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</si>
  <si>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</si>
  <si>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</si>
  <si>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</si>
  <si>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</si>
  <si>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</si>
  <si>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</si>
  <si>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</si>
  <si>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</si>
  <si>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</si>
  <si>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</si>
  <si>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</si>
  <si>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</si>
  <si>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</si>
  <si>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</si>
  <si>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</si>
  <si>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</si>
  <si>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</si>
  <si>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</si>
  <si>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</si>
  <si>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</si>
  <si>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</si>
  <si>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</si>
  <si>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</si>
  <si>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</si>
  <si>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</si>
  <si>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</si>
  <si>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</si>
  <si>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</si>
  <si>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</si>
  <si>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</si>
  <si>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</si>
  <si>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</si>
  <si>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</si>
  <si>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</si>
  <si>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</si>
  <si>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</si>
  <si>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</si>
  <si>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</si>
  <si>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</si>
  <si>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</si>
  <si>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</si>
  <si>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</si>
  <si>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</si>
  <si>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</si>
  <si>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</si>
  <si>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</si>
  <si>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</si>
  <si>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</si>
  <si>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</si>
  <si>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</si>
  <si>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</si>
  <si>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</si>
  <si>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</si>
  <si>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</si>
  <si>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</si>
  <si>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</si>
  <si>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</si>
  <si>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</si>
  <si>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</si>
  <si>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</si>
  <si>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</si>
  <si>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</si>
  <si>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</si>
  <si>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</si>
  <si>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</si>
  <si>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</si>
  <si>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</si>
  <si>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</si>
  <si>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</si>
  <si>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</si>
  <si>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</si>
  <si>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</si>
  <si>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</si>
  <si>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</si>
  <si>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</si>
  <si>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</si>
  <si>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</si>
  <si>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</si>
  <si>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</si>
  <si>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</si>
  <si>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</si>
  <si>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</si>
  <si>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</si>
  <si>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</si>
  <si>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</si>
  <si>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</si>
  <si>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</si>
  <si>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</si>
  <si>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</si>
  <si>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</si>
  <si>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</si>
  <si>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</si>
  <si>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</si>
  <si>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</si>
  <si>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</si>
  <si>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</si>
  <si>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</si>
  <si>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</si>
  <si>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</si>
  <si>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</si>
  <si>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</si>
  <si>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</si>
  <si>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</si>
  <si>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</si>
  <si>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</si>
  <si>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</si>
  <si>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</si>
  <si>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</si>
  <si>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</si>
  <si>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</si>
  <si>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</si>
  <si>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</si>
  <si>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</si>
  <si>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</si>
  <si>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</si>
  <si>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</si>
  <si>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</si>
  <si>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</si>
  <si>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</si>
  <si>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</si>
  <si>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</si>
  <si>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</si>
  <si>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</si>
  <si>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</si>
  <si>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</si>
  <si>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</si>
  <si>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</si>
  <si>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</si>
  <si>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</si>
  <si>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</si>
  <si>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</si>
  <si>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</si>
  <si>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</si>
  <si>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</si>
  <si>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</si>
  <si>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</si>
  <si>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</si>
  <si>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</si>
  <si>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</si>
  <si>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</si>
  <si>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</si>
  <si>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</si>
  <si>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</si>
  <si>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</si>
  <si>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</si>
  <si>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</si>
  <si>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</si>
  <si>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</si>
  <si>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</si>
  <si>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</si>
  <si>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</si>
  <si>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</si>
  <si>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</si>
  <si>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</si>
  <si>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</si>
  <si>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</si>
  <si>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</si>
  <si>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</si>
  <si>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</si>
  <si>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</si>
  <si>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</si>
  <si>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</si>
  <si>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</si>
  <si>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</si>
  <si>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</si>
  <si>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</si>
  <si>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</si>
  <si>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</si>
  <si>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</si>
  <si>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</si>
  <si>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</si>
  <si>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</si>
  <si>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</si>
  <si>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</si>
  <si>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</si>
  <si>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</si>
  <si>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</si>
  <si>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</si>
  <si>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</si>
  <si>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</si>
  <si>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</si>
  <si>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</si>
  <si>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</si>
  <si>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</si>
  <si>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</si>
  <si>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</si>
  <si>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</si>
  <si>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</si>
  <si>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</si>
  <si>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</si>
  <si>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</si>
  <si>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</si>
  <si>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</si>
  <si>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</si>
  <si>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</si>
  <si>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</si>
  <si>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</si>
  <si>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</si>
  <si>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</si>
  <si>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</si>
  <si>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</si>
  <si>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</si>
  <si>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</si>
  <si>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</si>
  <si>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</si>
  <si>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</si>
  <si>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</si>
  <si>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</si>
  <si>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</si>
  <si>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</si>
  <si>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</si>
  <si>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</si>
  <si>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</si>
  <si>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</si>
  <si>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</si>
  <si>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</si>
  <si>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</si>
  <si>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</si>
  <si>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</si>
  <si>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</si>
  <si>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</si>
  <si>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</si>
  <si>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</si>
  <si>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</si>
  <si>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</si>
  <si>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</si>
  <si>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</si>
  <si>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</si>
  <si>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</si>
  <si>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</si>
  <si>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</si>
  <si>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</si>
  <si>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</si>
  <si>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</si>
  <si>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</si>
  <si>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</si>
  <si>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</si>
  <si>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</si>
  <si>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</si>
  <si>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</si>
  <si>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</si>
  <si>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</si>
  <si>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</si>
  <si>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</si>
  <si>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</si>
  <si>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</si>
  <si>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</si>
  <si>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</si>
  <si>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</si>
  <si>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</si>
  <si>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</si>
  <si>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</si>
  <si>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</si>
  <si>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</si>
  <si>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</si>
  <si>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</si>
  <si>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</si>
  <si>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</si>
  <si>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</si>
  <si>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</si>
  <si>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</si>
  <si>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</si>
  <si>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</si>
  <si>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</si>
  <si>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</si>
  <si>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</si>
  <si>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</si>
  <si>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</si>
  <si>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</si>
  <si>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</si>
  <si>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</si>
  <si>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</si>
  <si>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</si>
  <si>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</si>
  <si>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</si>
  <si>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</si>
  <si>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</si>
  <si>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</si>
  <si>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</si>
  <si>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</si>
  <si>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</si>
  <si>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</si>
  <si>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</si>
  <si>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</si>
  <si>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</si>
  <si>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</si>
  <si>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</si>
  <si>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</si>
  <si>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</si>
  <si>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</si>
  <si>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</si>
  <si>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</si>
  <si>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</si>
  <si>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</si>
  <si>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</si>
  <si>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</si>
  <si>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</si>
  <si>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</si>
  <si>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</si>
  <si>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</si>
  <si>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</si>
  <si>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</si>
  <si>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</si>
  <si>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</si>
  <si>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</si>
  <si>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</si>
  <si>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</si>
  <si>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</si>
  <si>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</si>
  <si>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</si>
  <si>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</si>
  <si>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</si>
  <si>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</si>
  <si>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</si>
  <si>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</si>
  <si>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</si>
  <si>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</si>
  <si>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</si>
  <si>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</si>
  <si>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</si>
  <si>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</si>
  <si>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</si>
  <si>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</si>
  <si>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</si>
  <si>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</si>
  <si>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</si>
  <si>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</si>
  <si>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</si>
  <si>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</si>
  <si>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</si>
  <si>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</si>
  <si>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</si>
  <si>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</si>
  <si>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</si>
  <si>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</si>
  <si>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</si>
  <si>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</si>
  <si>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</si>
  <si>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</si>
  <si>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</si>
  <si>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</si>
  <si>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</si>
  <si>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</si>
  <si>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</si>
  <si>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</si>
  <si>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</si>
  <si>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</si>
  <si>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</si>
  <si>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</si>
  <si>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</si>
  <si>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</si>
  <si>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</si>
  <si>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</si>
  <si>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</si>
  <si>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</si>
  <si>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</si>
  <si>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</si>
  <si>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</si>
  <si>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</si>
  <si>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</si>
  <si>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</si>
  <si>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</si>
  <si>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</si>
  <si>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</si>
  <si>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</si>
  <si>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</si>
  <si>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</si>
  <si>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</si>
  <si>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</si>
  <si>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</si>
  <si>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</si>
  <si>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</si>
  <si>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</si>
  <si>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</si>
  <si>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</si>
  <si>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</si>
  <si>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</si>
  <si>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</si>
  <si>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</si>
  <si>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</si>
  <si>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</si>
  <si>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</si>
  <si>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</si>
  <si>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</si>
  <si>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</si>
  <si>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</si>
  <si>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</si>
  <si>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</si>
  <si>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</si>
  <si>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</si>
  <si>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</si>
  <si>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</si>
  <si>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</si>
  <si>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</si>
  <si>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</si>
  <si>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</si>
  <si>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</si>
  <si>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</si>
  <si>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</si>
  <si>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</si>
  <si>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</si>
  <si>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</si>
  <si>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</si>
  <si>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</si>
  <si>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</si>
  <si>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</si>
  <si>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</si>
  <si>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</si>
  <si>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</si>
  <si>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</si>
  <si>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</si>
  <si>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</si>
  <si>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</si>
  <si>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</si>
  <si>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</si>
  <si>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</si>
  <si>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</si>
  <si>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</si>
  <si>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</si>
  <si>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</si>
  <si>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</si>
  <si>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</si>
  <si>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</si>
  <si>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</si>
  <si>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</si>
  <si>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</si>
  <si>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</si>
  <si>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</si>
  <si>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</si>
  <si>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</si>
  <si>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</si>
  <si>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</si>
  <si>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</si>
  <si>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</si>
  <si>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</si>
  <si>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</si>
  <si>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</si>
  <si>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</si>
  <si>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</si>
  <si>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</si>
  <si>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</si>
  <si>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</si>
  <si>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</si>
  <si>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</si>
  <si>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</si>
  <si>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</si>
  <si>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</si>
  <si>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</si>
  <si>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</si>
  <si>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</si>
  <si>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</si>
  <si>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</si>
  <si>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</si>
  <si>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</si>
  <si>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</si>
  <si>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</si>
  <si>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</si>
  <si>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</si>
  <si>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</si>
  <si>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</si>
  <si>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</si>
  <si>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</si>
  <si>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</si>
  <si>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</si>
  <si>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</si>
  <si>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</si>
  <si>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</si>
  <si>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</si>
  <si>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</si>
  <si>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</si>
  <si>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</si>
  <si>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</si>
  <si>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</si>
  <si>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</si>
  <si>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</si>
  <si>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</si>
  <si>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</si>
  <si>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</si>
  <si>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</si>
  <si>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</si>
  <si>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</si>
  <si>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</si>
  <si>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</si>
  <si>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</si>
  <si>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</si>
  <si>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</si>
  <si>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</si>
  <si>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</si>
  <si>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</si>
  <si>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</si>
  <si>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</si>
  <si>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</si>
  <si>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</si>
  <si>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</si>
  <si>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</si>
  <si>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</si>
  <si>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</si>
  <si>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</si>
  <si>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</si>
  <si>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</si>
  <si>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</si>
  <si>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</si>
  <si>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</si>
  <si>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</si>
  <si>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</si>
  <si>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</si>
  <si>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</si>
  <si>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</si>
  <si>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</si>
  <si>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</si>
  <si>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</si>
  <si>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</si>
  <si>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</si>
  <si>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</si>
  <si>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</si>
  <si>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</si>
  <si>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</si>
  <si>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</si>
  <si>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</si>
  <si>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</si>
  <si>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</si>
  <si>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</si>
  <si>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</si>
  <si>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</si>
  <si>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</si>
  <si>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</si>
  <si>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</si>
  <si>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</si>
  <si>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</si>
  <si>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</si>
  <si>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</si>
  <si>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</si>
  <si>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</si>
  <si>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</si>
  <si>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</si>
  <si>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</si>
  <si>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</si>
  <si>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</si>
  <si>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</si>
  <si>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</si>
  <si>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</si>
  <si>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</si>
  <si>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</si>
  <si>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</si>
  <si>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</si>
  <si>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</si>
  <si>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</si>
  <si>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</si>
  <si>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</si>
  <si>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</si>
  <si>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</si>
  <si>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</si>
  <si>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</si>
  <si>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</si>
  <si>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</si>
  <si>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</si>
  <si>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</si>
  <si>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</si>
  <si>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</si>
  <si>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</si>
  <si>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</si>
  <si>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</si>
  <si>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</si>
  <si>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</si>
  <si>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</si>
  <si>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</si>
  <si>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</si>
  <si>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</si>
  <si>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</si>
  <si>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</si>
  <si>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</si>
  <si>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</si>
  <si>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</si>
  <si>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</si>
  <si>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</si>
  <si>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</si>
  <si>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</si>
  <si>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</si>
  <si>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</si>
  <si>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</si>
  <si>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</si>
  <si>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</si>
  <si>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</si>
  <si>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</si>
  <si>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</si>
  <si>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</si>
  <si>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</si>
  <si>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</si>
  <si>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</si>
  <si>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</si>
  <si>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</si>
  <si>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</si>
  <si>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</si>
  <si>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</si>
  <si>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</si>
  <si>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</si>
  <si>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</si>
  <si>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</si>
  <si>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</si>
  <si>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</si>
  <si>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</si>
  <si>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</si>
  <si>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</si>
  <si>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</si>
  <si>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</si>
  <si>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</si>
  <si>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</si>
  <si>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</si>
  <si>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</si>
  <si>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</si>
  <si>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</si>
  <si>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</si>
  <si>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</si>
  <si>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</si>
  <si>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</si>
  <si>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</si>
  <si>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</si>
  <si>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</si>
  <si>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</si>
  <si>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</si>
  <si>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</si>
  <si>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</si>
  <si>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</si>
  <si>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</si>
  <si>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</si>
  <si>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</si>
  <si>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</si>
  <si>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</si>
  <si>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</si>
  <si>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</si>
  <si>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</si>
  <si>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</si>
  <si>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</si>
  <si>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</si>
  <si>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</si>
  <si>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</si>
  <si>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</si>
  <si>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</si>
  <si>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</si>
  <si>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</si>
  <si>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</si>
  <si>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</si>
  <si>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</si>
  <si>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</si>
  <si>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</si>
  <si>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</si>
  <si>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</si>
  <si>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</si>
  <si>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</si>
  <si>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</si>
  <si>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</si>
  <si>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</si>
  <si>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</si>
  <si>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</si>
  <si>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</si>
  <si>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</si>
  <si>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</si>
  <si>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</si>
  <si>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</si>
  <si>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</si>
  <si>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</si>
  <si>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</si>
  <si>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</si>
  <si>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</si>
  <si>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</si>
  <si>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</si>
  <si>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</si>
  <si>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</si>
  <si>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</si>
  <si>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</si>
  <si>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</si>
  <si>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</si>
  <si>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</si>
  <si>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</si>
  <si>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</si>
  <si>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</si>
  <si>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</si>
  <si>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</si>
  <si>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</si>
  <si>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</si>
  <si>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</si>
  <si>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</si>
  <si>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</si>
  <si>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</si>
  <si>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</si>
  <si>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</si>
  <si>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</si>
  <si>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</si>
  <si>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</si>
  <si>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</si>
  <si>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</si>
  <si>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</si>
  <si>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</si>
  <si>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</si>
  <si>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</si>
  <si>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</si>
  <si>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</si>
  <si>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</si>
  <si>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</si>
  <si>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</si>
  <si>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</si>
  <si>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</si>
  <si>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</si>
  <si>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</si>
  <si>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</si>
  <si>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</si>
  <si>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</si>
  <si>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</si>
  <si>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</si>
  <si>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</si>
  <si>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</si>
  <si>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</si>
  <si>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</si>
  <si>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</si>
  <si>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</si>
  <si>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</si>
  <si>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</si>
  <si>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</si>
  <si>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</si>
  <si>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</si>
  <si>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</si>
  <si>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</si>
  <si>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</si>
  <si>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</si>
  <si>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</si>
  <si>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</si>
  <si>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</si>
  <si>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</si>
  <si>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</si>
  <si>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</si>
  <si>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</si>
  <si>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</si>
  <si>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</si>
  <si>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</si>
  <si>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</si>
  <si>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</si>
  <si>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</si>
  <si>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</si>
  <si>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</si>
  <si>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</si>
  <si>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</si>
  <si>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</si>
  <si>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</si>
  <si>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</si>
  <si>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</si>
  <si>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</si>
  <si>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</si>
  <si>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</si>
  <si>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</si>
  <si>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</si>
  <si>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</si>
  <si>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</si>
  <si>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</si>
  <si>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</si>
  <si>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</si>
  <si>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</si>
  <si>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</si>
  <si>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</si>
  <si>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</si>
  <si>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</si>
  <si>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</si>
  <si>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</si>
  <si>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</si>
  <si>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</si>
  <si>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</si>
  <si>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</si>
  <si>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</si>
  <si>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</si>
  <si>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</si>
  <si>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</si>
  <si>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</si>
  <si>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</si>
  <si>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</si>
  <si>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</si>
  <si>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</si>
  <si>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</si>
  <si>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</si>
  <si>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</si>
  <si>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</si>
  <si>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</si>
  <si>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</si>
  <si>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</si>
  <si>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</si>
  <si>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</si>
  <si>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</si>
  <si>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</si>
  <si>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</si>
  <si>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</si>
  <si>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</si>
  <si>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</si>
  <si>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</si>
  <si>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</si>
  <si>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</si>
  <si>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</si>
  <si>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</si>
  <si>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</si>
  <si>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</si>
  <si>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</si>
  <si>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</si>
  <si>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</si>
  <si>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</si>
  <si>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</si>
  <si>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</si>
  <si>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</si>
  <si>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</si>
  <si>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</si>
  <si>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</si>
  <si>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</si>
  <si>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</si>
  <si>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</si>
  <si>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</si>
  <si>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</si>
  <si>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</si>
  <si>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</si>
  <si>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</si>
  <si>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</si>
  <si>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</si>
  <si>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</si>
  <si>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</si>
  <si>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</si>
  <si>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</si>
  <si>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</si>
  <si>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</si>
  <si>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</si>
  <si>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</si>
  <si>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</si>
  <si>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</si>
  <si>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</si>
  <si>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</si>
  <si>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</si>
  <si>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</si>
  <si>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</si>
  <si>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</si>
  <si>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</si>
  <si>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</si>
  <si>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</si>
  <si>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</si>
  <si>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</si>
  <si>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</si>
  <si>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</si>
  <si>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</si>
  <si>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</si>
  <si>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</si>
  <si>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</si>
  <si>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</si>
  <si>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</si>
  <si>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</si>
  <si>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</si>
  <si>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</si>
  <si>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</si>
  <si>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</si>
  <si>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</si>
  <si>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</si>
  <si>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</si>
  <si>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</si>
  <si>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</si>
  <si>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</si>
  <si>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</si>
  <si>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</si>
  <si>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</si>
  <si>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</si>
  <si>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</si>
  <si>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</si>
  <si>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</si>
  <si>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</si>
  <si>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</si>
  <si>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</si>
  <si>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</si>
  <si>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</si>
  <si>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</si>
  <si>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</si>
  <si>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</si>
  <si>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</si>
  <si>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</si>
  <si>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</si>
  <si>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</si>
  <si>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</si>
  <si>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</si>
  <si>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</si>
  <si>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</si>
  <si>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</si>
  <si>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</si>
  <si>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</si>
  <si>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</si>
  <si>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</si>
  <si>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</si>
  <si>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</si>
  <si>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</si>
  <si>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</si>
  <si>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</si>
  <si>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</si>
  <si>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</si>
  <si>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</si>
  <si>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</si>
  <si>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</si>
  <si>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</si>
  <si>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</si>
  <si>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</si>
  <si>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</si>
  <si>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</si>
  <si>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</si>
  <si>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</si>
  <si>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</si>
  <si>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</si>
  <si>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</si>
  <si>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</si>
  <si>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</si>
  <si>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</si>
  <si>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</si>
  <si>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</si>
  <si>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</si>
  <si>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</si>
  <si>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</si>
  <si>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</si>
  <si>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</si>
  <si>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</si>
  <si>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</si>
  <si>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</si>
  <si>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</si>
  <si>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</si>
  <si>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</si>
  <si>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</si>
  <si>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</si>
  <si>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</si>
  <si>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</si>
  <si>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</si>
  <si>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</si>
  <si>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</si>
  <si>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</si>
  <si>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</si>
  <si>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</si>
  <si>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</si>
  <si>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</si>
  <si>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</si>
  <si>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</si>
  <si>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</si>
  <si>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</si>
  <si>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</si>
  <si>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</si>
  <si>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</si>
  <si>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</si>
  <si>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</si>
  <si>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</si>
  <si>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</si>
  <si>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</si>
  <si>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</si>
  <si>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</si>
  <si>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</si>
  <si>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</si>
  <si>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</si>
  <si>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</si>
  <si>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</si>
  <si>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</si>
  <si>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</si>
  <si>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</si>
  <si>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</si>
  <si>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</si>
  <si>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</si>
  <si>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</si>
  <si>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</si>
  <si>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</si>
  <si>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</si>
  <si>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</si>
  <si>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</si>
  <si>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</si>
  <si>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</si>
  <si>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</si>
  <si>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</si>
  <si>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</si>
  <si>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</si>
  <si>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</si>
  <si>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</si>
  <si>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</si>
  <si>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</si>
  <si>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</si>
  <si>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</si>
  <si>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</si>
  <si>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</si>
  <si>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</si>
  <si>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</si>
  <si>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</si>
  <si>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</si>
  <si>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</si>
  <si>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</si>
  <si>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</si>
  <si>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</si>
  <si>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</si>
  <si>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</si>
  <si>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</si>
  <si>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</si>
  <si>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</si>
  <si>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</si>
  <si>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</si>
  <si>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</si>
  <si>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</si>
  <si>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</si>
  <si>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</si>
  <si>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</si>
  <si>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</si>
  <si>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</si>
  <si>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</si>
  <si>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</si>
  <si>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</si>
  <si>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</si>
  <si>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</si>
  <si>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</si>
  <si>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</si>
  <si>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</si>
  <si>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</si>
  <si>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</si>
  <si>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</si>
  <si>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</si>
  <si>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</si>
  <si>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</si>
  <si>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</si>
  <si>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</si>
  <si>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</si>
  <si>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</si>
  <si>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</si>
  <si>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</si>
  <si>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</si>
  <si>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</si>
  <si>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</si>
  <si>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</si>
  <si>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</si>
  <si>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</si>
  <si>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</si>
  <si>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</si>
  <si>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</si>
  <si>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</si>
  <si>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</si>
  <si>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</si>
  <si>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</si>
  <si>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</si>
  <si>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</si>
  <si>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</si>
  <si>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</si>
  <si>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</si>
  <si>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</si>
  <si>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</si>
  <si>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</si>
  <si>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</si>
  <si>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</si>
  <si>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</si>
  <si>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</si>
  <si>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</si>
  <si>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</si>
  <si>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</si>
  <si>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</si>
  <si>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</si>
  <si>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</si>
  <si>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</si>
  <si>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</si>
  <si>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</si>
  <si>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</si>
  <si>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</si>
  <si>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</si>
  <si>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</si>
  <si>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</si>
  <si>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</si>
  <si>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</si>
  <si>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</si>
  <si>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</si>
  <si>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</si>
  <si>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</si>
  <si>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</si>
  <si>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</si>
  <si>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</si>
  <si>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</si>
  <si>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</si>
  <si>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</si>
  <si>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</si>
  <si>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</si>
  <si>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</si>
  <si>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</si>
  <si>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</si>
  <si>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</si>
  <si>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</si>
  <si>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</si>
  <si>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</si>
  <si>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</si>
  <si>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</si>
  <si>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</si>
  <si>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</si>
  <si>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</si>
  <si>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</si>
  <si>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</si>
  <si>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</si>
  <si>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</si>
  <si>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</si>
  <si>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</si>
  <si>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</si>
  <si>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</si>
  <si>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</si>
  <si>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</si>
  <si>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</si>
  <si>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</si>
  <si>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</si>
  <si>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</si>
  <si>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</si>
  <si>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</si>
  <si>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</si>
  <si>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</si>
  <si>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</si>
  <si>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</si>
  <si>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</si>
  <si>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</si>
  <si>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</si>
  <si>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</si>
  <si>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</si>
  <si>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</si>
  <si>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</si>
  <si>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</si>
  <si>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</si>
  <si>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</si>
  <si>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</si>
  <si>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</si>
  <si>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</si>
  <si>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</si>
  <si>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</si>
  <si>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</si>
  <si>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</si>
  <si>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</si>
  <si>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</si>
  <si>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</si>
  <si>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</si>
  <si>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</si>
  <si>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</si>
  <si>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</si>
  <si>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</si>
  <si>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</si>
  <si>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</si>
  <si>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</si>
  <si>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</si>
  <si>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</si>
  <si>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</si>
  <si>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</si>
  <si>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</si>
  <si>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</si>
  <si>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</si>
  <si>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</si>
  <si>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</si>
  <si>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</si>
  <si>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</si>
  <si>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</si>
  <si>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</si>
  <si>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</si>
  <si>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</si>
  <si>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</si>
  <si>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</si>
  <si>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</si>
  <si>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</si>
  <si>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</si>
  <si>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</si>
  <si>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</si>
  <si>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</si>
  <si>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</si>
  <si>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</si>
  <si>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</si>
  <si>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</si>
  <si>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</si>
  <si>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</si>
  <si>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</si>
  <si>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</si>
  <si>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</si>
  <si>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</si>
  <si>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</si>
  <si>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</si>
  <si>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</si>
  <si>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</si>
  <si>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</si>
  <si>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</si>
  <si>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</si>
  <si>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</si>
  <si>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</si>
  <si>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</si>
  <si>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</si>
  <si>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</si>
  <si>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</si>
  <si>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</si>
  <si>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</si>
  <si>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</si>
  <si>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</si>
  <si>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</si>
  <si>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</si>
  <si>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</si>
  <si>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</si>
  <si>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</si>
  <si>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</si>
  <si>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</si>
  <si>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</si>
  <si>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</si>
  <si>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</si>
  <si>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</si>
  <si>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</si>
  <si>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</si>
  <si>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</si>
  <si>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</si>
  <si>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</si>
  <si>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</si>
  <si>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</si>
  <si>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</si>
  <si>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</si>
  <si>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</si>
  <si>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</si>
  <si>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</si>
  <si>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</si>
  <si>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</si>
  <si>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</si>
  <si>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</si>
  <si>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</si>
  <si>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</si>
  <si>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</si>
  <si>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</si>
  <si>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</si>
  <si>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</si>
  <si>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</si>
  <si>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</si>
  <si>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</si>
  <si>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</si>
  <si>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</si>
  <si>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</si>
  <si>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</si>
  <si>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</si>
  <si>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</si>
  <si>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</si>
  <si>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</si>
  <si>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</si>
  <si>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</si>
  <si>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</si>
  <si>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</si>
  <si>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</si>
  <si>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</si>
  <si>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</si>
  <si>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</si>
  <si>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</si>
  <si>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</si>
  <si>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</si>
  <si>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</si>
  <si>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</si>
  <si>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</si>
  <si>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</si>
  <si>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</si>
  <si>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</si>
  <si>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</si>
  <si>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</si>
  <si>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</si>
  <si>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</si>
  <si>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</si>
  <si>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</si>
  <si>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</si>
  <si>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</si>
  <si>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</si>
  <si>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</si>
  <si>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</si>
  <si>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</si>
  <si>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</si>
  <si>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</si>
  <si>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</si>
  <si>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</si>
  <si>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</si>
  <si>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</si>
  <si>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</si>
  <si>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</si>
  <si>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</si>
  <si>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</si>
  <si>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</si>
  <si>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</si>
  <si>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</si>
  <si>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</si>
  <si>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</si>
  <si>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</si>
  <si>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</si>
  <si>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</si>
  <si>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</si>
  <si>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</si>
  <si>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</si>
  <si>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</si>
  <si>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</si>
  <si>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</si>
  <si>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</si>
  <si>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</si>
  <si>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</si>
  <si>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</si>
  <si>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</si>
  <si>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</si>
  <si>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</si>
  <si>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</si>
  <si>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</si>
  <si>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</si>
  <si>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</si>
  <si>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</si>
  <si>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</si>
  <si>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</si>
  <si>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</si>
  <si>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</si>
  <si>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</si>
  <si>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</si>
  <si>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</si>
  <si>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</si>
  <si>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</si>
  <si>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</si>
  <si>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</si>
  <si>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</si>
  <si>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</si>
  <si>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</si>
  <si>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</si>
  <si>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</si>
  <si>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</si>
  <si>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</si>
  <si>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</si>
  <si>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</si>
  <si>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</si>
  <si>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</si>
  <si>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</si>
  <si>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</si>
  <si>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</si>
  <si>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</si>
  <si>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</si>
  <si>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</si>
  <si>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</si>
  <si>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</si>
  <si>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</si>
  <si>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</si>
  <si>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</si>
  <si>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</si>
  <si>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</si>
  <si>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</si>
  <si>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</si>
  <si>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</si>
  <si>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</si>
  <si>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</si>
  <si>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</si>
  <si>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</si>
  <si>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</si>
  <si>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</si>
  <si>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</si>
  <si>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</si>
  <si>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</si>
  <si>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</si>
  <si>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</si>
  <si>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</si>
  <si>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</si>
  <si>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</si>
  <si>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</si>
  <si>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</si>
  <si>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</si>
  <si>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</si>
  <si>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</si>
  <si>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</si>
  <si>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</si>
  <si>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</si>
  <si>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</si>
  <si>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</si>
  <si>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</si>
  <si>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</si>
  <si>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</si>
  <si>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</si>
  <si>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</si>
  <si>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</si>
  <si>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</si>
  <si>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</si>
  <si>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</si>
  <si>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</si>
  <si>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</si>
  <si>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</si>
  <si>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</si>
  <si>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</si>
  <si>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</si>
  <si>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</si>
  <si>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</si>
  <si>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</si>
  <si>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</si>
  <si>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</si>
  <si>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</si>
  <si>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</si>
  <si>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</si>
  <si>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</si>
  <si>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</si>
  <si>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</si>
  <si>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</si>
  <si>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</si>
  <si>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</si>
  <si>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</si>
  <si>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</si>
  <si>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</si>
  <si>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</si>
  <si>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</si>
  <si>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</si>
  <si>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</si>
  <si>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</si>
  <si>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</si>
  <si>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</si>
  <si>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</si>
  <si>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</si>
  <si>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</si>
  <si>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</si>
  <si>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</si>
  <si>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</si>
  <si>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</si>
  <si>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</si>
  <si>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</si>
  <si>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</si>
  <si>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</si>
  <si>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</si>
  <si>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</si>
  <si>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</si>
  <si>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</si>
  <si>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</si>
  <si>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</si>
  <si>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</si>
  <si>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</si>
  <si>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</si>
  <si>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</si>
  <si>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</si>
  <si>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</si>
  <si>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</si>
  <si>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</si>
  <si>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</si>
  <si>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</si>
  <si>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</si>
  <si>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</si>
  <si>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</si>
  <si>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</si>
  <si>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</si>
  <si>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</si>
  <si>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</si>
  <si>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</si>
  <si>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</si>
  <si>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</si>
  <si>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</si>
  <si>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</si>
  <si>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</si>
  <si>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</si>
  <si>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</si>
  <si>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</si>
  <si>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</si>
  <si>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</si>
  <si>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</si>
  <si>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</si>
  <si>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</si>
  <si>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</si>
  <si>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</si>
  <si>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</si>
  <si>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</si>
  <si>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</si>
  <si>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</si>
  <si>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</si>
  <si>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</si>
  <si>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</si>
  <si>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</si>
  <si>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</si>
  <si>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</si>
  <si>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</si>
  <si>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</si>
  <si>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</si>
  <si>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</si>
  <si>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</si>
  <si>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</si>
  <si>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</si>
  <si>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</si>
  <si>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</si>
  <si>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</si>
  <si>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</si>
  <si>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</si>
  <si>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</si>
  <si>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</si>
  <si>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</si>
  <si>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</si>
  <si>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</si>
  <si>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</si>
  <si>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</si>
  <si>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</si>
  <si>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</si>
  <si>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</si>
  <si>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</si>
  <si>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</si>
  <si>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</si>
  <si>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</si>
  <si>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</si>
  <si>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</si>
  <si>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</si>
  <si>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</si>
  <si>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</si>
  <si>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</si>
  <si>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</si>
  <si>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</si>
  <si>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</si>
  <si>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</si>
  <si>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</si>
  <si>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</si>
  <si>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</si>
  <si>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</si>
  <si>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</si>
  <si>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</si>
  <si>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</si>
  <si>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</si>
  <si>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</si>
  <si>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</si>
  <si>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</si>
  <si>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</si>
  <si>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</si>
  <si>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</si>
  <si>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</si>
  <si>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</si>
  <si>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</si>
  <si>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</si>
  <si>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</si>
  <si>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</si>
  <si>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</si>
  <si>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</si>
  <si>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</si>
  <si>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</si>
  <si>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</si>
  <si>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</si>
  <si>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</si>
  <si>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</si>
  <si>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</si>
  <si>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</si>
  <si>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</si>
  <si>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</si>
  <si>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</si>
  <si>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</si>
  <si>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</si>
  <si>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</si>
  <si>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</si>
  <si>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</si>
  <si>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</si>
  <si>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</si>
  <si>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</si>
  <si>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</si>
  <si>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</si>
  <si>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</si>
  <si>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</si>
  <si>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</si>
  <si>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</si>
  <si>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</si>
  <si>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</si>
  <si>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</si>
  <si>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</si>
  <si>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</si>
  <si>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</si>
  <si>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</si>
  <si>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</si>
  <si>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</si>
  <si>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</si>
  <si>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</si>
  <si>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</si>
  <si>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</si>
  <si>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</si>
  <si>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</si>
  <si>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</si>
  <si>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</si>
  <si>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</si>
  <si>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</si>
  <si>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</si>
  <si>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</si>
  <si>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</si>
  <si>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</si>
  <si>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</si>
  <si>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</si>
  <si>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</si>
  <si>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</si>
  <si>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</si>
  <si>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</si>
  <si>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</si>
  <si>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</si>
  <si>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</si>
  <si>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</si>
  <si>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</si>
  <si>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</si>
  <si>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</si>
  <si>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</si>
  <si>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</si>
  <si>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</si>
  <si>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</si>
  <si>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</si>
  <si>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</si>
  <si>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</si>
  <si>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</si>
  <si>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</si>
  <si>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</si>
  <si>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</si>
  <si>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</si>
  <si>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</si>
  <si>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</si>
  <si>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</si>
  <si>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</si>
  <si>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</si>
  <si>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</si>
  <si>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</si>
  <si>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</si>
  <si>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</si>
  <si>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</si>
  <si>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</si>
  <si>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</si>
  <si>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</si>
  <si>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</si>
  <si>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</si>
  <si>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</si>
  <si>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</si>
  <si>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</si>
  <si>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</si>
  <si>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</si>
  <si>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</si>
  <si>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</si>
  <si>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</si>
  <si>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</si>
  <si>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</si>
  <si>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</si>
  <si>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</si>
  <si>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</si>
  <si>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</si>
  <si>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</si>
  <si>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</si>
  <si>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</si>
  <si>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</si>
  <si>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</si>
  <si>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</si>
  <si>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</si>
  <si>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</si>
  <si>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</si>
  <si>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</si>
  <si>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</si>
  <si>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</si>
  <si>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</si>
  <si>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</si>
  <si>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</si>
  <si>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</si>
  <si>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</si>
  <si>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</si>
  <si>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</si>
  <si>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</si>
  <si>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</si>
  <si>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</si>
  <si>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</si>
  <si>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</si>
  <si>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</si>
  <si>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</si>
  <si>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</si>
  <si>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</si>
  <si>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</si>
  <si>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</si>
  <si>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</si>
  <si>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</si>
  <si>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</si>
  <si>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</si>
  <si>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</si>
  <si>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</si>
  <si>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</si>
  <si>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</si>
  <si>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</si>
  <si>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</si>
  <si>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</si>
  <si>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</si>
  <si>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</si>
  <si>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</si>
  <si>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</si>
  <si>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</si>
  <si>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</si>
  <si>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</si>
  <si>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</si>
  <si>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</si>
  <si>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</si>
  <si>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</si>
  <si>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</si>
  <si>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</si>
  <si>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</si>
  <si>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</si>
  <si>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</si>
  <si>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</si>
  <si>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</si>
  <si>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</si>
  <si>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</si>
  <si>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</si>
  <si>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</si>
  <si>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</si>
  <si>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</si>
  <si>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</si>
  <si>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</si>
  <si>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</si>
  <si>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</si>
  <si>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</si>
  <si>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</si>
  <si>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</si>
  <si>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</si>
  <si>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</si>
  <si>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</si>
  <si>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</si>
  <si>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</si>
  <si>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</si>
  <si>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</si>
  <si>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</si>
  <si>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</si>
  <si>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</si>
  <si>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</si>
  <si>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</si>
  <si>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</si>
  <si>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</si>
  <si>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</si>
  <si>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</si>
  <si>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</si>
  <si>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</si>
  <si>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</si>
  <si>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</si>
  <si>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</si>
  <si>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</si>
  <si>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</si>
  <si>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</si>
  <si>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</si>
  <si>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</si>
  <si>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</si>
  <si>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</si>
  <si>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</si>
  <si>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</si>
  <si>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</si>
  <si>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</si>
  <si>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</si>
  <si>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</si>
  <si>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</si>
  <si>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</si>
  <si>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</si>
  <si>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</si>
  <si>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</si>
  <si>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</si>
  <si>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</si>
  <si>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</si>
  <si>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</si>
  <si>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</si>
  <si>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</si>
  <si>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</si>
  <si>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</si>
  <si>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</si>
  <si>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</si>
  <si>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</si>
  <si>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</si>
  <si>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</si>
  <si>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</si>
  <si>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</si>
  <si>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</si>
  <si>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</si>
  <si>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</si>
  <si>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</si>
  <si>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</si>
  <si>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</si>
  <si>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</si>
  <si>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</si>
  <si>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</si>
  <si>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</si>
  <si>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</si>
  <si>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</si>
  <si>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</si>
  <si>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</si>
  <si>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</si>
  <si>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</si>
  <si>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</si>
  <si>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</si>
  <si>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</si>
  <si>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</si>
  <si>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</si>
  <si>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</si>
  <si>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</si>
  <si>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</si>
  <si>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</si>
  <si>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</si>
  <si>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</si>
  <si>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</si>
  <si>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</si>
  <si>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</si>
  <si>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</si>
  <si>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</si>
  <si>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</si>
  <si>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</si>
  <si>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</si>
  <si>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</si>
  <si>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</si>
  <si>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</si>
  <si>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</si>
  <si>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</si>
  <si>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</si>
  <si>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</si>
  <si>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</si>
  <si>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</si>
  <si>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</si>
  <si>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</si>
  <si>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</si>
  <si>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</si>
  <si>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</si>
  <si>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</si>
  <si>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</si>
  <si>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</si>
  <si>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</si>
  <si>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</si>
  <si>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</si>
  <si>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</si>
  <si>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</si>
  <si>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</si>
  <si>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</si>
  <si>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</si>
  <si>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</si>
  <si>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</si>
  <si>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</si>
  <si>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</si>
  <si>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</si>
  <si>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</si>
  <si>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</si>
  <si>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</si>
  <si>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</si>
  <si>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</si>
  <si>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</si>
  <si>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</si>
  <si>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</si>
  <si>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</si>
  <si>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</si>
  <si>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</si>
  <si>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</si>
  <si>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</si>
  <si>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</si>
  <si>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</si>
  <si>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</si>
  <si>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</si>
  <si>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</si>
  <si>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</si>
  <si>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</si>
  <si>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</si>
  <si>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</si>
  <si>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</si>
  <si>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</si>
  <si>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</si>
  <si>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</si>
  <si>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</si>
  <si>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</si>
  <si>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</si>
  <si>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</si>
  <si>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</si>
  <si>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</si>
  <si>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</si>
  <si>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</si>
  <si>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</si>
  <si>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</si>
  <si>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</si>
  <si>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</si>
  <si>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</si>
  <si>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</si>
  <si>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</si>
  <si>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</si>
  <si>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</si>
  <si>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</si>
  <si>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</si>
  <si>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</si>
  <si>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</si>
  <si>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</si>
  <si>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</si>
  <si>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</si>
  <si>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</si>
  <si>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</si>
  <si>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</si>
  <si>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</si>
  <si>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</si>
  <si>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</si>
  <si>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</si>
  <si>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</si>
  <si>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</si>
  <si>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</si>
  <si>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</si>
  <si>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</si>
  <si>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</si>
  <si>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</si>
  <si>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</si>
  <si>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</si>
  <si>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</si>
  <si>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</si>
  <si>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</si>
  <si>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</si>
  <si>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</si>
  <si>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</si>
  <si>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</si>
  <si>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</si>
  <si>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</si>
  <si>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</si>
  <si>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</si>
  <si>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</si>
  <si>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</si>
  <si>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</si>
  <si>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</si>
  <si>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</si>
  <si>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</si>
  <si>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</si>
  <si>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</si>
  <si>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</si>
  <si>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</si>
  <si>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</si>
  <si>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</si>
  <si>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</si>
  <si>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</si>
  <si>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</si>
  <si>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</si>
  <si>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</si>
  <si>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</si>
  <si>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</si>
  <si>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</si>
  <si>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</si>
  <si>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</si>
  <si>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</si>
  <si>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</si>
  <si>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</si>
  <si>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</si>
  <si>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</si>
  <si>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</si>
  <si>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</si>
  <si>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</si>
  <si>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</si>
  <si>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</si>
  <si>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</si>
  <si>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</si>
  <si>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</si>
  <si>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</si>
  <si>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</si>
  <si>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</si>
  <si>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</si>
  <si>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</si>
  <si>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</si>
  <si>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</si>
  <si>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</si>
  <si>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</si>
  <si>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</si>
  <si>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</si>
  <si>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</si>
  <si>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</si>
  <si>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</si>
  <si>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</si>
  <si>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</si>
  <si>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</si>
  <si>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</si>
  <si>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</si>
  <si>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</si>
  <si>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</si>
  <si>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</si>
  <si>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</si>
  <si>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</si>
  <si>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</si>
  <si>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</si>
  <si>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</si>
  <si>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</si>
  <si>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</si>
  <si>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</si>
  <si>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</si>
  <si>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</si>
  <si>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</si>
  <si>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</si>
  <si>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</si>
  <si>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</si>
  <si>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</si>
  <si>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</si>
  <si>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</si>
  <si>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</si>
  <si>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</si>
  <si>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</si>
  <si>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</si>
  <si>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</si>
  <si>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</si>
  <si>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</si>
  <si>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</si>
  <si>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</si>
  <si>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</si>
  <si>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</si>
  <si>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</si>
  <si>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</si>
  <si>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</si>
  <si>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</si>
  <si>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</si>
  <si>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</si>
  <si>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</si>
  <si>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</si>
  <si>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</si>
  <si>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</si>
  <si>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</si>
  <si>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</si>
  <si>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</si>
  <si>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</si>
  <si>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</si>
  <si>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</si>
  <si>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</si>
  <si>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</si>
  <si>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</si>
  <si>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</si>
  <si>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</si>
  <si>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</si>
  <si>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</si>
  <si>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</si>
  <si>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</si>
  <si>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</si>
  <si>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</si>
  <si>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</si>
  <si>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</si>
  <si>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</si>
  <si>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</si>
  <si>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</si>
  <si>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</si>
  <si>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</si>
  <si>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</si>
  <si>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</si>
  <si>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</si>
  <si>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</si>
  <si>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</si>
  <si>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</si>
  <si>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</si>
  <si>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</si>
  <si>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</si>
  <si>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</si>
  <si>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</si>
  <si>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</si>
  <si>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</si>
  <si>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</si>
  <si>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</si>
  <si>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</si>
  <si>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</si>
  <si>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</si>
  <si>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</si>
  <si>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</si>
  <si>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</si>
  <si>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</si>
  <si>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</si>
  <si>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</si>
  <si>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</si>
  <si>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</si>
  <si>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</si>
  <si>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</si>
  <si>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</si>
  <si>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</si>
  <si>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</si>
  <si>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</si>
  <si>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</si>
  <si>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</si>
  <si>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</si>
  <si>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</si>
  <si>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</si>
  <si>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</si>
  <si>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</si>
  <si>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</si>
  <si>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</si>
  <si>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</si>
  <si>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</si>
  <si>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</si>
  <si>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</si>
  <si>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</si>
  <si>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</si>
  <si>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</si>
  <si>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</si>
  <si>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</si>
  <si>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</si>
  <si>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</si>
  <si>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</si>
  <si>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</si>
  <si>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</si>
  <si>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</si>
  <si>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</si>
  <si>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</si>
  <si>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</si>
  <si>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</si>
  <si>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</si>
  <si>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</si>
  <si>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</si>
  <si>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</si>
  <si>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</si>
  <si>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</si>
  <si>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</si>
  <si>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</si>
  <si>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</si>
  <si>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</si>
  <si>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</si>
  <si>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</si>
  <si>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</si>
  <si>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</si>
  <si>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</si>
  <si>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</si>
  <si>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</si>
  <si>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</si>
  <si>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</si>
  <si>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</si>
  <si>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</si>
  <si>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</si>
  <si>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</si>
  <si>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</si>
  <si>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</si>
  <si>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</si>
  <si>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</si>
  <si>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</si>
  <si>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</si>
  <si>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</si>
  <si>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</si>
  <si>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</si>
  <si>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</si>
  <si>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</si>
  <si>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</si>
  <si>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</si>
  <si>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</si>
  <si>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</si>
  <si>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</si>
  <si>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</si>
  <si>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</si>
  <si>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</si>
  <si>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</si>
  <si>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</si>
  <si>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</si>
  <si>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</si>
  <si>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</si>
  <si>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</si>
  <si>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</si>
  <si>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</si>
  <si>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</si>
  <si>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</si>
  <si>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</si>
  <si>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</si>
  <si>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</si>
  <si>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</si>
  <si>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</si>
  <si>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</si>
  <si>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</si>
  <si>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</si>
  <si>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</si>
  <si>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</si>
  <si>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</si>
  <si>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</si>
  <si>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</si>
  <si>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</si>
  <si>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</si>
  <si>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</si>
  <si>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</si>
  <si>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</si>
  <si>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</si>
  <si>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</si>
  <si>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</si>
  <si>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</si>
  <si>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</si>
  <si>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</si>
  <si>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</si>
  <si>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</si>
  <si>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</si>
  <si>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</si>
  <si>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</si>
  <si>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</si>
  <si>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</si>
  <si>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</si>
  <si>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</si>
  <si>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</si>
  <si>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</si>
  <si>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</si>
  <si>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</si>
  <si>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</si>
  <si>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</si>
  <si>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</si>
  <si>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</si>
  <si>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</si>
  <si>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</si>
  <si>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</si>
  <si>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</si>
  <si>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</si>
  <si>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</si>
  <si>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</si>
  <si>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</si>
  <si>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</si>
  <si>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</si>
  <si>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</si>
  <si>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</si>
  <si>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</si>
  <si>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</si>
  <si>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</si>
  <si>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</si>
  <si>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</si>
  <si>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</si>
  <si>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</si>
  <si>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</si>
  <si>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</si>
  <si>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</si>
  <si>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</si>
  <si>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</si>
  <si>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</si>
  <si>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</si>
  <si>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</si>
  <si>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</si>
  <si>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</si>
  <si>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</si>
  <si>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</si>
  <si>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</si>
  <si>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</si>
  <si>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</si>
  <si>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</si>
  <si>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</si>
  <si>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</si>
  <si>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</si>
  <si>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</si>
  <si>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</si>
  <si>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</si>
  <si>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</si>
  <si>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</si>
  <si>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</si>
  <si>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</si>
  <si>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</si>
  <si>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</si>
  <si>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</si>
  <si>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</si>
  <si>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</si>
  <si>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</si>
  <si>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</si>
  <si>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</si>
  <si>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</si>
  <si>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</si>
  <si>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</si>
  <si>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</si>
  <si>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</si>
  <si>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</si>
  <si>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</si>
  <si>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</si>
  <si>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</si>
  <si>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</si>
  <si>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</si>
  <si>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</si>
  <si>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</si>
  <si>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</si>
  <si>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</si>
  <si>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</si>
  <si>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</si>
  <si>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</si>
  <si>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</si>
  <si>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</si>
  <si>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</si>
  <si>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</si>
  <si>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</si>
  <si>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</si>
  <si>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</si>
  <si>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</si>
  <si>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</si>
  <si>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</si>
  <si>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</si>
  <si>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</si>
  <si>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</si>
  <si>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</si>
  <si>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</si>
  <si>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</si>
  <si>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</si>
  <si>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</si>
  <si>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</si>
  <si>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</si>
  <si>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</si>
  <si>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</si>
  <si>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</si>
  <si>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</si>
  <si>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</si>
  <si>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</si>
  <si>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</si>
  <si>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</si>
  <si>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</si>
  <si>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</si>
  <si>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</si>
  <si>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</si>
  <si>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</si>
  <si>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</si>
  <si>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</si>
  <si>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</si>
  <si>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</si>
  <si>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</si>
  <si>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</si>
  <si>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</si>
  <si>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</si>
  <si>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</si>
  <si>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</si>
  <si>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</si>
  <si>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</si>
  <si>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</si>
  <si>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</si>
  <si>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</si>
  <si>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</si>
  <si>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</si>
  <si>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</si>
  <si>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</si>
  <si>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</si>
  <si>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</si>
  <si>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</si>
  <si>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</si>
  <si>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</si>
  <si>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</si>
  <si>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</si>
  <si>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</si>
  <si>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</si>
  <si>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</si>
  <si>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</si>
  <si>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</si>
  <si>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</si>
  <si>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</si>
  <si>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</si>
  <si>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</si>
  <si>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</si>
  <si>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</si>
  <si>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</si>
  <si>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</si>
  <si>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</si>
  <si>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</si>
  <si>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</si>
  <si>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</si>
  <si>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</si>
  <si>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</si>
  <si>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</si>
  <si>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</si>
  <si>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</si>
  <si>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</si>
  <si>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</si>
  <si>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</si>
  <si>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</si>
  <si>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</si>
  <si>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</si>
  <si>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</si>
  <si>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</si>
  <si>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</si>
  <si>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</si>
  <si>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</si>
  <si>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</si>
  <si>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</si>
  <si>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</si>
  <si>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</si>
  <si>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</si>
  <si>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</si>
  <si>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</si>
  <si>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</si>
  <si>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</si>
  <si>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</si>
  <si>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</si>
  <si>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</si>
  <si>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</si>
  <si>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</si>
  <si>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</si>
  <si>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</si>
  <si>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</si>
  <si>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</si>
  <si>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</si>
  <si>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</si>
  <si>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</si>
  <si>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</si>
  <si>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</si>
  <si>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</si>
  <si>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</si>
  <si>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</si>
  <si>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</si>
  <si>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</si>
  <si>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</si>
  <si>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</si>
  <si>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</si>
  <si>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</si>
  <si>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</si>
  <si>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</si>
  <si>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</si>
  <si>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</si>
  <si>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</si>
  <si>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</si>
  <si>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</si>
  <si>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</si>
  <si>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</si>
  <si>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</si>
  <si>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</si>
  <si>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</si>
  <si>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</si>
  <si>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</si>
  <si>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</si>
  <si>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</si>
  <si>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</si>
  <si>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</si>
  <si>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</si>
  <si>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</si>
  <si>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</si>
  <si>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</si>
  <si>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</si>
  <si>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</si>
  <si>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</si>
  <si>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</si>
  <si>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</si>
  <si>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</si>
  <si>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</si>
  <si>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</si>
  <si>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</si>
  <si>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</si>
  <si>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</si>
  <si>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</si>
  <si>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</si>
  <si>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</si>
  <si>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</si>
  <si>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</si>
  <si>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</si>
  <si>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</si>
  <si>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</si>
  <si>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</si>
  <si>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</si>
  <si>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</si>
  <si>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</si>
  <si>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</si>
  <si>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</si>
  <si>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</si>
  <si>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</si>
  <si>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</si>
  <si>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</si>
  <si>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</si>
  <si>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</si>
  <si>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</si>
  <si>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</si>
  <si>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</si>
  <si>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</si>
  <si>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</si>
  <si>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</si>
  <si>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</si>
  <si>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</si>
  <si>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</si>
  <si>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</si>
  <si>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</si>
  <si>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</si>
  <si>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</si>
  <si>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</si>
  <si>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</si>
  <si>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</si>
  <si>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</si>
  <si>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</si>
  <si>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</si>
  <si>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</si>
  <si>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</si>
  <si>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</si>
  <si>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</si>
  <si>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</si>
  <si>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</si>
  <si>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</si>
  <si>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</si>
  <si>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</si>
  <si>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</si>
  <si>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</si>
  <si>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</si>
  <si>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</si>
  <si>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</si>
  <si>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</si>
  <si>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</si>
  <si>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</si>
  <si>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</si>
  <si>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</si>
  <si>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</si>
  <si>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</si>
  <si>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</si>
  <si>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</si>
  <si>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</si>
  <si>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</si>
  <si>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</si>
  <si>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</si>
  <si>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</si>
  <si>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</si>
  <si>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</si>
  <si>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</si>
  <si>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</si>
  <si>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</si>
  <si>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</si>
  <si>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</si>
  <si>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</si>
  <si>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</si>
  <si>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</si>
  <si>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</si>
  <si>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</si>
  <si>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</si>
  <si>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</si>
  <si>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</si>
  <si>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</si>
  <si>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</si>
  <si>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</si>
  <si>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</si>
  <si>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</si>
  <si>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</si>
  <si>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</si>
  <si>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</si>
  <si>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</si>
  <si>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</si>
  <si>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</si>
  <si>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</si>
  <si>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</si>
  <si>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</si>
  <si>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</si>
  <si>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</si>
  <si>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</si>
  <si>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</si>
  <si>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</si>
  <si>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</si>
  <si>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</si>
  <si>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</si>
  <si>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</si>
  <si>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</si>
  <si>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</si>
  <si>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</si>
  <si>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</si>
  <si>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</si>
  <si>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</si>
  <si>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</si>
  <si>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</si>
  <si>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</si>
  <si>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</si>
  <si>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</si>
  <si>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</si>
  <si>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</si>
  <si>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</si>
  <si>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</si>
  <si>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</si>
  <si>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</si>
  <si>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</si>
  <si>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</si>
  <si>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</si>
  <si>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</si>
  <si>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</si>
  <si>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</si>
  <si>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</si>
  <si>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</si>
  <si>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</si>
  <si>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</si>
  <si>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</si>
  <si>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</si>
  <si>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</si>
  <si>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</si>
  <si>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</si>
  <si>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</si>
  <si>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</si>
  <si>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</si>
  <si>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</si>
  <si>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</si>
  <si>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</si>
  <si>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</si>
  <si>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</si>
  <si>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</si>
  <si>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</si>
  <si>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</si>
  <si>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</si>
  <si>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</si>
  <si>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</si>
  <si>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</si>
  <si>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</si>
  <si>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</si>
  <si>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</si>
  <si>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</si>
  <si>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</si>
  <si>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</si>
  <si>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</si>
  <si>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</si>
  <si>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</si>
  <si>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</si>
  <si>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</si>
  <si>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</si>
  <si>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</si>
  <si>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</si>
  <si>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</si>
  <si>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</si>
  <si>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</si>
  <si>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</si>
  <si>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</si>
  <si>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</si>
  <si>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</si>
  <si>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</si>
  <si>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</si>
  <si>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</si>
  <si>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</si>
  <si>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</si>
  <si>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</si>
  <si>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</si>
  <si>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</si>
  <si>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</si>
  <si>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</si>
  <si>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</si>
  <si>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</si>
  <si>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</si>
  <si>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</si>
  <si>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</si>
  <si>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</si>
  <si>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</si>
  <si>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</si>
  <si>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</si>
  <si>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</si>
  <si>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</si>
  <si>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</si>
  <si>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</si>
  <si>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</si>
  <si>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</si>
  <si>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</si>
  <si>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</si>
  <si>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</si>
  <si>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</si>
  <si>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</si>
  <si>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</si>
  <si>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</si>
  <si>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</si>
  <si>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</si>
  <si>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</si>
  <si>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</si>
  <si>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</si>
  <si>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</si>
  <si>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</si>
  <si>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</si>
  <si>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</si>
  <si>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</si>
  <si>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</si>
  <si>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</si>
  <si>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</si>
  <si>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</si>
  <si>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</si>
  <si>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</si>
  <si>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</si>
  <si>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</si>
  <si>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</si>
  <si>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</si>
  <si>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</si>
  <si>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</si>
  <si>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</si>
  <si>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</si>
  <si>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</si>
  <si>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</si>
  <si>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</si>
  <si>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</si>
  <si>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</si>
  <si>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</si>
  <si>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</si>
  <si>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</si>
  <si>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</si>
  <si>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</si>
  <si>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</si>
  <si>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</si>
  <si>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</si>
  <si>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</si>
  <si>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</si>
  <si>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</si>
  <si>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</si>
  <si>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</si>
  <si>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</si>
  <si>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</si>
  <si>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</si>
  <si>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</si>
  <si>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</si>
  <si>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</si>
  <si>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</si>
  <si>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</si>
  <si>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</si>
  <si>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</si>
  <si>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</si>
  <si>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</si>
  <si>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</si>
  <si>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</si>
  <si>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</si>
  <si>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</si>
  <si>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</si>
  <si>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</si>
  <si>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</si>
  <si>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</si>
  <si>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</si>
  <si>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</si>
  <si>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</si>
  <si>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</si>
  <si>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</si>
  <si>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</si>
  <si>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</si>
  <si>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</si>
  <si>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</si>
  <si>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</si>
  <si>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</si>
  <si>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</si>
  <si>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</si>
  <si>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</si>
  <si>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</si>
  <si>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</si>
  <si>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</si>
  <si>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</si>
  <si>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</si>
  <si>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</si>
  <si>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</si>
  <si>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</si>
  <si>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</si>
  <si>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</si>
  <si>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</si>
  <si>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</si>
  <si>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</si>
  <si>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</si>
  <si>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</si>
  <si>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</si>
  <si>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</si>
  <si>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</si>
  <si>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</si>
  <si>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</si>
  <si>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</si>
  <si>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</si>
  <si>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</si>
  <si>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</si>
  <si>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</si>
  <si>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</si>
  <si>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</si>
  <si>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</si>
  <si>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</si>
  <si>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</si>
  <si>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</si>
  <si>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</si>
  <si>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</si>
  <si>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</si>
  <si>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</si>
  <si>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</si>
  <si>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</si>
  <si>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</si>
  <si>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</si>
  <si>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</si>
  <si>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</si>
  <si>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</si>
  <si>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</si>
  <si>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</si>
  <si>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</si>
  <si>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</si>
  <si>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</si>
  <si>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</si>
  <si>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</si>
  <si>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</si>
  <si>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</si>
  <si>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</si>
  <si>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</si>
  <si>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</si>
  <si>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</si>
  <si>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</si>
  <si>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</si>
  <si>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</si>
  <si>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</si>
  <si>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</si>
  <si>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</si>
  <si>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</si>
  <si>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</si>
  <si>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</si>
  <si>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</si>
  <si>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</si>
  <si>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</si>
  <si>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</si>
  <si>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</si>
  <si>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</si>
  <si>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</si>
  <si>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</si>
  <si>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</si>
  <si>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</si>
  <si>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</si>
  <si>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</si>
  <si>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</si>
  <si>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</si>
  <si>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</si>
  <si>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</si>
  <si>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</si>
  <si>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</si>
  <si>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</si>
  <si>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</si>
  <si>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</si>
  <si>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</si>
  <si>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</si>
  <si>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</si>
  <si>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</si>
  <si>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</si>
  <si>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</si>
  <si>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</si>
  <si>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</si>
  <si>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</si>
  <si>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</si>
  <si>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</si>
  <si>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</si>
  <si>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</si>
  <si>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</si>
  <si>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</si>
  <si>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</si>
  <si>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</si>
  <si>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</si>
  <si>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</si>
  <si>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</si>
  <si>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</si>
  <si>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</si>
  <si>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</si>
  <si>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</si>
  <si>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</si>
  <si>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</si>
  <si>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</si>
  <si>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</si>
  <si>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</si>
  <si>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</si>
  <si>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</si>
  <si>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</si>
  <si>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</si>
  <si>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</si>
  <si>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</si>
  <si>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</si>
  <si>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</si>
  <si>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</si>
  <si>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</si>
  <si>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</si>
  <si>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</si>
  <si>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</si>
  <si>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</si>
  <si>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</si>
  <si>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</si>
  <si>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</si>
  <si>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</si>
  <si>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</si>
  <si>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</si>
  <si>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</si>
  <si>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</si>
  <si>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</si>
  <si>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</si>
  <si>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</si>
  <si>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</si>
  <si>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</si>
  <si>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</si>
  <si>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</si>
  <si>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</si>
  <si>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</si>
  <si>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</si>
  <si>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</si>
  <si>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</si>
  <si>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</si>
  <si>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</si>
  <si>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</si>
  <si>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</si>
  <si>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</si>
  <si>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</si>
  <si>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</si>
  <si>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</si>
  <si>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</si>
  <si>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</si>
  <si>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</si>
  <si>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</si>
  <si>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</si>
  <si>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</si>
  <si>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</si>
  <si>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</si>
  <si>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</si>
  <si>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</si>
  <si>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</si>
  <si>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</si>
  <si>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</si>
  <si>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</si>
  <si>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</si>
  <si>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</si>
  <si>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</si>
  <si>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</si>
  <si>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</si>
  <si>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</si>
  <si>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</si>
  <si>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</si>
  <si>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</si>
  <si>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</si>
  <si>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</si>
  <si>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</si>
  <si>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</si>
  <si>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</si>
  <si>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</si>
  <si>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</si>
  <si>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</si>
  <si>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</si>
  <si>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</si>
  <si>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</si>
  <si>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</si>
  <si>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</si>
  <si>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</si>
  <si>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</si>
  <si>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</si>
  <si>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</si>
  <si>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</si>
  <si>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</si>
  <si>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</si>
  <si>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</si>
  <si>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</si>
  <si>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</si>
  <si>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</si>
  <si>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</si>
  <si>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</si>
  <si>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</si>
  <si>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</si>
  <si>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</si>
  <si>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</si>
  <si>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</si>
  <si>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</si>
  <si>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</si>
  <si>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</si>
  <si>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</si>
  <si>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</si>
  <si>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</si>
  <si>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</si>
  <si>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</si>
  <si>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</si>
  <si>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</si>
  <si>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</si>
  <si>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</si>
  <si>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</si>
  <si>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</si>
  <si>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</si>
  <si>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</si>
  <si>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</si>
  <si>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</si>
  <si>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</si>
  <si>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</si>
  <si>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</si>
  <si>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</si>
  <si>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</si>
  <si>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</si>
  <si>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</si>
  <si>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</si>
  <si>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</si>
  <si>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</si>
  <si>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</si>
  <si>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</si>
  <si>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</si>
  <si>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</si>
  <si>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</si>
  <si>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</si>
  <si>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</si>
  <si>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</si>
  <si>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</si>
  <si>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</si>
  <si>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</si>
  <si>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</si>
  <si>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</si>
  <si>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</si>
  <si>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</si>
  <si>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</si>
  <si>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</si>
  <si>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</si>
  <si>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</si>
  <si>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</si>
  <si>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</si>
  <si>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</si>
  <si>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</si>
  <si>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</si>
  <si>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</si>
  <si>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</si>
  <si>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</si>
  <si>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</si>
  <si>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</si>
  <si>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</si>
  <si>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</si>
  <si>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</si>
  <si>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</si>
  <si>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</si>
  <si>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</si>
  <si>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</si>
  <si>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</si>
  <si>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</si>
  <si>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</si>
  <si>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</si>
  <si>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</si>
  <si>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</si>
  <si>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</si>
  <si>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</si>
  <si>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</si>
  <si>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</si>
  <si>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</si>
  <si>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</si>
  <si>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</si>
  <si>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</si>
  <si>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</si>
  <si>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</si>
  <si>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</si>
  <si>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</si>
  <si>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</si>
  <si>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</si>
  <si>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</si>
  <si>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</si>
  <si>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</si>
  <si>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</si>
  <si>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</si>
  <si>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</si>
  <si>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</si>
  <si>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</si>
  <si>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</si>
  <si>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</si>
  <si>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</si>
  <si>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</si>
  <si>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</si>
  <si>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</si>
  <si>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</si>
  <si>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</si>
  <si>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</si>
  <si>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</si>
  <si>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</si>
  <si>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</si>
  <si>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</si>
  <si>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</si>
  <si>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</si>
  <si>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</si>
  <si>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</si>
  <si>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</si>
  <si>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</si>
  <si>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</si>
  <si>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</si>
  <si>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</si>
  <si>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</si>
  <si>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</si>
  <si>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</si>
  <si>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</si>
  <si>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</si>
  <si>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</si>
  <si>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</si>
  <si>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</si>
  <si>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</si>
  <si>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</si>
  <si>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</si>
  <si>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</si>
  <si>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</si>
  <si>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</si>
  <si>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</si>
  <si>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</si>
  <si>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</si>
  <si>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</si>
  <si>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</si>
  <si>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</si>
  <si>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</si>
  <si>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</si>
  <si>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</si>
  <si>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</si>
  <si>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</si>
  <si>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</si>
  <si>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</si>
  <si>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</si>
  <si>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</si>
  <si>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</si>
  <si>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</si>
  <si>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</si>
  <si>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</si>
  <si>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</si>
  <si>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</si>
  <si>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</si>
  <si>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</si>
  <si>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</si>
  <si>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</si>
  <si>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</si>
  <si>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</si>
  <si>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</si>
  <si>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</si>
  <si>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</si>
  <si>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</si>
  <si>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</si>
  <si>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</si>
  <si>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</si>
  <si>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</si>
  <si>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</si>
  <si>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</si>
  <si>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</si>
  <si>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</si>
  <si>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</si>
  <si>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</si>
  <si>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</si>
  <si>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</si>
  <si>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</si>
  <si>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</si>
  <si>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</si>
  <si>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</si>
  <si>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</si>
  <si>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</si>
  <si>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</si>
  <si>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</si>
  <si>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</si>
  <si>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</si>
  <si>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</si>
  <si>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</si>
  <si>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</si>
  <si>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</si>
  <si>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</si>
  <si>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</si>
  <si>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</si>
  <si>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</si>
  <si>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</si>
  <si>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</si>
  <si>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</si>
  <si>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</si>
  <si>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</si>
  <si>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</si>
  <si>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</si>
  <si>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</si>
  <si>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</si>
  <si>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</si>
  <si>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</si>
  <si>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</si>
  <si>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</si>
  <si>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</si>
  <si>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</si>
  <si>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</si>
  <si>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</si>
  <si>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</si>
  <si>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</si>
  <si>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</si>
  <si>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</si>
  <si>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</si>
  <si>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</si>
  <si>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</si>
  <si>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</si>
  <si>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</si>
  <si>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</si>
  <si>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</si>
  <si>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</si>
  <si>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</si>
  <si>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</si>
  <si>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</si>
  <si>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</si>
  <si>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</si>
  <si>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</si>
  <si>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</si>
  <si>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</si>
  <si>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</si>
  <si>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</si>
  <si>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</si>
  <si>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</si>
  <si>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</si>
  <si>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</si>
  <si>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</si>
  <si>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</si>
  <si>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</si>
  <si>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</si>
  <si>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</si>
  <si>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</si>
  <si>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</si>
  <si>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</si>
  <si>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</si>
  <si>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</si>
  <si>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</si>
  <si>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</si>
  <si>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</si>
  <si>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</si>
  <si>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</si>
  <si>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</si>
  <si>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</si>
  <si>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</si>
  <si>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</si>
  <si>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</si>
  <si>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</si>
  <si>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</si>
  <si>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</si>
  <si>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</si>
  <si>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</si>
  <si>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</si>
  <si>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</si>
  <si>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</si>
  <si>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</si>
  <si>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</si>
  <si>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</si>
  <si>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</si>
  <si>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</si>
  <si>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</si>
  <si>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</si>
  <si>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</si>
  <si>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</si>
  <si>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</si>
  <si>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</si>
  <si>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</si>
  <si>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</si>
  <si>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</si>
  <si>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</si>
  <si>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</si>
  <si>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</si>
  <si>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</si>
  <si>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</si>
  <si>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</si>
  <si>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</si>
  <si>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</si>
  <si>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</si>
  <si>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</si>
  <si>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</si>
  <si>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</si>
  <si>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</si>
  <si>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</si>
  <si>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</si>
  <si>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</si>
  <si>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</si>
  <si>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</si>
  <si>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</si>
  <si>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</si>
  <si>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</si>
  <si>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</si>
  <si>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</si>
  <si>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</si>
  <si>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</si>
  <si>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</si>
  <si>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</si>
  <si>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</si>
  <si>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</si>
  <si>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</si>
  <si>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</si>
  <si>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</si>
  <si>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</si>
  <si>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</si>
  <si>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</si>
  <si>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</si>
  <si>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</si>
  <si>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</si>
  <si>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</si>
  <si>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</si>
  <si>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</si>
  <si>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</si>
  <si>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</si>
  <si>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</si>
  <si>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</si>
  <si>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</si>
  <si>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</si>
  <si>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</si>
  <si>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</si>
  <si>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</si>
  <si>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</si>
  <si>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</si>
  <si>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</si>
  <si>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</si>
  <si>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</si>
  <si>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</si>
  <si>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</si>
  <si>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</si>
  <si>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</si>
  <si>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</si>
  <si>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</si>
  <si>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</si>
  <si>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</si>
  <si>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</si>
  <si>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</si>
  <si>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</si>
  <si>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</si>
  <si>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</si>
  <si>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</si>
  <si>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</si>
  <si>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</si>
  <si>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</si>
  <si>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</si>
  <si>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</si>
  <si>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</si>
  <si>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</si>
  <si>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</si>
  <si>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</si>
  <si>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</si>
  <si>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</si>
  <si>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</si>
  <si>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</si>
  <si>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</si>
  <si>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</si>
  <si>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</si>
  <si>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</si>
  <si>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</si>
  <si>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</si>
  <si>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</si>
  <si>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</si>
  <si>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</si>
  <si>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</si>
  <si>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</si>
  <si>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</si>
  <si>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</si>
  <si>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</si>
  <si>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</si>
  <si>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</si>
  <si>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</si>
  <si>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</si>
  <si>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</si>
  <si>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</si>
  <si>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</si>
  <si>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</si>
  <si>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</si>
  <si>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</si>
  <si>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</si>
  <si>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</si>
  <si>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</si>
  <si>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</si>
  <si>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</si>
  <si>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</si>
  <si>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</si>
  <si>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</si>
  <si>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</si>
  <si>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</si>
  <si>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</si>
  <si>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</si>
  <si>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</si>
  <si>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</si>
  <si>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</si>
  <si>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</si>
  <si>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</si>
  <si>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</si>
  <si>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</si>
  <si>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</si>
  <si>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</si>
  <si>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</si>
  <si>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</si>
  <si>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</si>
  <si>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</si>
  <si>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</si>
  <si>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</si>
  <si>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</si>
  <si>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</si>
  <si>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</si>
  <si>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</si>
  <si>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</si>
  <si>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</si>
  <si>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</si>
  <si>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</si>
  <si>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</si>
  <si>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</si>
  <si>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</si>
  <si>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</si>
  <si>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</si>
  <si>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</si>
  <si>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</si>
  <si>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</si>
  <si>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</si>
  <si>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</si>
  <si>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</si>
  <si>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</si>
  <si>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</si>
  <si>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</si>
  <si>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</si>
  <si>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</si>
  <si>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</si>
  <si>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</si>
  <si>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</si>
  <si>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</si>
  <si>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</si>
  <si>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</si>
  <si>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</si>
  <si>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</si>
  <si>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</si>
  <si>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</si>
  <si>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</si>
  <si>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</si>
  <si>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</si>
  <si>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</si>
  <si>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</si>
  <si>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</si>
  <si>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</si>
  <si>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</si>
  <si>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</si>
  <si>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</si>
  <si>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</si>
  <si>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</si>
  <si>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</si>
  <si>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</si>
  <si>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</si>
  <si>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</si>
  <si>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</si>
  <si>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</si>
  <si>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</si>
  <si>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</si>
  <si>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</si>
  <si>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</si>
  <si>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</si>
  <si>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</si>
  <si>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</si>
  <si>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</si>
  <si>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</si>
  <si>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</si>
  <si>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</si>
  <si>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</si>
  <si>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</si>
  <si>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</si>
  <si>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</si>
  <si>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</si>
  <si>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</si>
  <si>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</si>
  <si>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</si>
  <si>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</si>
  <si>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</si>
  <si>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</si>
  <si>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</si>
  <si>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</si>
  <si>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</si>
  <si>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</si>
  <si>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</si>
  <si>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</si>
  <si>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</si>
  <si>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</si>
  <si>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</si>
  <si>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</si>
  <si>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</si>
  <si>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</si>
  <si>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</si>
  <si>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</si>
  <si>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</si>
  <si>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</si>
  <si>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</si>
  <si>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</si>
  <si>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</si>
  <si>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</si>
  <si>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</si>
  <si>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</si>
  <si>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</si>
  <si>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</si>
  <si>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</si>
  <si>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</si>
  <si>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</si>
  <si>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</si>
  <si>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</si>
  <si>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</si>
  <si>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</si>
  <si>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</si>
  <si>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</si>
  <si>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</si>
  <si>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</si>
  <si>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</si>
  <si>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</si>
  <si>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</si>
  <si>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</si>
  <si>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</si>
  <si>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</si>
  <si>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</si>
  <si>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</si>
  <si>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</si>
  <si>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</si>
  <si>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</si>
  <si>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</si>
  <si>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</si>
  <si>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</si>
  <si>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</si>
  <si>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</si>
  <si>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</si>
  <si>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</si>
  <si>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</si>
  <si>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</si>
  <si>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</si>
  <si>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</si>
  <si>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</si>
  <si>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</si>
  <si>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</si>
  <si>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</si>
  <si>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</si>
  <si>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</si>
  <si>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</si>
  <si>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</si>
  <si>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</si>
  <si>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</si>
  <si>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</si>
  <si>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</si>
  <si>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</si>
  <si>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</si>
  <si>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</si>
  <si>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</si>
  <si>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</si>
  <si>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</si>
  <si>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</si>
  <si>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</si>
  <si>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</si>
  <si>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</si>
  <si>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</si>
  <si>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</si>
  <si>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</si>
  <si>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</si>
  <si>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</si>
  <si>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</si>
  <si>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</si>
  <si>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</si>
  <si>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</si>
  <si>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</si>
  <si>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</si>
  <si>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</si>
  <si>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</si>
  <si>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</si>
  <si>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</si>
  <si>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</si>
  <si>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</si>
  <si>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</si>
  <si>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</si>
  <si>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</si>
  <si>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</si>
  <si>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</si>
  <si>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</si>
  <si>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</si>
  <si>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</si>
  <si>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</si>
  <si>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</si>
  <si>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</si>
  <si>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</si>
  <si>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</si>
  <si>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</si>
  <si>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</si>
  <si>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</si>
  <si>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</si>
  <si>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</si>
  <si>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</si>
  <si>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</si>
  <si>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</si>
  <si>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</si>
  <si>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</si>
  <si>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</si>
  <si>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</si>
  <si>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</si>
  <si>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</si>
  <si>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</si>
  <si>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</si>
  <si>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</si>
  <si>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</si>
  <si>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</si>
  <si>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</si>
  <si>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</si>
  <si>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</si>
  <si>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</si>
  <si>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</si>
  <si>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</si>
  <si>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</si>
  <si>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</si>
  <si>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</si>
  <si>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</si>
  <si>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</si>
  <si>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</si>
  <si>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</si>
  <si>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</si>
  <si>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</si>
  <si>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</si>
  <si>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</si>
  <si>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</si>
  <si>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</si>
  <si>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</si>
  <si>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</si>
  <si>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</si>
  <si>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</si>
  <si>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</si>
  <si>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</si>
  <si>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</si>
  <si>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</si>
  <si>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</si>
  <si>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</si>
  <si>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</si>
  <si>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</si>
  <si>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</si>
  <si>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</si>
  <si>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</si>
  <si>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</si>
  <si>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</si>
  <si>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</si>
  <si>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</si>
  <si>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</si>
  <si>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</si>
  <si>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</si>
  <si>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</si>
  <si>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</si>
  <si>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</si>
  <si>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</si>
  <si>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</si>
  <si>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</si>
  <si>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</si>
  <si>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</si>
  <si>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</si>
  <si>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</si>
  <si>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</si>
  <si>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</si>
  <si>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</si>
  <si>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</si>
  <si>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</si>
  <si>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</si>
  <si>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</si>
  <si>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</si>
  <si>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</si>
  <si>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</si>
  <si>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</si>
  <si>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</si>
  <si>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</si>
  <si>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</si>
  <si>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</si>
  <si>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</si>
  <si>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</si>
  <si>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</si>
  <si>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</si>
  <si>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</si>
  <si>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</si>
  <si>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</si>
  <si>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</si>
  <si>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</si>
  <si>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</si>
  <si>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</si>
  <si>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</si>
  <si>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</si>
  <si>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</si>
  <si>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</si>
  <si>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</si>
  <si>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</si>
  <si>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</si>
  <si>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</si>
  <si>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</si>
  <si>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</si>
  <si>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</si>
  <si>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</si>
  <si>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</si>
  <si>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</si>
  <si>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</si>
  <si>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</si>
  <si>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</si>
  <si>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</si>
  <si>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</si>
  <si>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</si>
  <si>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</si>
  <si>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</si>
  <si>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</si>
  <si>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</si>
  <si>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</si>
  <si>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</si>
  <si>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</si>
  <si>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</si>
  <si>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</si>
  <si>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</si>
  <si>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</si>
  <si>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</si>
  <si>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</si>
  <si>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</si>
  <si>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</si>
  <si>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</si>
  <si>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</si>
  <si>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</si>
  <si>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</si>
  <si>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</si>
  <si>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</si>
  <si>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</si>
  <si>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</si>
  <si>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</si>
  <si>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</si>
  <si>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</si>
  <si>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</si>
  <si>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</si>
  <si>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</si>
  <si>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</si>
  <si>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</si>
  <si>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</si>
  <si>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</si>
  <si>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</si>
  <si>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</si>
  <si>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</si>
  <si>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</si>
  <si>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</si>
  <si>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</si>
  <si>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</si>
  <si>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</si>
  <si>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</si>
  <si>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</si>
  <si>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</si>
  <si>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</si>
  <si>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</si>
  <si>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</si>
  <si>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</si>
  <si>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</si>
  <si>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</si>
  <si>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</si>
  <si>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</si>
  <si>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</si>
  <si>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</si>
  <si>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</si>
  <si>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</si>
  <si>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</si>
  <si>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</si>
  <si>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</si>
  <si>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</si>
  <si>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</si>
  <si>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</si>
  <si>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</si>
  <si>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</si>
  <si>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</si>
  <si>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</si>
  <si>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</si>
  <si>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</si>
  <si>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</si>
  <si>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</si>
  <si>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</si>
  <si>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</si>
  <si>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</si>
  <si>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</si>
  <si>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</si>
  <si>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</si>
  <si>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</si>
  <si>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</si>
  <si>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</si>
  <si>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</si>
  <si>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</si>
  <si>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</si>
  <si>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</si>
  <si>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</si>
  <si>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</si>
  <si>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</si>
  <si>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</si>
  <si>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</si>
  <si>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</si>
  <si>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</si>
  <si>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</si>
  <si>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</si>
  <si>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</si>
  <si>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</si>
  <si>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</si>
  <si>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</si>
  <si>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</si>
  <si>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</si>
  <si>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</si>
  <si>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</si>
  <si>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</si>
  <si>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</si>
  <si>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</si>
  <si>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</si>
  <si>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</si>
  <si>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</si>
  <si>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</si>
  <si>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</si>
  <si>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</si>
  <si>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</si>
  <si>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</si>
  <si>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</si>
  <si>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</si>
  <si>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</si>
  <si>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</si>
  <si>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</si>
  <si>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</si>
  <si>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</si>
  <si>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</si>
  <si>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</si>
  <si>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</si>
  <si>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</si>
  <si>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</si>
  <si>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</si>
  <si>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</si>
  <si>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</si>
  <si>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</si>
  <si>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</si>
  <si>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</si>
  <si>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</si>
  <si>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</si>
  <si>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</si>
  <si>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</si>
  <si>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</si>
  <si>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</si>
  <si>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</si>
  <si>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</si>
  <si>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</si>
  <si>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</si>
  <si>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</si>
  <si>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</si>
  <si>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</si>
  <si>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</si>
  <si>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</si>
  <si>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</si>
  <si>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</si>
  <si>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</si>
  <si>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</si>
  <si>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</si>
  <si>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</si>
  <si>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</si>
  <si>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</si>
  <si>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</si>
  <si>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</si>
  <si>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</si>
  <si>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</si>
  <si>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</si>
  <si>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</si>
  <si>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</si>
  <si>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</si>
  <si>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</si>
  <si>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</si>
  <si>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</si>
  <si>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</si>
  <si>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</si>
  <si>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</si>
  <si>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</si>
  <si>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</si>
  <si>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</si>
  <si>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</si>
  <si>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</si>
  <si>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</si>
  <si>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</si>
  <si>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</si>
  <si>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</si>
  <si>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</si>
  <si>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</si>
  <si>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</si>
  <si>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</si>
  <si>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</si>
  <si>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</si>
  <si>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</si>
  <si>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</si>
  <si>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</si>
  <si>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</si>
  <si>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</si>
  <si>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</si>
  <si>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</si>
  <si>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</si>
  <si>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</si>
  <si>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</si>
  <si>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</si>
  <si>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</si>
  <si>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</si>
  <si>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</si>
  <si>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</si>
  <si>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</si>
  <si>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</si>
  <si>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</si>
  <si>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</si>
  <si>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</si>
  <si>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</si>
  <si>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</si>
  <si>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</si>
  <si>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</si>
  <si>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</si>
  <si>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</si>
  <si>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</si>
  <si>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</si>
  <si>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</si>
  <si>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</si>
  <si>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</si>
  <si>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</si>
  <si>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</si>
  <si>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</si>
  <si>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</si>
  <si>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</si>
  <si>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</si>
  <si>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</si>
  <si>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</si>
  <si>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</si>
  <si>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</si>
  <si>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</si>
  <si>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</si>
  <si>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</si>
  <si>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</si>
  <si>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</si>
  <si>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</si>
  <si>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</si>
  <si>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</si>
  <si>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</si>
  <si>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</si>
  <si>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</si>
  <si>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</si>
  <si>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</si>
  <si>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</si>
  <si>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</si>
  <si>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</si>
  <si>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</si>
  <si>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</si>
  <si>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</si>
  <si>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</si>
  <si>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</si>
  <si>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</si>
  <si>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</si>
  <si>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</si>
  <si>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</si>
  <si>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</si>
  <si>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</si>
  <si>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</si>
  <si>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</si>
  <si>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</si>
  <si>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</si>
  <si>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</si>
  <si>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</si>
  <si>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</si>
  <si>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</si>
  <si>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</si>
  <si>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</si>
  <si>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</si>
  <si>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</si>
  <si>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</si>
  <si>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</si>
  <si>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</si>
  <si>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</si>
  <si>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</si>
  <si>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</si>
  <si>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</si>
  <si>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</si>
  <si>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</si>
  <si>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</si>
  <si>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</si>
  <si>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</si>
  <si>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</si>
  <si>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</si>
  <si>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</si>
  <si>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</si>
  <si>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</si>
  <si>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</si>
  <si>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</si>
  <si>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</si>
  <si>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</si>
  <si>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</si>
  <si>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</si>
  <si>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</si>
  <si>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</si>
  <si>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</si>
  <si>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</si>
  <si>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</si>
  <si>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</si>
  <si>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</si>
  <si>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</si>
  <si>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</si>
  <si>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</si>
  <si>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</si>
  <si>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</si>
  <si>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</si>
  <si>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</si>
  <si>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</si>
  <si>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</si>
  <si>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</si>
  <si>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</si>
  <si>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</si>
  <si>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</si>
  <si>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</si>
  <si>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</si>
  <si>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</si>
  <si>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</si>
  <si>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</si>
  <si>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</si>
  <si>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</si>
  <si>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</si>
  <si>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</si>
  <si>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</si>
  <si>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</si>
  <si>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</si>
  <si>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</si>
  <si>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</si>
  <si>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</si>
  <si>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</si>
  <si>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</si>
  <si>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</si>
  <si>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</si>
  <si>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</si>
  <si>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</si>
  <si>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</si>
  <si>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</si>
  <si>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</si>
  <si>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</si>
  <si>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</si>
  <si>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</si>
  <si>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</si>
  <si>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</si>
  <si>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</si>
  <si>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</si>
  <si>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</si>
  <si>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</si>
  <si>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</si>
  <si>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</si>
  <si>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</si>
  <si>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</si>
  <si>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</si>
  <si>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</si>
  <si>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</si>
  <si>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</si>
  <si>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</si>
  <si>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</si>
  <si>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</si>
  <si>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</si>
  <si>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</si>
  <si>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</si>
  <si>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</si>
  <si>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</si>
  <si>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</si>
  <si>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</si>
  <si>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</si>
  <si>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</si>
  <si>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</si>
  <si>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</si>
  <si>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</si>
  <si>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</si>
  <si>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</si>
  <si>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</si>
  <si>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</si>
  <si>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</si>
  <si>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</si>
  <si>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</si>
  <si>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</si>
  <si>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</si>
  <si>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</si>
  <si>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</si>
  <si>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</si>
  <si>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</si>
  <si>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</si>
  <si>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</si>
  <si>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</si>
  <si>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</si>
  <si>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</si>
  <si>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</si>
  <si>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</si>
  <si>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</si>
  <si>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</si>
  <si>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</si>
  <si>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</si>
  <si>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</si>
  <si>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</si>
  <si>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</si>
  <si>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</si>
  <si>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</si>
  <si>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</si>
  <si>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</si>
  <si>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</si>
  <si>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</si>
  <si>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</si>
  <si>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</si>
  <si>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</si>
  <si>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</si>
  <si>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</si>
  <si>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</si>
  <si>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</si>
  <si>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</si>
  <si>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</si>
  <si>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</si>
  <si>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</si>
  <si>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</si>
  <si>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</si>
  <si>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</si>
  <si>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</si>
  <si>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</si>
  <si>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</si>
  <si>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</si>
  <si>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</si>
  <si>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</si>
  <si>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</si>
  <si>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</si>
  <si>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</si>
  <si>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</si>
  <si>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</si>
  <si>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</si>
  <si>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</si>
  <si>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</si>
  <si>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</si>
  <si>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</si>
  <si>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</si>
  <si>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</si>
  <si>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</si>
  <si>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</si>
  <si>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</si>
  <si>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</si>
  <si>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</si>
  <si>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</si>
  <si>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</si>
  <si>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</si>
  <si>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</si>
  <si>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</si>
  <si>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</si>
  <si>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</si>
  <si>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</si>
  <si>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</si>
  <si>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</si>
  <si>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</si>
  <si>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</si>
  <si>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</si>
  <si>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</si>
  <si>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</si>
  <si>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</si>
  <si>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</si>
  <si>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</si>
  <si>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</si>
  <si>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</si>
  <si>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</si>
  <si>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</si>
  <si>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</si>
  <si>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</si>
  <si>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</si>
  <si>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</si>
  <si>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</si>
  <si>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</si>
  <si>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</si>
  <si>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</si>
  <si>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</si>
  <si>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</si>
  <si>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</si>
  <si>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</si>
  <si>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</si>
  <si>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</si>
  <si>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</si>
  <si>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</si>
  <si>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</si>
  <si>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</si>
  <si>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</si>
  <si>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</si>
  <si>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</si>
  <si>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</si>
  <si>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</si>
  <si>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</si>
  <si>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</si>
  <si>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</si>
  <si>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</si>
  <si>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</si>
  <si>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</si>
  <si>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</si>
  <si>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</si>
  <si>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</si>
  <si>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</si>
  <si>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</si>
  <si>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</si>
  <si>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</si>
  <si>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</si>
  <si>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</si>
  <si>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</si>
  <si>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</si>
  <si>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</si>
  <si>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</si>
  <si>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</si>
  <si>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</si>
  <si>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</si>
  <si>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</si>
  <si>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</si>
  <si>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</si>
  <si>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</si>
  <si>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</si>
  <si>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</si>
  <si>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</si>
  <si>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</si>
  <si>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</si>
  <si>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</si>
  <si>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</si>
  <si>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</si>
  <si>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</si>
  <si>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</si>
  <si>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</si>
  <si>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</si>
  <si>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</si>
  <si>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</si>
  <si>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</si>
  <si>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</si>
  <si>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</si>
  <si>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</si>
  <si>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</si>
  <si>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</si>
  <si>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</si>
  <si>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</si>
  <si>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</si>
  <si>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</si>
  <si>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</si>
  <si>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</si>
  <si>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</si>
  <si>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</si>
  <si>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</si>
  <si>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</si>
  <si>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</si>
  <si>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</si>
  <si>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</si>
  <si>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</si>
  <si>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</si>
  <si>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</si>
  <si>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</si>
  <si>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</si>
  <si>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</si>
  <si>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</si>
  <si>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</si>
  <si>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</si>
  <si>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</si>
  <si>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</si>
  <si>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</si>
  <si>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</si>
  <si>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</si>
  <si>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</si>
  <si>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</si>
  <si>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</si>
  <si>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</si>
  <si>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</si>
  <si>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</si>
  <si>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</si>
  <si>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</si>
  <si>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</si>
  <si>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</si>
  <si>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</si>
  <si>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</si>
  <si>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</si>
  <si>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</si>
  <si>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</si>
  <si>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</si>
  <si>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</si>
  <si>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</si>
  <si>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</si>
  <si>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</si>
  <si>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</si>
  <si>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</si>
  <si>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</si>
  <si>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</si>
  <si>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</si>
  <si>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</si>
  <si>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</si>
  <si>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</si>
  <si>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</si>
  <si>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</si>
  <si>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</si>
  <si>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</si>
  <si>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</si>
  <si>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</si>
  <si>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</si>
  <si>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</si>
  <si>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</si>
  <si>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</si>
  <si>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</si>
  <si>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</si>
  <si>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</si>
  <si>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</si>
  <si>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</si>
  <si>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</si>
  <si>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</si>
  <si>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</si>
  <si>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</si>
  <si>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</si>
  <si>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</si>
  <si>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</si>
  <si>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</si>
  <si>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</si>
  <si>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</si>
  <si>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</si>
  <si>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</si>
  <si>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</si>
  <si>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</si>
  <si>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</si>
  <si>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</si>
  <si>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</si>
  <si>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</si>
  <si>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</si>
  <si>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</si>
  <si>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</si>
  <si>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</si>
  <si>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</si>
  <si>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</si>
  <si>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</si>
  <si>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</si>
  <si>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</si>
  <si>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</si>
  <si>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</si>
  <si>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</si>
  <si>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</si>
  <si>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</si>
  <si>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</si>
  <si>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</si>
  <si>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</si>
  <si>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</si>
  <si>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</si>
  <si>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</si>
  <si>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</si>
  <si>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</si>
  <si>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</si>
  <si>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</si>
  <si>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</si>
  <si>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</si>
  <si>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</si>
  <si>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</si>
  <si>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</si>
  <si>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</si>
  <si>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</si>
  <si>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</si>
  <si>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</si>
  <si>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</si>
  <si>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</si>
  <si>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</si>
  <si>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</si>
  <si>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</si>
  <si>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</si>
  <si>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</si>
  <si>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</si>
  <si>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</si>
  <si>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</si>
  <si>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</si>
  <si>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</si>
  <si>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</si>
  <si>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</si>
  <si>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</si>
  <si>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</si>
  <si>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</si>
  <si>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</si>
  <si>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</si>
  <si>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</si>
  <si>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</si>
  <si>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</si>
  <si>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</si>
  <si>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</si>
  <si>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</si>
  <si>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</si>
  <si>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</si>
  <si>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</si>
  <si>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</si>
  <si>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</si>
  <si>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</si>
  <si>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</si>
  <si>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</si>
  <si>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</si>
  <si>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</si>
  <si>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</si>
  <si>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</si>
  <si>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</si>
  <si>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</si>
  <si>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</si>
  <si>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</si>
  <si>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</si>
  <si>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</si>
  <si>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</si>
  <si>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</si>
  <si>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</si>
  <si>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</si>
  <si>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</si>
  <si>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</si>
  <si>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</si>
  <si>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</si>
  <si>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</si>
  <si>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</si>
  <si>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</si>
  <si>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</si>
  <si>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</si>
  <si>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</si>
  <si>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</si>
  <si>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</si>
  <si>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</si>
  <si>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</si>
  <si>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</si>
  <si>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</si>
  <si>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</si>
  <si>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</si>
  <si>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</si>
  <si>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</si>
  <si>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</si>
  <si>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</si>
  <si>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</si>
  <si>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</si>
  <si>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</si>
  <si>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</si>
  <si>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</si>
  <si>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</si>
  <si>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</si>
  <si>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</si>
  <si>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</si>
  <si>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</si>
  <si>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</si>
  <si>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</si>
  <si>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</si>
  <si>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</si>
  <si>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</si>
  <si>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</si>
  <si>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</si>
  <si>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</si>
  <si>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</si>
  <si>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</si>
  <si>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</si>
  <si>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</si>
  <si>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</si>
  <si>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</si>
  <si>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</si>
  <si>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</si>
  <si>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</si>
  <si>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</si>
  <si>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</si>
  <si>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</si>
  <si>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</si>
  <si>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</si>
  <si>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</si>
  <si>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</si>
  <si>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</si>
  <si>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</si>
  <si>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</si>
  <si>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</si>
  <si>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</si>
  <si>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</si>
  <si>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</si>
  <si>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</si>
  <si>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</si>
  <si>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</si>
  <si>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</si>
  <si>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</si>
  <si>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</si>
  <si>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</si>
  <si>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</si>
  <si>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</si>
  <si>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</si>
  <si>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</si>
  <si>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</si>
  <si>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</si>
  <si>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</si>
  <si>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</si>
  <si>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</si>
  <si>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</si>
  <si>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</si>
  <si>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</si>
  <si>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</si>
  <si>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</si>
  <si>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</si>
  <si>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</si>
  <si>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</si>
  <si>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</si>
  <si>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</si>
  <si>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</si>
  <si>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</si>
  <si>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</si>
  <si>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</si>
  <si>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</si>
  <si>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</si>
  <si>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</si>
  <si>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</si>
  <si>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</si>
  <si>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</si>
  <si>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</si>
  <si>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</si>
  <si>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</si>
  <si>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</si>
  <si>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</si>
  <si>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</si>
  <si>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</si>
  <si>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</si>
  <si>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</si>
  <si>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</si>
  <si>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</si>
  <si>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</si>
  <si>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</si>
  <si>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</si>
  <si>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</si>
  <si>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</si>
  <si>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</si>
  <si>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</si>
  <si>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</si>
  <si>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</si>
  <si>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</si>
  <si>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</si>
  <si>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</si>
  <si>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</si>
  <si>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</si>
  <si>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</si>
  <si>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</si>
  <si>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</si>
  <si>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</si>
  <si>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</si>
  <si>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</si>
  <si>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</si>
  <si>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</si>
  <si>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</si>
  <si>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</si>
  <si>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</si>
  <si>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</si>
  <si>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</si>
  <si>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</si>
  <si>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</si>
  <si>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</si>
  <si>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</si>
  <si>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</si>
  <si>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</si>
  <si>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</si>
  <si>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</si>
  <si>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</si>
  <si>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</si>
  <si>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</si>
  <si>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</si>
  <si>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</si>
  <si>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</si>
  <si>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</si>
  <si>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</si>
  <si>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</si>
  <si>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</si>
  <si>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</si>
  <si>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</si>
  <si>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</si>
  <si>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</si>
  <si>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</si>
  <si>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</si>
  <si>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</si>
  <si>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</si>
  <si>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</si>
  <si>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</si>
  <si>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</si>
  <si>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</si>
  <si>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</si>
  <si>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</si>
  <si>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</si>
  <si>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</si>
  <si>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</si>
  <si>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</si>
  <si>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</si>
  <si>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</si>
  <si>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</si>
  <si>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</si>
  <si>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</si>
  <si>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</si>
  <si>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</si>
  <si>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</si>
  <si>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</si>
  <si>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</si>
  <si>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</si>
  <si>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</si>
  <si>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</si>
  <si>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</si>
  <si>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</si>
  <si>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</si>
  <si>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</si>
  <si>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</si>
  <si>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</si>
  <si>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</si>
  <si>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</si>
  <si>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</si>
  <si>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</si>
  <si>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</si>
  <si>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</si>
  <si>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</si>
  <si>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</si>
  <si>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</si>
  <si>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</si>
  <si>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</si>
  <si>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</si>
  <si>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</si>
  <si>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</si>
  <si>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</si>
  <si>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</si>
  <si>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</si>
  <si>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</si>
  <si>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</si>
  <si>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</si>
  <si>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</si>
  <si>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</si>
  <si>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</si>
  <si>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</si>
  <si>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</si>
  <si>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</si>
  <si>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</si>
  <si>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</si>
  <si>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</si>
  <si>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</si>
  <si>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</si>
  <si>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</si>
  <si>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</si>
  <si>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</si>
  <si>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</si>
  <si>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</si>
  <si>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</si>
  <si>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</si>
  <si>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</si>
  <si>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</si>
  <si>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</si>
  <si>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</si>
  <si>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</si>
  <si>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</si>
  <si>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</si>
  <si>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</si>
  <si>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</si>
  <si>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</si>
  <si>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</si>
  <si>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</si>
  <si>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</si>
  <si>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</si>
  <si>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</si>
  <si>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</si>
  <si>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</si>
  <si>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</si>
  <si>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</si>
  <si>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</si>
  <si>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</si>
  <si>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</si>
  <si>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</si>
  <si>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</si>
  <si>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</si>
  <si>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</si>
  <si>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</si>
  <si>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</si>
  <si>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</si>
  <si>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</si>
  <si>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</si>
  <si>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</si>
  <si>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</si>
  <si>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</si>
  <si>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</si>
  <si>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</si>
  <si>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</si>
  <si>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</si>
  <si>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</si>
  <si>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</si>
  <si>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</si>
  <si>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</si>
  <si>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</si>
  <si>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</si>
  <si>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</si>
  <si>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</si>
  <si>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</si>
  <si>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</si>
  <si>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</si>
  <si>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</si>
  <si>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</si>
  <si>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</si>
  <si>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</si>
  <si>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</si>
  <si>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</si>
  <si>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</si>
  <si>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</si>
  <si>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</si>
  <si>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</si>
  <si>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</si>
  <si>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</si>
  <si>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</si>
  <si>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</si>
  <si>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</si>
  <si>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</si>
  <si>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</si>
  <si>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</si>
  <si>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</si>
  <si>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</si>
  <si>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</si>
  <si>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</si>
  <si>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</si>
  <si>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</si>
  <si>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</si>
  <si>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</si>
  <si>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</si>
  <si>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</si>
  <si>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</si>
  <si>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</si>
  <si>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</si>
  <si>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</si>
  <si>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</si>
  <si>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</si>
  <si>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</si>
  <si>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</si>
  <si>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</si>
  <si>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</si>
  <si>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</si>
  <si>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</si>
  <si>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</si>
  <si>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</si>
  <si>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</si>
  <si>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</si>
  <si>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</si>
  <si>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</si>
  <si>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</si>
  <si>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</si>
  <si>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</si>
  <si>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</si>
  <si>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</si>
  <si>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</si>
  <si>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</si>
  <si>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</si>
  <si>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</si>
  <si>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</si>
  <si>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</si>
  <si>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</si>
  <si>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</si>
  <si>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</si>
  <si>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</si>
  <si>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</si>
  <si>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</si>
  <si>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</si>
  <si>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</si>
  <si>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</si>
  <si>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</si>
  <si>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</si>
  <si>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</si>
  <si>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</si>
  <si>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</si>
  <si>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</si>
  <si>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</si>
  <si>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</si>
  <si>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</si>
  <si>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</si>
  <si>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</si>
  <si>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</si>
  <si>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</si>
  <si>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</si>
  <si>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</si>
  <si>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</si>
  <si>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</si>
  <si>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</si>
  <si>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</si>
  <si>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</si>
  <si>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</si>
  <si>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</si>
  <si>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</si>
  <si>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</si>
  <si>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</si>
  <si>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</si>
  <si>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</si>
  <si>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</si>
  <si>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</si>
  <si>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</si>
  <si>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</si>
  <si>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</si>
  <si>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</si>
  <si>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</si>
  <si>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</si>
  <si>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</si>
  <si>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</si>
  <si>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</si>
  <si>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</si>
  <si>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</si>
  <si>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</si>
  <si>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</si>
  <si>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</si>
  <si>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</si>
  <si>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</si>
  <si>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</si>
  <si>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</si>
  <si>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</si>
  <si>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</si>
  <si>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</si>
  <si>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</si>
  <si>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</si>
  <si>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</si>
  <si>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</si>
  <si>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</si>
  <si>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</si>
  <si>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</si>
  <si>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</si>
  <si>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</si>
  <si>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</si>
  <si>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</si>
  <si>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</si>
  <si>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</si>
  <si>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</si>
  <si>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</si>
  <si>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</si>
  <si>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</si>
  <si>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</si>
  <si>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</si>
  <si>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</si>
  <si>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</si>
  <si>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</si>
  <si>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</si>
  <si>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</si>
  <si>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</si>
  <si>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</si>
  <si>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</si>
  <si>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</si>
  <si>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</si>
  <si>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</si>
  <si>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</si>
  <si>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</si>
  <si>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</si>
  <si>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</si>
  <si>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</si>
  <si>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</si>
  <si>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</si>
  <si>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</si>
  <si>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</si>
  <si>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</si>
  <si>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</si>
  <si>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</si>
  <si>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</si>
  <si>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</si>
  <si>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</si>
  <si>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</si>
  <si>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</si>
  <si>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</si>
  <si>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</si>
  <si>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</si>
  <si>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</si>
  <si>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</si>
  <si>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</si>
  <si>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</si>
  <si>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</si>
  <si>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</si>
  <si>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</si>
  <si>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</si>
  <si>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</si>
  <si>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</si>
  <si>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</si>
  <si>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</si>
  <si>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</si>
  <si>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</si>
  <si>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</si>
  <si>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</si>
  <si>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</si>
  <si>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</si>
  <si>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</si>
  <si>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</si>
  <si>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</si>
  <si>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</si>
  <si>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</si>
  <si>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</si>
  <si>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</si>
  <si>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</si>
  <si>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</si>
  <si>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</si>
  <si>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</si>
  <si>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</si>
  <si>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</si>
  <si>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</si>
  <si>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</si>
  <si>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</si>
  <si>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</si>
  <si>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</si>
  <si>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</si>
  <si>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</si>
  <si>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</si>
  <si>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</si>
  <si>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</si>
  <si>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</si>
  <si>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</si>
  <si>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</si>
  <si>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</si>
  <si>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</si>
  <si>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</si>
  <si>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</si>
  <si>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</si>
  <si>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</si>
  <si>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</si>
  <si>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</si>
  <si>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</si>
  <si>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</si>
  <si>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</si>
  <si>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</si>
  <si>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</si>
  <si>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</si>
  <si>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</si>
  <si>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</si>
  <si>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</si>
  <si>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</si>
  <si>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</si>
  <si>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</si>
  <si>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</si>
  <si>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</si>
  <si>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</si>
  <si>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</si>
  <si>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</si>
  <si>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</si>
  <si>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</si>
  <si>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</si>
  <si>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</si>
  <si>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</si>
  <si>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</si>
  <si>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</si>
  <si>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</si>
  <si>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</si>
  <si>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</si>
  <si>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</si>
  <si>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</si>
  <si>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</si>
  <si>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</si>
  <si>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</si>
  <si>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</si>
  <si>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</si>
  <si>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</si>
  <si>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</si>
  <si>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</si>
  <si>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</si>
  <si>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</si>
  <si>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</si>
  <si>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</si>
  <si>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</si>
  <si>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</si>
  <si>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</si>
  <si>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</si>
  <si>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</si>
  <si>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</si>
  <si>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</si>
  <si>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</si>
  <si>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</si>
  <si>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</si>
  <si>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</si>
  <si>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</si>
  <si>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</si>
  <si>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</si>
  <si>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</si>
  <si>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</si>
  <si>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</si>
  <si>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</si>
  <si>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</si>
  <si>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</si>
  <si>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</si>
  <si>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</si>
  <si>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</si>
  <si>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</si>
  <si>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</si>
  <si>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</si>
  <si>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</si>
  <si>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</si>
  <si>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</si>
  <si>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</si>
  <si>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</si>
  <si>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</si>
  <si>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</si>
  <si>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</si>
  <si>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</si>
  <si>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</si>
  <si>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</si>
  <si>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</si>
  <si>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</si>
  <si>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</si>
  <si>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</si>
  <si>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</si>
  <si>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</si>
  <si>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</si>
  <si>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</si>
  <si>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</si>
  <si>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</si>
  <si>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</si>
  <si>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</si>
  <si>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</si>
  <si>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</si>
  <si>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</si>
  <si>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</si>
  <si>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</si>
  <si>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</si>
  <si>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</si>
  <si>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</si>
  <si>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</si>
  <si>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</si>
  <si>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</si>
  <si>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</si>
  <si>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</si>
  <si>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</si>
  <si>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</si>
  <si>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</si>
  <si>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</si>
  <si>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</si>
  <si>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</si>
  <si>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</si>
  <si>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</si>
  <si>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</si>
  <si>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</si>
  <si>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</si>
  <si>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</si>
  <si>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</si>
  <si>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</si>
  <si>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</si>
  <si>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</si>
  <si>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</si>
  <si>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</si>
  <si>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</si>
  <si>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</si>
  <si>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</si>
  <si>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</si>
  <si>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</si>
  <si>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</si>
  <si>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</si>
  <si>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</si>
  <si>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</si>
  <si>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</si>
  <si>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</si>
  <si>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</si>
  <si>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</si>
  <si>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</si>
  <si>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</si>
  <si>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</si>
  <si>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</si>
  <si>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</si>
  <si>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</si>
  <si>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</si>
  <si>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</si>
  <si>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</si>
  <si>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</si>
  <si>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</si>
  <si>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</si>
  <si>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</si>
  <si>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</si>
  <si>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</si>
  <si>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</si>
  <si>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</si>
  <si>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</si>
  <si>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</si>
  <si>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</si>
  <si>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</si>
  <si>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</si>
  <si>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</si>
  <si>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</si>
  <si>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</si>
  <si>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</si>
  <si>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</si>
  <si>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</si>
  <si>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</si>
  <si>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</si>
  <si>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</si>
  <si>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</si>
  <si>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</si>
  <si>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</si>
  <si>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</si>
  <si>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</si>
  <si>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</si>
  <si>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</si>
  <si>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</si>
  <si>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</si>
  <si>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</si>
  <si>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</si>
  <si>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</si>
  <si>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</si>
  <si>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</si>
  <si>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</si>
  <si>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</si>
  <si>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</si>
  <si>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</si>
  <si>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</si>
  <si>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</si>
  <si>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</si>
  <si>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</si>
  <si>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</si>
  <si>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</si>
  <si>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</si>
  <si>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</si>
  <si>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</si>
  <si>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</si>
  <si>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</si>
  <si>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</si>
  <si>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</si>
  <si>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</si>
  <si>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</si>
  <si>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</si>
  <si>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</si>
  <si>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</si>
  <si>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</si>
  <si>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</si>
  <si>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</si>
  <si>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</si>
  <si>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</si>
  <si>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</si>
  <si>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</si>
  <si>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</si>
  <si>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</si>
  <si>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</si>
  <si>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</si>
  <si>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</si>
  <si>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</si>
  <si>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</si>
  <si>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</si>
  <si>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</si>
  <si>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</si>
  <si>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</si>
  <si>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</si>
  <si>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</si>
  <si>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</si>
  <si>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</si>
  <si>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</si>
  <si>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</si>
  <si>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</si>
  <si>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</si>
  <si>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</si>
  <si>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</si>
  <si>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</si>
  <si>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</si>
  <si>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</si>
  <si>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</si>
  <si>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</si>
  <si>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</si>
  <si>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</si>
  <si>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</si>
  <si>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</si>
  <si>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</si>
  <si>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</si>
  <si>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</si>
  <si>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</si>
  <si>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</si>
  <si>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</si>
  <si>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</si>
  <si>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</si>
  <si>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</si>
  <si>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</si>
  <si>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</si>
  <si>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</si>
  <si>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</si>
  <si>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</si>
  <si>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</si>
  <si>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</si>
  <si>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</si>
  <si>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</si>
  <si>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</si>
  <si>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</si>
  <si>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</si>
  <si>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</si>
  <si>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</si>
  <si>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</si>
  <si>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</si>
  <si>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</si>
  <si>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</si>
  <si>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</si>
  <si>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</si>
  <si>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</si>
  <si>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</si>
  <si>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</si>
  <si>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</si>
  <si>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</si>
  <si>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</si>
  <si>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</si>
  <si>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</si>
  <si>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</si>
  <si>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</si>
  <si>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</si>
  <si>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</si>
  <si>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</si>
  <si>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</si>
  <si>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</si>
  <si>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</si>
  <si>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</si>
  <si>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</si>
  <si>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</si>
  <si>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</si>
  <si>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</si>
  <si>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</si>
  <si>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</si>
  <si>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</si>
  <si>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</si>
  <si>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</si>
  <si>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</si>
  <si>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</si>
  <si>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</si>
  <si>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</si>
  <si>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</si>
  <si>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</si>
  <si>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</si>
  <si>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</si>
  <si>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</si>
  <si>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</si>
  <si>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</si>
  <si>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</si>
  <si>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</si>
  <si>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</si>
  <si>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</si>
  <si>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</si>
  <si>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</si>
  <si>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</si>
  <si>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</si>
  <si>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</si>
  <si>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</si>
  <si>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</si>
  <si>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</si>
  <si>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</si>
  <si>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</si>
  <si>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</si>
  <si>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</si>
  <si>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</si>
  <si>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</si>
  <si>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</si>
  <si>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</si>
  <si>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</si>
  <si>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</si>
  <si>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</si>
  <si>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</si>
  <si>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</si>
  <si>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</si>
  <si>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</si>
  <si>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</si>
  <si>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</si>
  <si>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</si>
  <si>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</si>
  <si>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</si>
  <si>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</si>
  <si>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</si>
  <si>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</si>
  <si>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</si>
  <si>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</si>
  <si>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</si>
  <si>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</si>
  <si>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</si>
  <si>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</si>
  <si>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</si>
  <si>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</si>
  <si>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</si>
  <si>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</si>
  <si>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</si>
  <si>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</si>
  <si>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</si>
  <si>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</si>
  <si>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</si>
  <si>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</si>
  <si>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</si>
  <si>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</si>
  <si>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</si>
  <si>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</si>
  <si>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</si>
  <si>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</si>
  <si>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</si>
  <si>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</si>
  <si>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</si>
  <si>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</si>
  <si>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</si>
  <si>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</si>
  <si>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</si>
  <si>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</si>
  <si>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</si>
  <si>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</si>
  <si>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</si>
  <si>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</si>
  <si>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</si>
  <si>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</si>
  <si>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</si>
  <si>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</si>
  <si>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</si>
  <si>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</si>
  <si>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</si>
  <si>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</si>
  <si>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</si>
  <si>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</si>
  <si>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</si>
  <si>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</si>
  <si>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</si>
  <si>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</si>
  <si>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</si>
  <si>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</si>
  <si>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</si>
  <si>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</si>
  <si>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</si>
  <si>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</si>
  <si>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</si>
  <si>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</si>
  <si>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</si>
  <si>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</si>
  <si>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</si>
  <si>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</si>
  <si>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</si>
  <si>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</si>
  <si>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</si>
  <si>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</si>
  <si>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</si>
  <si>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</si>
  <si>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</si>
  <si>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</si>
  <si>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</si>
  <si>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</si>
  <si>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</si>
  <si>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</si>
  <si>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</si>
  <si>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</si>
  <si>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</si>
  <si>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</si>
  <si>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</si>
  <si>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</si>
  <si>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</si>
  <si>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</si>
  <si>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</si>
  <si>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</si>
  <si>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</si>
  <si>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</si>
  <si>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</si>
  <si>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</si>
  <si>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</si>
  <si>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</si>
  <si>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</si>
  <si>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</si>
  <si>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</si>
  <si>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</si>
  <si>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</si>
  <si>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</si>
  <si>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</si>
  <si>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</si>
  <si>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</si>
  <si>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</si>
  <si>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</si>
  <si>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</si>
  <si>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</si>
  <si>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</si>
  <si>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</si>
  <si>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</si>
  <si>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</si>
  <si>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</si>
  <si>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</si>
  <si>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</si>
  <si>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</si>
  <si>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</si>
  <si>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</si>
  <si>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</si>
  <si>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</si>
  <si>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</si>
  <si>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</si>
  <si>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</si>
  <si>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</si>
  <si>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</si>
  <si>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</si>
  <si>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</si>
  <si>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</si>
  <si>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</si>
  <si>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</si>
  <si>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</si>
  <si>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</si>
  <si>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</si>
  <si>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</si>
  <si>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</si>
  <si>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</si>
  <si>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</si>
  <si>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</si>
  <si>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</si>
  <si>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</si>
  <si>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</si>
  <si>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</si>
  <si>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</si>
  <si>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</si>
  <si>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</si>
  <si>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</si>
  <si>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</si>
  <si>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</si>
  <si>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</si>
  <si>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</si>
  <si>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</si>
  <si>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</si>
  <si>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</si>
  <si>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</si>
  <si>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</si>
  <si>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</si>
  <si>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</si>
  <si>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</si>
  <si>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</si>
  <si>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</si>
  <si>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</si>
  <si>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</si>
  <si>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</si>
  <si>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</si>
  <si>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</si>
  <si>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</si>
  <si>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</si>
  <si>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</si>
  <si>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</si>
  <si>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</si>
  <si>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</si>
  <si>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</si>
  <si>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</si>
  <si>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</si>
  <si>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</si>
  <si>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</si>
  <si>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</si>
  <si>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</si>
  <si>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</si>
  <si>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</si>
  <si>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</si>
  <si>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</si>
  <si>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</si>
  <si>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</si>
  <si>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</si>
  <si>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</si>
  <si>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</si>
  <si>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</si>
  <si>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</si>
  <si>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</si>
  <si>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</si>
  <si>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</si>
  <si>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</si>
  <si>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</si>
  <si>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</si>
  <si>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</si>
  <si>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</si>
  <si>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</si>
  <si>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</si>
  <si>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</si>
  <si>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</si>
  <si>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</si>
  <si>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</si>
  <si>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</si>
  <si>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</si>
  <si>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</si>
  <si>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</si>
  <si>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</si>
  <si>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</si>
  <si>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</si>
  <si>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</si>
  <si>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</si>
  <si>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</si>
  <si>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</si>
  <si>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</si>
  <si>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</si>
  <si>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</si>
  <si>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</si>
  <si>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</si>
  <si>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</si>
  <si>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</si>
  <si>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</si>
  <si>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</si>
  <si>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</si>
  <si>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</si>
  <si>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</si>
  <si>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</si>
  <si>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</si>
  <si>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</si>
  <si>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</si>
  <si>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</si>
  <si>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</si>
  <si>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</si>
  <si>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</si>
  <si>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</si>
  <si>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</si>
  <si>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</si>
  <si>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</si>
  <si>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</si>
  <si>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</si>
  <si>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</si>
  <si>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</si>
  <si>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</si>
  <si>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</si>
  <si>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</si>
  <si>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</si>
  <si>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</si>
  <si>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</si>
  <si>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</si>
  <si>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</si>
  <si>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</si>
  <si>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</si>
  <si>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</si>
  <si>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</si>
  <si>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</si>
  <si>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</si>
  <si>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</si>
  <si>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</si>
  <si>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</si>
  <si>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</si>
  <si>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</si>
  <si>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</si>
  <si>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</si>
  <si>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</si>
  <si>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</si>
  <si>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</si>
  <si>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</si>
  <si>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</si>
  <si>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</si>
  <si>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</si>
  <si>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</si>
  <si>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</si>
  <si>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</si>
  <si>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</si>
  <si>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</si>
  <si>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</si>
  <si>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</si>
  <si>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</si>
  <si>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</si>
  <si>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</si>
  <si>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</si>
  <si>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</si>
  <si>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</si>
  <si>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</si>
  <si>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</si>
  <si>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</si>
  <si>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</si>
  <si>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</si>
  <si>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</si>
  <si>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</si>
  <si>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</si>
  <si>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</si>
  <si>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</si>
  <si>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</si>
  <si>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</si>
  <si>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</si>
  <si>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</si>
  <si>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</si>
  <si>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</si>
  <si>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</si>
  <si>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</si>
  <si>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</si>
  <si>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</si>
  <si>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</si>
  <si>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</si>
  <si>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</si>
  <si>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</si>
  <si>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</si>
  <si>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</si>
  <si>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</si>
  <si>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</si>
  <si>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</si>
  <si>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</si>
  <si>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</si>
  <si>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</si>
  <si>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</si>
  <si>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</si>
  <si>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</si>
  <si>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</si>
  <si>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</si>
  <si>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</si>
  <si>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</si>
  <si>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</si>
  <si>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</si>
  <si>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</si>
  <si>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</si>
  <si>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</si>
  <si>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</si>
  <si>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</si>
  <si>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</si>
  <si>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</si>
  <si>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</si>
  <si>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</si>
  <si>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</si>
  <si>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</si>
  <si>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</si>
  <si>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</si>
  <si>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</si>
  <si>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</si>
  <si>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</si>
  <si>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</si>
  <si>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</si>
  <si>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</si>
  <si>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</si>
  <si>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</si>
  <si>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</si>
  <si>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</si>
  <si>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</si>
  <si>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</si>
  <si>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</si>
  <si>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</si>
  <si>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</si>
  <si>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</si>
  <si>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</si>
  <si>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</si>
  <si>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</si>
  <si>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</si>
  <si>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</si>
  <si>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</si>
  <si>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</si>
  <si>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</si>
  <si>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</si>
  <si>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</si>
  <si>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</si>
  <si>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</si>
  <si>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</si>
  <si>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</si>
  <si>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</si>
  <si>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</si>
  <si>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</si>
  <si>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</si>
  <si>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</si>
  <si>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</si>
  <si>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</si>
  <si>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</si>
  <si>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</si>
  <si>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</si>
  <si>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</si>
  <si>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</si>
  <si>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</si>
  <si>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</si>
  <si>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</si>
  <si>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</si>
  <si>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</si>
  <si>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</si>
  <si>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</si>
  <si>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</si>
  <si>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</si>
  <si>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</si>
  <si>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</si>
  <si>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</si>
  <si>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</si>
  <si>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</si>
  <si>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</si>
  <si>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</si>
  <si>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</si>
  <si>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</si>
  <si>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</si>
  <si>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</si>
  <si>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</si>
  <si>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</si>
  <si>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</si>
  <si>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</si>
  <si>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</si>
  <si>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</si>
  <si>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</si>
  <si>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</si>
  <si>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</si>
  <si>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</si>
  <si>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</si>
  <si>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</si>
  <si>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</si>
  <si>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</si>
  <si>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</si>
  <si>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</si>
  <si>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</si>
  <si>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</si>
  <si>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</si>
  <si>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</si>
  <si>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</si>
  <si>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</si>
  <si>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</si>
  <si>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</si>
  <si>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</si>
  <si>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</si>
  <si>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</si>
  <si>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</si>
  <si>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</si>
  <si>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</si>
  <si>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</si>
  <si>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</si>
  <si>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</si>
  <si>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</si>
  <si>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</si>
  <si>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</si>
  <si>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</si>
  <si>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</si>
  <si>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</si>
  <si>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</si>
  <si>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</si>
  <si>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</si>
  <si>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</si>
  <si>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</si>
  <si>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</si>
  <si>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</si>
  <si>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</si>
  <si>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</si>
  <si>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</si>
  <si>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</si>
  <si>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</si>
  <si>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</si>
  <si>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</si>
  <si>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</si>
  <si>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</si>
  <si>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</si>
  <si>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</si>
  <si>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</si>
  <si>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</si>
  <si>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</si>
  <si>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</si>
  <si>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</si>
  <si>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</si>
  <si>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</si>
  <si>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</si>
  <si>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</si>
  <si>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</si>
  <si>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</si>
  <si>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</si>
  <si>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</si>
  <si>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</si>
  <si>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</si>
  <si>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</si>
  <si>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</si>
  <si>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</si>
  <si>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</si>
  <si>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</si>
  <si>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</si>
  <si>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</si>
  <si>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</si>
  <si>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</si>
  <si>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</si>
  <si>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</si>
  <si>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</si>
  <si>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</si>
  <si>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</si>
  <si>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</si>
  <si>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</si>
  <si>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</si>
  <si>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</si>
  <si>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</si>
  <si>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</si>
  <si>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</si>
  <si>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</si>
  <si>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</si>
  <si>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</si>
  <si>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</si>
  <si>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</si>
  <si>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</si>
  <si>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</si>
  <si>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</si>
  <si>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</si>
  <si>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</si>
  <si>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</si>
  <si>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</si>
  <si>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</si>
  <si>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</si>
  <si>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</si>
  <si>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</si>
  <si>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</si>
  <si>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</si>
  <si>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</si>
  <si>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</si>
  <si>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</si>
  <si>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</si>
  <si>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</si>
  <si>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</si>
  <si>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</si>
  <si>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</si>
  <si>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</si>
  <si>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</si>
  <si>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</si>
  <si>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</si>
  <si>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</si>
  <si>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</si>
  <si>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</si>
  <si>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</si>
  <si>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</si>
  <si>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</si>
  <si>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</si>
  <si>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</si>
  <si>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</si>
  <si>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</si>
  <si>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</si>
  <si>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</si>
  <si>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</si>
  <si>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</si>
  <si>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</si>
  <si>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</si>
  <si>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</si>
  <si>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</si>
  <si>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</si>
  <si>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</si>
  <si>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</si>
  <si>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</si>
  <si>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</si>
  <si>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</si>
  <si>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</si>
  <si>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</si>
  <si>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</si>
  <si>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</si>
  <si>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</si>
  <si>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</si>
  <si>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</si>
  <si>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</si>
  <si>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</si>
  <si>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</si>
  <si>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</si>
  <si>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</si>
  <si>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</si>
  <si>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</si>
  <si>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</si>
  <si>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</si>
  <si>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</si>
  <si>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</si>
  <si>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</si>
  <si>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</si>
  <si>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</si>
  <si>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</si>
  <si>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</si>
  <si>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</si>
  <si>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</si>
  <si>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</si>
  <si>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</si>
  <si>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</si>
  <si>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</si>
  <si>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</si>
  <si>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</si>
  <si>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</si>
  <si>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</si>
  <si>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</si>
  <si>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</si>
  <si>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</si>
  <si>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</si>
  <si>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</si>
  <si>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</si>
  <si>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</si>
  <si>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</si>
  <si>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</si>
  <si>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</si>
  <si>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</si>
  <si>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</si>
  <si>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</si>
  <si>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</si>
  <si>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</si>
  <si>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</si>
  <si>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</si>
  <si>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</si>
  <si>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</si>
  <si>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</si>
  <si>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</si>
  <si>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</si>
  <si>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</si>
  <si>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</si>
  <si>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</si>
  <si>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</si>
  <si>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</si>
  <si>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</si>
  <si>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</si>
  <si>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</si>
  <si>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</si>
  <si>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</si>
  <si>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</si>
  <si>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</si>
  <si>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</si>
  <si>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</si>
  <si>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</si>
  <si>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</si>
  <si>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</si>
  <si>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</si>
  <si>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</si>
  <si>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</si>
  <si>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</si>
  <si>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</si>
  <si>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</si>
  <si>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</si>
  <si>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</si>
  <si>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</si>
  <si>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</si>
  <si>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</si>
  <si>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</si>
  <si>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</si>
  <si>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</si>
  <si>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</si>
  <si>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</si>
  <si>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</si>
  <si>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</si>
  <si>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</si>
  <si>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</si>
  <si>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</si>
  <si>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</si>
  <si>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</si>
  <si>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</si>
  <si>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</si>
  <si>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</si>
  <si>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</si>
  <si>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</si>
  <si>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</si>
  <si>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</si>
  <si>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</si>
  <si>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</si>
  <si>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</si>
  <si>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</si>
  <si>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</si>
  <si>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</si>
  <si>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</si>
  <si>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</si>
  <si>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</si>
  <si>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</si>
  <si>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</si>
  <si>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</si>
  <si>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</si>
  <si>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</si>
  <si>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</si>
  <si>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</si>
  <si>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</si>
  <si>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</si>
  <si>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</si>
  <si>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</si>
  <si>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</si>
  <si>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</si>
  <si>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</si>
  <si>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</si>
  <si>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</si>
  <si>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</si>
  <si>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</si>
  <si>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</si>
  <si>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</si>
  <si>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</si>
  <si>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</si>
  <si>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</si>
  <si>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</si>
  <si>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</si>
  <si>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</si>
  <si>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</si>
  <si>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</si>
  <si>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</si>
  <si>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</si>
  <si>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</si>
  <si>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</si>
  <si>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</si>
  <si>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</si>
  <si>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</si>
  <si>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</si>
  <si>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</si>
  <si>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</si>
  <si>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</si>
  <si>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</si>
  <si>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</si>
  <si>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</si>
  <si>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</si>
  <si>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</si>
  <si>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</si>
  <si>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</si>
  <si>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</si>
  <si>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</si>
  <si>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</si>
  <si>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</si>
  <si>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</si>
  <si>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</si>
  <si>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</si>
  <si>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</si>
  <si>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</si>
  <si>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</si>
  <si>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</si>
  <si>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</si>
  <si>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</si>
  <si>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</si>
  <si>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</si>
  <si>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</si>
  <si>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</si>
  <si>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</si>
  <si>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</si>
  <si>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</si>
  <si>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</si>
  <si>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</si>
  <si>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</si>
  <si>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</si>
  <si>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</si>
  <si>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</si>
  <si>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</si>
  <si>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</si>
  <si>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</si>
  <si>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</si>
  <si>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</si>
  <si>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</si>
  <si>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</si>
  <si>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</si>
  <si>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</si>
  <si>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</si>
  <si>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</si>
  <si>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</si>
  <si>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</si>
  <si>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</si>
  <si>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</si>
  <si>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</si>
  <si>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</si>
  <si>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</si>
  <si>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</si>
  <si>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</si>
  <si>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</si>
  <si>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</si>
  <si>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</si>
  <si>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</si>
  <si>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</si>
  <si>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</si>
  <si>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</si>
  <si>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</si>
  <si>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</si>
  <si>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</si>
  <si>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</si>
  <si>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</si>
  <si>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</si>
  <si>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</si>
  <si>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</si>
  <si>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</si>
  <si>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</si>
  <si>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</si>
  <si>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</si>
  <si>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</si>
  <si>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</si>
  <si>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</si>
  <si>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</si>
  <si>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</si>
  <si>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</si>
  <si>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</si>
  <si>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</si>
  <si>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</si>
  <si>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</si>
  <si>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</si>
  <si>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</si>
  <si>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</si>
  <si>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</si>
  <si>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</si>
  <si>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</si>
  <si>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</si>
  <si>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</si>
  <si>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</si>
  <si>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</si>
  <si>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</si>
  <si>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</si>
  <si>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</si>
  <si>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</si>
  <si>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</si>
  <si>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</si>
  <si>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</si>
  <si>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</si>
  <si>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</si>
  <si>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</si>
  <si>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</si>
  <si>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</si>
  <si>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</si>
  <si>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</si>
  <si>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</si>
  <si>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</si>
  <si>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</si>
  <si>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</si>
  <si>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</si>
  <si>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</si>
  <si>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</si>
  <si>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</si>
  <si>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</si>
  <si>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</si>
  <si>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</si>
  <si>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</si>
  <si>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</si>
  <si>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</si>
  <si>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</si>
  <si>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</si>
  <si>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</si>
  <si>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</si>
  <si>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</si>
  <si>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</si>
  <si>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</si>
  <si>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</si>
  <si>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</si>
  <si>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</si>
  <si>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</si>
  <si>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</si>
  <si>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</si>
  <si>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</si>
  <si>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</si>
  <si>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</si>
  <si>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</si>
  <si>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</si>
  <si>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</si>
  <si>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</si>
  <si>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</si>
  <si>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</si>
  <si>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</si>
  <si>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</si>
  <si>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</si>
  <si>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</si>
  <si>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</si>
  <si>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</si>
  <si>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</si>
  <si>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</si>
  <si>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</si>
  <si>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</si>
  <si>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</si>
  <si>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</si>
  <si>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</si>
  <si>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</si>
  <si>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</si>
  <si>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</si>
  <si>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</si>
  <si>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</si>
  <si>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</si>
  <si>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</si>
  <si>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</si>
  <si>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</si>
  <si>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</si>
  <si>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</si>
  <si>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</si>
  <si>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</si>
  <si>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</si>
  <si>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</si>
  <si>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</si>
  <si>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</si>
  <si>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</si>
  <si>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</si>
  <si>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</si>
  <si>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</si>
  <si>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</si>
  <si>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</si>
  <si>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</si>
  <si>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</si>
  <si>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</si>
  <si>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</si>
  <si>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</si>
  <si>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</si>
  <si>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</si>
  <si>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</si>
  <si>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</si>
  <si>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</si>
  <si>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</si>
  <si>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</si>
  <si>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</si>
  <si>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</si>
  <si>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</si>
  <si>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</si>
  <si>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</si>
  <si>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</si>
  <si>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</si>
  <si>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</si>
  <si>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</si>
  <si>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</si>
  <si>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</si>
  <si>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</si>
  <si>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</si>
  <si>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</si>
  <si>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</si>
  <si>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</si>
  <si>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</si>
  <si>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</si>
  <si>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</si>
  <si>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</si>
  <si>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</si>
  <si>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</si>
  <si>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</si>
  <si>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</si>
  <si>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</si>
  <si>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</si>
  <si>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</si>
  <si>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</si>
  <si>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</si>
  <si>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</si>
  <si>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</si>
  <si>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</si>
  <si>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</si>
  <si>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</si>
  <si>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</si>
  <si>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</si>
  <si>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</si>
  <si>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</si>
  <si>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</si>
  <si>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</si>
  <si>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</si>
  <si>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</si>
  <si>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</si>
  <si>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</si>
  <si>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</si>
  <si>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</si>
  <si>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</si>
  <si>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</si>
  <si>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</si>
  <si>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</si>
  <si>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</si>
  <si>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</si>
  <si>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</si>
  <si>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</si>
  <si>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</si>
  <si>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</si>
  <si>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</si>
  <si>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</si>
  <si>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</si>
  <si>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</si>
  <si>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</si>
  <si>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</si>
  <si>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</si>
  <si>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</si>
  <si>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</si>
  <si>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</si>
  <si>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</si>
  <si>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</si>
  <si>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</si>
  <si>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</si>
  <si>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</si>
  <si>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</si>
  <si>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</si>
  <si>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</si>
  <si>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</si>
  <si>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</si>
  <si>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</si>
  <si>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</si>
  <si>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</si>
  <si>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</si>
  <si>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</si>
  <si>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</si>
  <si>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</si>
  <si>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</si>
  <si>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</si>
  <si>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</si>
  <si>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</si>
  <si>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</si>
  <si>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</si>
  <si>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</si>
  <si>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</si>
  <si>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</si>
  <si>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</si>
  <si>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</si>
  <si>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</si>
  <si>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</si>
  <si>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</si>
  <si>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</si>
  <si>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</si>
  <si>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</si>
  <si>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</si>
  <si>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</si>
  <si>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</si>
  <si>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</si>
  <si>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</si>
  <si>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</si>
  <si>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</si>
  <si>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</si>
  <si>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</si>
  <si>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</si>
  <si>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</si>
  <si>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</si>
  <si>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</si>
  <si>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</si>
  <si>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</si>
  <si>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</si>
  <si>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</si>
  <si>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</si>
  <si>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</si>
  <si>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</si>
  <si>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</si>
  <si>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</si>
  <si>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</si>
  <si>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</si>
  <si>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</si>
  <si>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</si>
  <si>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</si>
  <si>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</si>
  <si>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</si>
  <si>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</si>
  <si>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</si>
  <si>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</si>
  <si>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</si>
  <si>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</si>
  <si>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</si>
  <si>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</si>
  <si>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</si>
  <si>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</si>
  <si>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</si>
  <si>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</si>
  <si>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</si>
  <si>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</si>
  <si>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</si>
  <si>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</si>
  <si>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</si>
  <si>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</si>
  <si>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</si>
  <si>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</si>
  <si>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</si>
  <si>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</si>
  <si>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</si>
  <si>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</si>
  <si>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</si>
  <si>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</si>
  <si>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</si>
  <si>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</si>
  <si>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</si>
  <si>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</si>
  <si>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</si>
  <si>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</si>
  <si>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</si>
  <si>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</si>
  <si>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</si>
  <si>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</si>
  <si>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</si>
  <si>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</si>
  <si>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</si>
  <si>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</si>
  <si>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</si>
  <si>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</si>
  <si>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</si>
  <si>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</si>
  <si>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</si>
  <si>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</si>
  <si>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</si>
  <si>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</si>
  <si>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</si>
  <si>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</si>
  <si>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</si>
  <si>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</si>
  <si>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</si>
  <si>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</si>
  <si>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</si>
  <si>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</si>
  <si>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</si>
  <si>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</si>
  <si>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</si>
  <si>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</si>
  <si>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</si>
  <si>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</si>
  <si>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</si>
  <si>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</si>
  <si>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</si>
  <si>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</si>
  <si>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</si>
  <si>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</si>
  <si>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</si>
  <si>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</si>
  <si>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</si>
  <si>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</si>
  <si>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</si>
  <si>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</si>
  <si>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</si>
  <si>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</si>
  <si>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</si>
  <si>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</si>
  <si>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</si>
  <si>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</si>
  <si>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</si>
  <si>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</si>
  <si>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</si>
  <si>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</si>
  <si>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</si>
  <si>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</si>
  <si>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</si>
  <si>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</si>
  <si>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</si>
  <si>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</si>
  <si>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</si>
  <si>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</si>
  <si>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</si>
  <si>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</si>
  <si>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</si>
  <si>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</si>
  <si>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</si>
  <si>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</si>
  <si>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</si>
  <si>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</si>
  <si>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</si>
  <si>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</si>
  <si>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</si>
  <si>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</si>
  <si>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</si>
  <si>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</si>
  <si>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</si>
  <si>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</si>
  <si>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</si>
  <si>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</si>
  <si>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</si>
  <si>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</si>
  <si>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</si>
  <si>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</si>
  <si>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</si>
  <si>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</si>
  <si>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</si>
  <si>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</si>
  <si>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</si>
  <si>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</si>
  <si>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</si>
  <si>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</si>
  <si>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</si>
  <si>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</si>
  <si>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</si>
  <si>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</si>
  <si>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</si>
  <si>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</si>
  <si>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</si>
  <si>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</si>
  <si>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</si>
  <si>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</si>
  <si>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</si>
  <si>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</si>
  <si>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</si>
  <si>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</si>
  <si>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</si>
  <si>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</si>
  <si>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</si>
  <si>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</si>
  <si>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</si>
  <si>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</si>
  <si>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</si>
  <si>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</si>
  <si>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</si>
  <si>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</si>
  <si>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</si>
  <si>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</si>
  <si>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</si>
  <si>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</si>
  <si>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</si>
  <si>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</si>
  <si>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</si>
  <si>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</si>
  <si>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</si>
  <si>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</si>
  <si>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</si>
  <si>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</si>
  <si>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</si>
  <si>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</si>
  <si>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</si>
  <si>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</si>
  <si>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</si>
  <si>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</si>
  <si>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</si>
  <si>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</si>
  <si>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</si>
  <si>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</si>
  <si>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</si>
  <si>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</si>
  <si>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</si>
  <si>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</si>
  <si>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</si>
  <si>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</si>
  <si>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</si>
  <si>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</si>
  <si>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</si>
  <si>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</si>
  <si>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</si>
  <si>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</si>
  <si>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</si>
  <si>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</si>
  <si>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</si>
  <si>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</si>
  <si>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</si>
  <si>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</si>
  <si>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</si>
  <si>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</si>
  <si>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</si>
  <si>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</si>
  <si>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</si>
  <si>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</si>
  <si>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</si>
  <si>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</si>
  <si>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</si>
  <si>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</si>
  <si>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</si>
  <si>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</si>
  <si>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</si>
  <si>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</si>
  <si>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</si>
  <si>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</si>
  <si>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</si>
  <si>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</si>
  <si>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</si>
  <si>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</si>
  <si>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</si>
  <si>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</si>
  <si>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</si>
  <si>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</si>
  <si>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</si>
  <si>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</si>
  <si>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</si>
  <si>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</si>
  <si>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</si>
  <si>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</si>
  <si>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</si>
  <si>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</si>
  <si>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</si>
  <si>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</si>
  <si>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</si>
  <si>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</si>
  <si>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</si>
  <si>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</si>
  <si>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</si>
  <si>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</si>
  <si>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</si>
  <si>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</si>
  <si>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</si>
  <si>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</si>
  <si>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</si>
  <si>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</si>
  <si>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</si>
  <si>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</si>
  <si>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</si>
  <si>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</si>
  <si>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</si>
  <si>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</si>
  <si>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</si>
  <si>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</si>
  <si>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</si>
  <si>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</si>
  <si>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</si>
  <si>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</si>
  <si>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</si>
  <si>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</si>
  <si>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</si>
  <si>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</si>
  <si>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</si>
  <si>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</si>
  <si>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</si>
  <si>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</si>
  <si>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</si>
  <si>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</si>
  <si>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</si>
  <si>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</si>
  <si>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</si>
  <si>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</si>
  <si>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</si>
  <si>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</si>
  <si>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</si>
  <si>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</si>
  <si>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</si>
  <si>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</si>
  <si>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</si>
  <si>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</si>
  <si>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</si>
  <si>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</si>
  <si>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</si>
  <si>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</si>
  <si>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</si>
  <si>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</si>
  <si>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</si>
  <si>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</si>
  <si>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</si>
  <si>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</si>
  <si>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</si>
  <si>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</si>
  <si>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</si>
  <si>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</si>
  <si>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</si>
  <si>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</si>
  <si>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</si>
  <si>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</si>
  <si>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</si>
  <si>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</si>
  <si>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</si>
  <si>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</si>
  <si>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</si>
  <si>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</si>
  <si>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</si>
  <si>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</si>
  <si>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</si>
  <si>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</si>
  <si>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</si>
  <si>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</si>
  <si>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</si>
  <si>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</si>
  <si>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</si>
  <si>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</si>
  <si>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</si>
  <si>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</si>
  <si>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</si>
  <si>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</si>
  <si>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</si>
  <si>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</si>
  <si>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</si>
  <si>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</si>
  <si>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</si>
  <si>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</si>
  <si>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</si>
  <si>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</si>
  <si>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</si>
  <si>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</si>
  <si>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</si>
  <si>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</si>
  <si>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</si>
  <si>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</si>
  <si>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</si>
  <si>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</si>
  <si>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</si>
  <si>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</si>
  <si>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</si>
  <si>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</si>
  <si>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</si>
  <si>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</si>
  <si>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</si>
  <si>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</si>
  <si>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</si>
  <si>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</si>
  <si>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</si>
  <si>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</si>
  <si>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</si>
  <si>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</si>
  <si>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</si>
  <si>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</si>
  <si>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</si>
  <si>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</si>
  <si>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</si>
  <si>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</si>
  <si>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</si>
  <si>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</si>
  <si>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</si>
  <si>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</si>
  <si>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</si>
  <si>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</si>
  <si>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</si>
  <si>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</si>
  <si>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</si>
  <si>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</si>
  <si>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</si>
  <si>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</si>
  <si>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</si>
  <si>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</si>
  <si>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</si>
  <si>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</si>
  <si>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</si>
  <si>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</si>
  <si>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</si>
  <si>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</si>
  <si>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</si>
  <si>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</si>
  <si>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</si>
  <si>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</si>
  <si>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</si>
  <si>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</si>
  <si>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</si>
  <si>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</si>
  <si>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</si>
  <si>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</si>
  <si>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</si>
  <si>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</si>
  <si>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</si>
  <si>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</si>
  <si>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</si>
  <si>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</si>
  <si>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</si>
  <si>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</si>
  <si>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</si>
  <si>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</si>
  <si>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</si>
  <si>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</si>
  <si>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</si>
  <si>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</si>
  <si>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</si>
  <si>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</si>
  <si>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</si>
  <si>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</si>
  <si>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</si>
  <si>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</si>
  <si>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</si>
  <si>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</si>
  <si>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</si>
  <si>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</si>
  <si>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</si>
  <si>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</si>
  <si>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</si>
  <si>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</si>
  <si>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</si>
  <si>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</si>
  <si>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</si>
  <si>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</si>
  <si>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</si>
  <si>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</si>
  <si>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</si>
  <si>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</si>
  <si>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</si>
  <si>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</si>
  <si>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</si>
  <si>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</si>
  <si>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</si>
  <si>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</si>
  <si>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</si>
  <si>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</si>
  <si>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</si>
  <si>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</si>
  <si>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</si>
  <si>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</si>
  <si>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</si>
  <si>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</si>
  <si>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</si>
  <si>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</si>
  <si>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</si>
  <si>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</si>
  <si>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</si>
  <si>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</si>
  <si>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</si>
  <si>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</si>
  <si>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</si>
  <si>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</si>
  <si>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</si>
  <si>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</si>
  <si>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</si>
  <si>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</si>
  <si>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</si>
  <si>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</si>
  <si>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</si>
  <si>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</si>
  <si>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</si>
  <si>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</si>
  <si>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</si>
  <si>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</si>
  <si>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</si>
  <si>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</si>
  <si>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</si>
  <si>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</si>
  <si>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</si>
  <si>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</si>
  <si>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</si>
  <si>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</si>
  <si>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</si>
  <si>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</si>
  <si>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</si>
  <si>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</si>
  <si>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</si>
  <si>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</si>
  <si>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</si>
  <si>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</si>
  <si>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</si>
  <si>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</si>
  <si>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</si>
  <si>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</si>
  <si>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</si>
  <si>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</si>
  <si>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</si>
  <si>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</si>
  <si>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</si>
  <si>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</si>
  <si>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</si>
  <si>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</si>
  <si>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</si>
  <si>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</si>
  <si>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</si>
  <si>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</si>
  <si>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</si>
  <si>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</si>
  <si>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</si>
  <si>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</si>
  <si>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</si>
  <si>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</si>
  <si>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</si>
  <si>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</si>
  <si>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</si>
  <si>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</si>
  <si>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</si>
  <si>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</si>
  <si>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</si>
  <si>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</si>
  <si>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</si>
  <si>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</si>
  <si>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</si>
  <si>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</si>
  <si>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</si>
  <si>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</si>
  <si>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</si>
  <si>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</si>
  <si>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</si>
  <si>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</si>
  <si>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</si>
  <si>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</si>
  <si>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</si>
  <si>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</si>
  <si>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</si>
  <si>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</si>
  <si>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</si>
  <si>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</si>
  <si>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</si>
  <si>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</si>
  <si>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</si>
  <si>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</si>
  <si>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</si>
  <si>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</si>
  <si>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</si>
  <si>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</si>
  <si>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</si>
  <si>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</si>
  <si>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</si>
  <si>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</si>
  <si>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</si>
  <si>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</si>
  <si>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</si>
  <si>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</si>
  <si>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</si>
  <si>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</si>
  <si>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</si>
  <si>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</si>
  <si>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</si>
  <si>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</si>
  <si>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</si>
  <si>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</si>
  <si>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</si>
  <si>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</si>
  <si>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</si>
  <si>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</si>
  <si>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</si>
  <si>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</si>
  <si>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</si>
  <si>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</si>
  <si>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</si>
  <si>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</si>
  <si>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</si>
  <si>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</si>
  <si>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</si>
  <si>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</si>
  <si>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</si>
  <si>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</si>
  <si>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</si>
  <si>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</si>
  <si>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</si>
  <si>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</si>
  <si>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</si>
  <si>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</si>
  <si>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</si>
  <si>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</si>
  <si>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</si>
  <si>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</si>
  <si>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</si>
  <si>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</si>
  <si>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</si>
  <si>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</si>
  <si>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</si>
  <si>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</si>
  <si>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</si>
  <si>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</si>
  <si>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</si>
  <si>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</si>
  <si>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</si>
  <si>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</si>
  <si>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</si>
  <si>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</si>
  <si>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</si>
  <si>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</si>
  <si>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</si>
  <si>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</si>
  <si>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</si>
  <si>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</si>
  <si>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</si>
  <si>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</si>
  <si>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</si>
  <si>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</si>
  <si>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</si>
  <si>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</si>
  <si>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</si>
  <si>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</si>
  <si>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</si>
  <si>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</si>
  <si>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</si>
  <si>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</si>
  <si>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</si>
  <si>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</si>
  <si>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</si>
  <si>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</si>
  <si>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</si>
  <si>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</si>
  <si>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</si>
  <si>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</si>
  <si>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</si>
  <si>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</si>
  <si>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</si>
  <si>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</si>
  <si>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</si>
  <si>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</si>
  <si>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</si>
  <si>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</si>
  <si>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</si>
  <si>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</si>
  <si>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</si>
  <si>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</si>
  <si>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</si>
  <si>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</si>
  <si>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</si>
  <si>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</si>
  <si>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</si>
  <si>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</si>
  <si>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</si>
  <si>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</si>
  <si>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</si>
  <si>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</si>
  <si>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</si>
  <si>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</si>
  <si>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</si>
  <si>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</si>
  <si>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</si>
  <si>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</si>
  <si>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</si>
  <si>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</si>
  <si>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</si>
  <si>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</si>
  <si>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</si>
  <si>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</si>
  <si>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</si>
  <si>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</si>
  <si>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</si>
  <si>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</si>
  <si>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</si>
  <si>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</si>
  <si>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</si>
  <si>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</si>
  <si>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</si>
  <si>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</si>
  <si>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</si>
  <si>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</si>
  <si>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</si>
  <si>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</si>
  <si>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</si>
  <si>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</si>
  <si>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</si>
  <si>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</si>
  <si>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</si>
  <si>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</si>
  <si>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</si>
  <si>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</si>
  <si>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</si>
  <si>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</si>
  <si>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</si>
  <si>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</si>
  <si>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</si>
  <si>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</si>
  <si>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</si>
  <si>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</si>
  <si>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</si>
  <si>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</si>
  <si>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</si>
  <si>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</si>
  <si>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</si>
  <si>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</si>
  <si>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</si>
  <si>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</si>
  <si>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</si>
  <si>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</si>
  <si>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</si>
  <si>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</si>
  <si>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</si>
  <si>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</si>
  <si>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</si>
  <si>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</si>
  <si>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</si>
  <si>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</si>
  <si>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</si>
  <si>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</si>
  <si>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</si>
  <si>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</si>
  <si>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</si>
  <si>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</si>
  <si>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</si>
  <si>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</si>
  <si>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</si>
  <si>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</si>
  <si>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</si>
  <si>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</si>
  <si>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</si>
  <si>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</si>
  <si>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</si>
  <si>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</si>
  <si>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</si>
  <si>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</si>
  <si>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</si>
  <si>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</si>
  <si>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</si>
  <si>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</si>
  <si>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</si>
  <si>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</si>
  <si>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</si>
  <si>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</si>
  <si>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</si>
  <si>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</si>
  <si>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</si>
  <si>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</si>
  <si>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</si>
  <si>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</si>
  <si>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</si>
  <si>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</si>
  <si>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</si>
  <si>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</si>
  <si>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</si>
  <si>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</si>
  <si>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</si>
  <si>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</si>
  <si>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</si>
  <si>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</si>
  <si>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</si>
  <si>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</si>
  <si>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</si>
  <si>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</si>
  <si>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</si>
  <si>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</si>
  <si>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</si>
  <si>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</si>
  <si>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</si>
  <si>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</si>
  <si>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</si>
  <si>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</si>
  <si>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</si>
  <si>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</si>
  <si>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</si>
  <si>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</si>
  <si>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</si>
  <si>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</si>
  <si>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</si>
  <si>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</si>
  <si>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</si>
  <si>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</si>
  <si>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</si>
  <si>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</si>
  <si>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</si>
  <si>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</si>
  <si>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</si>
  <si>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</si>
  <si>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</si>
  <si>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</si>
  <si>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</si>
  <si>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</si>
  <si>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</si>
  <si>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</si>
  <si>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</si>
  <si>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</si>
  <si>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</si>
  <si>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</si>
  <si>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</si>
  <si>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</si>
  <si>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</si>
  <si>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</si>
  <si>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</si>
  <si>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</si>
  <si>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</si>
  <si>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</si>
  <si>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</si>
  <si>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</si>
  <si>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</si>
  <si>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</si>
  <si>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</si>
  <si>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</si>
  <si>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</si>
  <si>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</si>
  <si>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</si>
  <si>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</si>
  <si>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</si>
  <si>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</si>
  <si>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</si>
  <si>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</si>
  <si>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</si>
  <si>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</si>
  <si>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</si>
  <si>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</si>
  <si>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</si>
  <si>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</si>
  <si>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</si>
  <si>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</si>
  <si>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</si>
  <si>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</si>
  <si>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</si>
  <si>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</si>
  <si>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</si>
  <si>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</si>
  <si>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</si>
  <si>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</si>
  <si>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</si>
  <si>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</si>
  <si>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</si>
  <si>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</si>
  <si>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</si>
  <si>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</si>
  <si>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</si>
  <si>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</si>
  <si>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</si>
  <si>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</si>
  <si>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</si>
  <si>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</si>
  <si>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</si>
  <si>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</si>
  <si>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</si>
  <si>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</si>
  <si>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</si>
  <si>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</si>
  <si>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</si>
  <si>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</si>
  <si>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</si>
  <si>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</si>
  <si>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</si>
  <si>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</si>
  <si>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</si>
  <si>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</si>
  <si>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</si>
  <si>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</si>
  <si>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</si>
  <si>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</si>
  <si>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</si>
  <si>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</si>
  <si>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</si>
  <si>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</si>
  <si>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</si>
  <si>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</si>
  <si>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</si>
  <si>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</si>
  <si>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</si>
  <si>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</si>
  <si>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</si>
  <si>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</si>
  <si>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</si>
  <si>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</si>
  <si>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</si>
  <si>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</si>
  <si>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</si>
  <si>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</si>
  <si>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</si>
  <si>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</si>
  <si>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</si>
  <si>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</si>
  <si>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</si>
  <si>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</si>
  <si>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</si>
  <si>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</si>
  <si>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</si>
  <si>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</si>
  <si>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</si>
  <si>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</si>
  <si>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</si>
  <si>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</si>
  <si>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</si>
  <si>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</si>
  <si>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</si>
  <si>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</si>
  <si>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</si>
  <si>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</si>
  <si>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</si>
  <si>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</si>
  <si>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</si>
  <si>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</si>
  <si>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</si>
  <si>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</si>
  <si>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</si>
  <si>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</si>
  <si>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</si>
  <si>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</si>
  <si>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</si>
  <si>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</si>
  <si>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</si>
  <si>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</si>
  <si>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</si>
  <si>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</si>
  <si>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</si>
  <si>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</si>
  <si>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</si>
  <si>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</si>
  <si>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</si>
  <si>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</si>
  <si>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</si>
  <si>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</si>
  <si>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</si>
  <si>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</si>
  <si>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</si>
  <si>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</si>
  <si>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</si>
  <si>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</si>
  <si>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</si>
  <si>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</si>
  <si>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</si>
  <si>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</si>
  <si>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</si>
  <si>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</si>
  <si>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</si>
  <si>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</si>
  <si>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</si>
  <si>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</si>
  <si>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</si>
  <si>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</si>
  <si>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</si>
  <si>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</si>
  <si>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</si>
  <si>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</si>
  <si>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</si>
  <si>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</si>
  <si>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</si>
  <si>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</si>
  <si>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</si>
  <si>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</si>
  <si>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</si>
  <si>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</si>
  <si>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</si>
  <si>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</si>
  <si>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</si>
  <si>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</si>
  <si>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</si>
  <si>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</si>
  <si>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</si>
  <si>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</si>
  <si>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</si>
  <si>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</si>
  <si>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</si>
  <si>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</si>
  <si>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</si>
  <si>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</si>
  <si>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</si>
  <si>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</si>
  <si>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</si>
  <si>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</si>
  <si>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</si>
  <si>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</si>
  <si>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</si>
  <si>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</si>
  <si>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</si>
  <si>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</si>
  <si>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</si>
  <si>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</si>
  <si>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</si>
  <si>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</si>
  <si>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</si>
  <si>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</si>
  <si>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</si>
  <si>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</si>
  <si>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</si>
  <si>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</si>
  <si>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</si>
  <si>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</si>
  <si>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</si>
  <si>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</si>
  <si>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</si>
  <si>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</si>
  <si>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</si>
  <si>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</si>
  <si>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</si>
  <si>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</si>
  <si>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</si>
  <si>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</si>
  <si>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</si>
  <si>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</si>
  <si>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</si>
  <si>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</si>
  <si>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</si>
  <si>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</si>
  <si>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</si>
  <si>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</si>
  <si>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</si>
  <si>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</si>
  <si>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</si>
  <si>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</si>
  <si>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</si>
  <si>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</si>
  <si>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</si>
  <si>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</si>
  <si>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</si>
  <si>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</si>
  <si>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</si>
  <si>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</si>
  <si>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</si>
  <si>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</si>
  <si>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</si>
  <si>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</si>
  <si>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</si>
  <si>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</si>
  <si>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</si>
  <si>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</si>
  <si>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</si>
  <si>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</si>
  <si>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</si>
  <si>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</si>
  <si>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</si>
  <si>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</si>
  <si>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</si>
  <si>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</si>
  <si>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</si>
  <si>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</si>
  <si>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</si>
  <si>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</si>
  <si>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</si>
  <si>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</si>
  <si>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</si>
  <si>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</si>
  <si>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</si>
  <si>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</si>
  <si>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</si>
  <si>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</si>
  <si>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</si>
  <si>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</si>
  <si>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</si>
  <si>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</si>
  <si>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</si>
  <si>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</si>
  <si>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</si>
  <si>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</si>
  <si>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</si>
  <si>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</si>
  <si>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</si>
  <si>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</si>
  <si>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</si>
  <si>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</si>
  <si>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</si>
  <si>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</si>
  <si>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</si>
  <si>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</si>
  <si>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</si>
  <si>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</si>
  <si>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</si>
  <si>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</si>
  <si>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</si>
  <si>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</si>
  <si>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</si>
  <si>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</si>
  <si>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</si>
  <si>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</si>
  <si>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</si>
  <si>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</si>
  <si>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</si>
  <si>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</si>
  <si>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</si>
  <si>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</si>
  <si>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</si>
  <si>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</si>
  <si>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</si>
  <si>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</si>
  <si>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</si>
  <si>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</si>
  <si>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</si>
  <si>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</si>
  <si>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</si>
  <si>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</si>
  <si>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</si>
  <si>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</si>
  <si>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</si>
  <si>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</si>
  <si>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</si>
  <si>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</si>
  <si>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</si>
  <si>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</si>
  <si>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</si>
  <si>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</si>
  <si>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</si>
  <si>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</si>
  <si>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</si>
  <si>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</si>
  <si>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</si>
  <si>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</si>
  <si>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</si>
  <si>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</si>
  <si>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</si>
  <si>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</si>
  <si>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</si>
  <si>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</si>
  <si>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</si>
  <si>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</si>
  <si>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</si>
  <si>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</si>
  <si>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</si>
  <si>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</si>
  <si>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</si>
  <si>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</si>
  <si>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</si>
  <si>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</si>
  <si>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</si>
  <si>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</si>
  <si>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</si>
  <si>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</si>
  <si>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</si>
  <si>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</si>
  <si>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</si>
  <si>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</si>
  <si>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</si>
  <si>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</si>
  <si>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</si>
  <si>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</si>
  <si>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</si>
  <si>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</si>
  <si>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</si>
  <si>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</si>
  <si>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</si>
  <si>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</si>
  <si>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</si>
  <si>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</si>
  <si>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</si>
  <si>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</si>
  <si>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</si>
  <si>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</si>
  <si>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</si>
  <si>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</si>
  <si>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</si>
  <si>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</si>
  <si>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</si>
  <si>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</si>
  <si>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</si>
  <si>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</si>
  <si>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</si>
  <si>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</si>
  <si>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</si>
  <si>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</si>
  <si>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</si>
  <si>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</si>
  <si>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</si>
  <si>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</si>
  <si>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</si>
  <si>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</si>
  <si>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</si>
  <si>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</si>
  <si>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</si>
  <si>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</si>
  <si>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</si>
  <si>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</si>
  <si>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</si>
  <si>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</si>
  <si>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</si>
  <si>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</si>
  <si>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</si>
  <si>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</si>
  <si>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</si>
  <si>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</si>
  <si>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</si>
  <si>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</si>
  <si>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</si>
  <si>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</si>
  <si>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</si>
  <si>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</si>
  <si>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</si>
  <si>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</si>
  <si>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</si>
  <si>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</si>
  <si>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</si>
  <si>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</si>
  <si>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</si>
  <si>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</si>
  <si>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</si>
  <si>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</si>
  <si>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</si>
  <si>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</si>
  <si>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</si>
  <si>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</si>
  <si>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</si>
  <si>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</si>
  <si>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</si>
  <si>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</si>
  <si>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</si>
  <si>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</si>
  <si>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</si>
  <si>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</si>
  <si>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</si>
  <si>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</si>
  <si>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</si>
  <si>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</si>
  <si>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</si>
  <si>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</si>
  <si>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</si>
  <si>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</si>
  <si>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</si>
  <si>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</si>
  <si>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</si>
  <si>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</si>
  <si>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</si>
  <si>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</si>
  <si>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</si>
  <si>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</si>
  <si>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</si>
  <si>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</si>
  <si>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</si>
  <si>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</si>
  <si>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</si>
  <si>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</si>
  <si>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</si>
  <si>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</si>
  <si>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</si>
  <si>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</si>
  <si>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</si>
  <si>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</si>
  <si>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</si>
  <si>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</si>
  <si>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</si>
  <si>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</si>
  <si>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</si>
  <si>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</si>
  <si>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</si>
  <si>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</si>
  <si>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</si>
  <si>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</si>
  <si>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</si>
  <si>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</si>
  <si>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</si>
  <si>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</si>
  <si>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</si>
  <si>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</si>
  <si>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</si>
  <si>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</si>
  <si>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</si>
  <si>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</si>
  <si>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</si>
  <si>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</si>
  <si>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</si>
  <si>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</si>
  <si>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</si>
  <si>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</si>
  <si>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</si>
  <si>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</si>
  <si>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</si>
  <si>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</si>
  <si>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</si>
  <si>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</si>
  <si>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</si>
  <si>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</si>
  <si>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</si>
  <si>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</si>
  <si>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</si>
  <si>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</si>
  <si>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</si>
  <si>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</si>
  <si>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</si>
  <si>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</si>
  <si>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</si>
  <si>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</si>
  <si>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</si>
  <si>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</si>
  <si>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</si>
  <si>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</si>
  <si>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</si>
  <si>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</si>
  <si>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</si>
  <si>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</si>
  <si>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</si>
  <si>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</si>
  <si>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</si>
  <si>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</si>
  <si>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</si>
  <si>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</si>
  <si>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</si>
  <si>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</si>
  <si>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</si>
  <si>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</si>
  <si>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</si>
  <si>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</si>
  <si>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</si>
  <si>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</si>
  <si>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</si>
  <si>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</si>
  <si>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</si>
  <si>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</si>
  <si>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</si>
  <si>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</si>
  <si>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</si>
  <si>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</si>
  <si>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</si>
  <si>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</si>
  <si>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</si>
  <si>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</si>
  <si>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</si>
  <si>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</si>
  <si>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</si>
  <si>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</si>
  <si>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</si>
  <si>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</si>
  <si>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</si>
  <si>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</si>
  <si>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</si>
  <si>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</si>
  <si>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</si>
  <si>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</si>
  <si>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</si>
  <si>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</si>
  <si>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</si>
  <si>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</si>
  <si>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</si>
  <si>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</si>
  <si>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</si>
  <si>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</si>
  <si>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</si>
  <si>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</si>
  <si>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</si>
  <si>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</si>
  <si>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</si>
  <si>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</si>
  <si>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</si>
  <si>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</si>
  <si>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</si>
  <si>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</si>
  <si>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</si>
  <si>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</si>
  <si>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</si>
  <si>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</si>
  <si>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</si>
  <si>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</si>
  <si>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</si>
  <si>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</si>
  <si>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</si>
  <si>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</si>
  <si>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</si>
  <si>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</si>
  <si>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</si>
  <si>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</si>
  <si>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</si>
  <si>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</si>
  <si>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</si>
  <si>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</si>
  <si>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</si>
  <si>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</si>
  <si>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</si>
  <si>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</si>
  <si>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</si>
  <si>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</si>
  <si>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</si>
  <si>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</si>
  <si>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</si>
  <si>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</si>
  <si>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</si>
  <si>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</si>
  <si>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</si>
  <si>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</si>
  <si>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</si>
  <si>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</si>
  <si>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</si>
  <si>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</si>
  <si>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</si>
  <si>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</si>
  <si>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</si>
  <si>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</si>
  <si>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</si>
  <si>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</si>
  <si>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</si>
  <si>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</si>
  <si>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</si>
  <si>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</si>
  <si>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</si>
  <si>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</si>
  <si>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</si>
  <si>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</si>
  <si>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</si>
  <si>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</si>
  <si>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</si>
  <si>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</si>
  <si>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</si>
  <si>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</si>
  <si>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</si>
  <si>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</si>
  <si>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</si>
  <si>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</si>
  <si>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</si>
  <si>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</si>
  <si>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</si>
  <si>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</si>
  <si>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</si>
  <si>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</si>
  <si>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</si>
  <si>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</si>
  <si>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</si>
  <si>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</si>
  <si>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</si>
  <si>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</si>
  <si>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</si>
  <si>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</si>
  <si>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</si>
  <si>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</si>
  <si>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</si>
  <si>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</si>
  <si>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</si>
  <si>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</si>
  <si>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</si>
  <si>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</si>
  <si>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</si>
  <si>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</si>
  <si>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</si>
  <si>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</si>
  <si>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</si>
  <si>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</si>
  <si>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</si>
  <si>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</si>
  <si>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</si>
  <si>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</si>
  <si>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</si>
  <si>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</si>
  <si>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</si>
  <si>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</si>
  <si>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</si>
  <si>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</si>
  <si>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</si>
  <si>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</si>
  <si>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</si>
  <si>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</si>
  <si>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</si>
  <si>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</si>
  <si>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</si>
  <si>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</si>
  <si>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</si>
  <si>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</si>
  <si>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</si>
  <si>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</si>
  <si>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</si>
  <si>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</si>
  <si>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</si>
  <si>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</si>
  <si>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</si>
  <si>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</si>
  <si>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</si>
  <si>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</si>
  <si>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</si>
  <si>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</si>
  <si>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</si>
  <si>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</si>
  <si>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</si>
  <si>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</si>
  <si>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</si>
  <si>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</si>
  <si>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</si>
  <si>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</si>
  <si>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</si>
  <si>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</si>
  <si>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</si>
  <si>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</si>
  <si>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</si>
  <si>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</si>
  <si>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</si>
  <si>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</si>
  <si>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</si>
  <si>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</si>
  <si>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</si>
  <si>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</si>
  <si>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</si>
  <si>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</si>
  <si>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</si>
  <si>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</si>
  <si>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</si>
  <si>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</si>
  <si>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</si>
  <si>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</si>
  <si>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</si>
  <si>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</si>
  <si>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</si>
  <si>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</si>
  <si>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</si>
  <si>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</si>
  <si>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</si>
  <si>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</si>
  <si>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</si>
  <si>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</si>
  <si>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</si>
  <si>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</si>
  <si>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</si>
  <si>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</si>
  <si>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</si>
  <si>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</si>
  <si>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</si>
  <si>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</si>
  <si>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</si>
  <si>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</si>
  <si>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</si>
  <si>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</si>
  <si>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</si>
  <si>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</si>
  <si>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</si>
  <si>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</si>
  <si>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</si>
  <si>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</si>
  <si>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</si>
  <si>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</si>
  <si>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</si>
  <si>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</si>
  <si>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</si>
  <si>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</si>
  <si>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</si>
  <si>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</si>
  <si>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</si>
  <si>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</si>
  <si>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</si>
  <si>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</si>
  <si>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</si>
  <si>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</si>
  <si>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</si>
  <si>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</si>
  <si>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</si>
  <si>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</si>
  <si>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</si>
  <si>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</si>
  <si>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</si>
  <si>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</si>
  <si>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</si>
  <si>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</si>
  <si>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</si>
  <si>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</si>
  <si>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</si>
  <si>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</si>
  <si>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</si>
  <si>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</si>
  <si>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</si>
  <si>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</si>
  <si>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</si>
  <si>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</si>
  <si>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</si>
  <si>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</si>
  <si>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</si>
  <si>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</si>
  <si>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</si>
  <si>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</si>
  <si>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</si>
  <si>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</si>
  <si>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</si>
  <si>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</si>
  <si>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</si>
  <si>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</si>
  <si>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</si>
  <si>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</si>
  <si>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</si>
  <si>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</si>
  <si>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</si>
  <si>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</si>
  <si>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</si>
  <si>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</si>
  <si>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</si>
  <si>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</si>
  <si>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</si>
  <si>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</si>
  <si>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</si>
  <si>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</si>
  <si>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</si>
  <si>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</si>
  <si>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</si>
  <si>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</si>
  <si>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</si>
  <si>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</si>
  <si>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</si>
  <si>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</si>
  <si>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</si>
  <si>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</si>
  <si>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</si>
  <si>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</si>
  <si>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</si>
  <si>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</si>
  <si>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</si>
  <si>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</si>
  <si>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</si>
  <si>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</si>
  <si>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</si>
  <si>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</si>
  <si>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</si>
  <si>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</si>
  <si>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</si>
  <si>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</si>
  <si>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</si>
  <si>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</si>
  <si>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</si>
  <si>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</si>
  <si>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</si>
  <si>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</si>
  <si>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</si>
  <si>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</si>
  <si>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</si>
  <si>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</si>
  <si>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</si>
  <si>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</si>
  <si>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</si>
  <si>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</si>
  <si>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</si>
  <si>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</si>
  <si>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</si>
  <si>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</si>
  <si>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</si>
  <si>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</si>
  <si>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</si>
  <si>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</si>
  <si>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</si>
  <si>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</si>
  <si>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</si>
  <si>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</si>
  <si>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</si>
  <si>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</si>
  <si>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</si>
  <si>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</si>
  <si>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</si>
  <si>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</si>
  <si>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</si>
  <si>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</si>
  <si>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</si>
  <si>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</si>
  <si>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</si>
  <si>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</si>
  <si>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</si>
  <si>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</si>
  <si>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</si>
  <si>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</si>
  <si>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</si>
  <si>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</si>
  <si>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</si>
  <si>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</si>
  <si>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</si>
  <si>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</si>
  <si>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</si>
  <si>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</si>
  <si>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</si>
  <si>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</si>
  <si>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</si>
  <si>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</si>
  <si>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</si>
  <si>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</si>
  <si>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</si>
  <si>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</si>
  <si>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</si>
  <si>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</si>
  <si>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</si>
  <si>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</si>
  <si>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</si>
  <si>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</si>
  <si>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</si>
  <si>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</si>
  <si>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</si>
  <si>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</si>
  <si>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</si>
  <si>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</si>
  <si>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</si>
  <si>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</si>
  <si>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</si>
  <si>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</si>
  <si>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</si>
  <si>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</si>
  <si>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</si>
  <si>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</si>
  <si>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</si>
  <si>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</si>
  <si>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</si>
  <si>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</si>
  <si>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</si>
  <si>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</si>
  <si>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</si>
  <si>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</si>
  <si>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</si>
  <si>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</si>
  <si>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</si>
  <si>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</si>
  <si>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</si>
  <si>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</si>
  <si>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</si>
  <si>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</si>
  <si>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</si>
  <si>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</si>
  <si>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</si>
  <si>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</si>
  <si>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</si>
  <si>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</si>
  <si>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</si>
  <si>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</si>
  <si>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</si>
  <si>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</si>
  <si>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</si>
  <si>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</si>
  <si>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</si>
  <si>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</si>
  <si>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</si>
  <si>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</si>
  <si>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</si>
  <si>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</si>
  <si>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</si>
  <si>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</si>
  <si>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</si>
  <si>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</si>
  <si>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</si>
  <si>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</si>
  <si>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</si>
  <si>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</si>
  <si>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</si>
  <si>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</si>
  <si>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</si>
  <si>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</si>
  <si>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</si>
  <si>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</si>
  <si>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</si>
  <si>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</si>
  <si>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</si>
  <si>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</si>
  <si>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</si>
  <si>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</si>
  <si>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</si>
  <si>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</si>
  <si>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</si>
  <si>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</si>
  <si>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</si>
  <si>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</si>
  <si>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</si>
  <si>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</si>
  <si>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</si>
  <si>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</si>
  <si>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</si>
  <si>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</si>
  <si>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</si>
  <si>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</si>
  <si>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</si>
  <si>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</si>
  <si>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</si>
  <si>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</si>
  <si>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</si>
  <si>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</si>
  <si>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</si>
  <si>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</si>
  <si>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</si>
  <si>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</si>
  <si>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</si>
  <si>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</si>
  <si>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</si>
  <si>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</si>
  <si>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</si>
  <si>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</si>
  <si>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</si>
  <si>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</si>
  <si>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</si>
  <si>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</si>
  <si>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</si>
  <si>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</si>
  <si>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</si>
  <si>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</si>
  <si>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</si>
  <si>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</si>
  <si>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</si>
  <si>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</si>
  <si>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</si>
  <si>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</si>
  <si>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</si>
  <si>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</si>
  <si>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</si>
  <si>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</si>
  <si>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</si>
  <si>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</si>
  <si>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</si>
  <si>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</si>
  <si>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</si>
  <si>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</si>
  <si>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</si>
  <si>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</si>
  <si>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</si>
  <si>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</si>
  <si>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</si>
  <si>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</si>
  <si>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</si>
  <si>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</si>
  <si>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</si>
  <si>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</si>
  <si>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</si>
  <si>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</si>
  <si>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</si>
  <si>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</si>
  <si>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</si>
  <si>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</si>
  <si>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</si>
  <si>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</si>
  <si>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</si>
  <si>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</si>
  <si>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</si>
  <si>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</si>
  <si>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</si>
  <si>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</si>
  <si>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</si>
  <si>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</si>
  <si>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</si>
  <si>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</si>
  <si>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</si>
  <si>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</si>
  <si>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</si>
  <si>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</si>
  <si>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</si>
  <si>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</si>
  <si>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</si>
  <si>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</si>
  <si>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</si>
  <si>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</si>
  <si>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</si>
  <si>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</si>
  <si>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</si>
  <si>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</si>
  <si>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</si>
  <si>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</si>
  <si>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</si>
  <si>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</si>
  <si>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</si>
  <si>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</si>
  <si>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</si>
  <si>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</si>
  <si>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</si>
  <si>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</si>
  <si>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</si>
  <si>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</si>
  <si>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</si>
  <si>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</si>
  <si>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</si>
  <si>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</si>
  <si>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</si>
  <si>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</si>
  <si>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</si>
  <si>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</si>
  <si>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</si>
  <si>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</si>
  <si>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</si>
  <si>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</si>
  <si>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</si>
  <si>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</si>
  <si>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</si>
  <si>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</si>
  <si>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</si>
  <si>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</si>
  <si>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</si>
  <si>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</si>
  <si>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</si>
  <si>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</si>
  <si>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</si>
  <si>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</si>
  <si>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</si>
  <si>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</si>
  <si>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</si>
  <si>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</si>
  <si>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</si>
  <si>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</si>
  <si>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</si>
  <si>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</si>
  <si>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</si>
  <si>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</si>
  <si>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</si>
  <si>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</si>
  <si>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</si>
  <si>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</si>
  <si>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</si>
  <si>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</si>
  <si>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</si>
  <si>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</si>
  <si>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</si>
  <si>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</si>
  <si>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</si>
  <si>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</si>
  <si>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</si>
  <si>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</si>
  <si>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</si>
  <si>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</si>
  <si>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</si>
  <si>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</si>
  <si>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</si>
  <si>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</si>
  <si>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</si>
  <si>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</si>
  <si>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</si>
  <si>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</si>
  <si>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</si>
  <si>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</si>
  <si>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</si>
  <si>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</si>
  <si>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</si>
  <si>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</si>
  <si>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</si>
  <si>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</si>
  <si>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</si>
  <si>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</si>
  <si>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</si>
  <si>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</si>
  <si>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</si>
  <si>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</si>
  <si>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</si>
  <si>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</si>
  <si>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</si>
  <si>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</si>
  <si>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</si>
  <si>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</si>
  <si>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</si>
  <si>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</si>
  <si>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</si>
  <si>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</si>
  <si>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</si>
  <si>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</si>
  <si>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</si>
  <si>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</si>
  <si>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</si>
  <si>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</si>
  <si>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</si>
  <si>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</si>
  <si>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</si>
  <si>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</si>
  <si>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</si>
  <si>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</si>
  <si>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</si>
  <si>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</si>
  <si>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</si>
  <si>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</si>
  <si>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</si>
  <si>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</si>
  <si>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</si>
  <si>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</si>
  <si>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</si>
  <si>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</si>
  <si>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</si>
  <si>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</si>
  <si>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</si>
  <si>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</si>
  <si>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</si>
  <si>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</si>
  <si>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</si>
  <si>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</si>
  <si>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</si>
  <si>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</si>
  <si>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</si>
  <si>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</si>
  <si>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</si>
  <si>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</si>
  <si>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</si>
  <si>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</si>
  <si>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</si>
  <si>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</si>
  <si>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</si>
  <si>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</si>
  <si>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</si>
  <si>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</si>
  <si>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</si>
  <si>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</si>
  <si>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</si>
  <si>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</si>
  <si>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</si>
  <si>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</si>
  <si>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</si>
  <si>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</si>
  <si>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</si>
  <si>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</si>
  <si>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</si>
  <si>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</si>
  <si>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</si>
  <si>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</si>
  <si>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</si>
  <si>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</si>
  <si>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</si>
  <si>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</si>
  <si>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</si>
  <si>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</si>
  <si>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</si>
  <si>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</si>
  <si>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</si>
  <si>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</si>
  <si>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</si>
  <si>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</si>
  <si>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</si>
  <si>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</si>
  <si>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</si>
  <si>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</si>
  <si>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</si>
  <si>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</si>
  <si>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</si>
  <si>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</si>
  <si>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</si>
  <si>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</si>
  <si>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</si>
  <si>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</si>
  <si>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</si>
  <si>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</si>
  <si>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</si>
  <si>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</si>
  <si>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</si>
  <si>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</si>
  <si>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</si>
  <si>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</si>
  <si>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</si>
  <si>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</si>
  <si>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</si>
  <si>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</si>
  <si>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</si>
  <si>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</si>
  <si>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</si>
  <si>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</si>
  <si>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</si>
  <si>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</si>
  <si>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</si>
  <si>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</si>
  <si>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</si>
  <si>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</si>
  <si>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</si>
  <si>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</si>
  <si>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</si>
  <si>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</si>
  <si>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</si>
  <si>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</si>
  <si>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</si>
  <si>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</si>
  <si>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</si>
  <si>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</si>
  <si>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</si>
  <si>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</si>
  <si>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</si>
  <si>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</si>
  <si>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</si>
  <si>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</si>
  <si>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</si>
  <si>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</si>
  <si>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</si>
  <si>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</si>
  <si>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</si>
  <si>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</si>
  <si>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</si>
  <si>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</si>
  <si>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</si>
  <si>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</si>
  <si>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</si>
  <si>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</si>
  <si>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</si>
  <si>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</si>
  <si>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</si>
  <si>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</si>
  <si>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</si>
  <si>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</si>
  <si>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</si>
  <si>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</si>
  <si>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</si>
  <si>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</si>
  <si>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</si>
  <si>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</si>
  <si>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</si>
  <si>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</si>
  <si>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</si>
  <si>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</si>
  <si>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</si>
  <si>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</si>
  <si>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</si>
  <si>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</si>
  <si>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</si>
  <si>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</si>
  <si>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</si>
  <si>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</si>
  <si>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</si>
  <si>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</si>
  <si>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</si>
  <si>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</si>
  <si>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</si>
  <si>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</si>
  <si>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</si>
  <si>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</si>
  <si>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</si>
  <si>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</si>
  <si>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</si>
  <si>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</si>
  <si>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</si>
  <si>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</si>
  <si>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</si>
  <si>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</si>
  <si>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</si>
  <si>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</si>
  <si>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</si>
  <si>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</si>
  <si>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</si>
  <si>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</si>
  <si>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</si>
  <si>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</si>
  <si>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</si>
  <si>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</si>
  <si>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</si>
  <si>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</si>
  <si>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</si>
  <si>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</si>
  <si>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</si>
  <si>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</si>
  <si>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</si>
  <si>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</si>
  <si>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</si>
  <si>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</si>
  <si>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</si>
  <si>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</si>
  <si>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</si>
  <si>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</si>
  <si>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</si>
  <si>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</si>
  <si>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</si>
  <si>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</si>
  <si>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</si>
  <si>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</si>
  <si>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</si>
  <si>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</si>
  <si>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</si>
  <si>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</si>
  <si>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</si>
  <si>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</si>
  <si>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</si>
  <si>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</si>
  <si>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</si>
  <si>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</si>
  <si>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</si>
  <si>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</si>
  <si>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</si>
  <si>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</si>
  <si>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</si>
  <si>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</si>
  <si>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</si>
  <si>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</si>
  <si>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</si>
  <si>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</si>
  <si>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</si>
  <si>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</si>
  <si>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</si>
  <si>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</si>
  <si>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</si>
  <si>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</si>
  <si>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</si>
  <si>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</si>
  <si>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</si>
  <si>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</si>
  <si>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</si>
  <si>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</si>
  <si>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</si>
  <si>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</si>
  <si>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</si>
  <si>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</si>
  <si>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</si>
  <si>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</si>
  <si>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</si>
  <si>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</si>
  <si>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</si>
  <si>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</si>
  <si>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</si>
  <si>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</si>
  <si>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</si>
  <si>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</si>
  <si>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</si>
  <si>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</si>
  <si>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</si>
  <si>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</si>
  <si>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</si>
  <si>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</si>
  <si>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</si>
  <si>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</si>
  <si>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</si>
  <si>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</si>
  <si>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</si>
  <si>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</si>
  <si>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</si>
  <si>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</si>
  <si>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</si>
  <si>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</si>
  <si>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</si>
  <si>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</si>
  <si>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</si>
  <si>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</si>
  <si>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</si>
  <si>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</si>
  <si>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</si>
  <si>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</si>
  <si>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</si>
  <si>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</si>
  <si>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</si>
  <si>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</si>
  <si>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</si>
  <si>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</si>
  <si>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</si>
  <si>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</si>
  <si>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</si>
  <si>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</si>
  <si>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</si>
  <si>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</si>
  <si>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</si>
  <si>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</si>
  <si>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</si>
  <si>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</si>
  <si>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</si>
  <si>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</si>
  <si>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</si>
  <si>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</si>
  <si>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</si>
  <si>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</si>
  <si>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</si>
  <si>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</si>
  <si>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</si>
  <si>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</si>
  <si>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</si>
  <si>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</si>
  <si>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</si>
  <si>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</si>
  <si>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</si>
  <si>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</si>
  <si>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</si>
  <si>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</si>
  <si>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</si>
  <si>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</si>
  <si>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</si>
  <si>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</si>
  <si>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</si>
  <si>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</si>
  <si>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</si>
  <si>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</si>
  <si>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</si>
  <si>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</si>
  <si>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</si>
  <si>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</si>
  <si>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</si>
  <si>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</si>
  <si>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</si>
  <si>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</si>
  <si>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</si>
  <si>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</si>
  <si>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</si>
  <si>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</si>
  <si>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</si>
  <si>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</si>
  <si>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</si>
  <si>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</si>
  <si>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</si>
  <si>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</si>
  <si>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</si>
  <si>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</si>
  <si>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</si>
  <si>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</si>
  <si>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</si>
  <si>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</si>
  <si>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</si>
  <si>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</si>
  <si>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</si>
  <si>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</si>
  <si>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</si>
  <si>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</si>
  <si>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</si>
  <si>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</si>
  <si>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</si>
  <si>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</si>
  <si>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</si>
  <si>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</si>
  <si>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</si>
  <si>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</si>
  <si>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</si>
  <si>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</si>
  <si>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</si>
  <si>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</si>
  <si>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</si>
  <si>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</si>
  <si>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</si>
  <si>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</si>
  <si>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</si>
  <si>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</si>
  <si>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</si>
  <si>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</si>
  <si>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</si>
  <si>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</si>
  <si>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</si>
  <si>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</si>
  <si>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</si>
  <si>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</si>
  <si>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</si>
  <si>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</si>
  <si>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</si>
  <si>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</si>
  <si>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</si>
  <si>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</si>
  <si>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</si>
  <si>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</si>
  <si>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</si>
  <si>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</si>
  <si>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</si>
  <si>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</si>
  <si>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</si>
  <si>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</si>
  <si>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</si>
  <si>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</si>
  <si>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</si>
  <si>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</si>
  <si>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</si>
  <si>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</si>
  <si>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</si>
  <si>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</si>
  <si>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</si>
  <si>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</si>
  <si>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</si>
  <si>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</si>
  <si>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</si>
  <si>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</si>
  <si>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</si>
  <si>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</si>
  <si>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</si>
  <si>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</si>
  <si>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</si>
  <si>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</si>
  <si>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</si>
  <si>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</si>
  <si>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</si>
  <si>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</si>
  <si>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</si>
  <si>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</si>
  <si>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</si>
  <si>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</si>
  <si>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</si>
  <si>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</si>
  <si>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</si>
  <si>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</si>
  <si>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</si>
  <si>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</si>
  <si>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</si>
  <si>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</si>
  <si>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</si>
  <si>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</si>
  <si>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</si>
  <si>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</si>
  <si>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</si>
  <si>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</si>
  <si>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</si>
  <si>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</si>
  <si>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</si>
  <si>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</si>
  <si>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</si>
  <si>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</si>
  <si>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</si>
  <si>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</si>
  <si>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</si>
  <si>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</si>
  <si>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</si>
  <si>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</si>
  <si>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</si>
  <si>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</si>
  <si>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</si>
  <si>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</si>
  <si>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</si>
  <si>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</si>
  <si>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</si>
  <si>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</si>
  <si>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</si>
  <si>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</si>
  <si>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</si>
  <si>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</si>
  <si>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</si>
  <si>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</si>
  <si>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</si>
  <si>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</si>
  <si>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</si>
  <si>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</si>
  <si>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</si>
  <si>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</si>
  <si>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</si>
  <si>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</si>
  <si>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</si>
  <si>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</si>
  <si>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</si>
  <si>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</si>
  <si>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</si>
  <si>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</si>
  <si>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</si>
  <si>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</si>
  <si>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</si>
  <si>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</si>
  <si>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</si>
  <si>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</si>
  <si>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</si>
  <si>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</si>
  <si>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</si>
  <si>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</si>
  <si>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</si>
  <si>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</si>
  <si>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</si>
  <si>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</si>
  <si>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</si>
  <si>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</si>
  <si>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</si>
  <si>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</si>
  <si>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</si>
  <si>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</si>
  <si>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</si>
  <si>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</si>
  <si>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</si>
  <si>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</si>
  <si>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</si>
  <si>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</si>
  <si>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</si>
  <si>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</si>
  <si>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</si>
  <si>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</si>
  <si>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</si>
  <si>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</si>
  <si>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</si>
  <si>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</si>
  <si>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</si>
  <si>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</si>
  <si>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</si>
  <si>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</si>
  <si>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</si>
  <si>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</si>
  <si>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</si>
  <si>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</si>
  <si>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</si>
  <si>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</si>
  <si>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</si>
  <si>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</si>
  <si>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</si>
  <si>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</si>
  <si>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</si>
  <si>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</si>
  <si>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</si>
  <si>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</si>
  <si>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</si>
  <si>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</si>
  <si>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</si>
  <si>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</si>
  <si>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</si>
  <si>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</si>
  <si>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</si>
  <si>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</si>
  <si>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</si>
  <si>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</si>
  <si>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</si>
  <si>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</si>
  <si>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</si>
  <si>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</si>
  <si>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</si>
  <si>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</si>
  <si>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</si>
  <si>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</si>
  <si>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</si>
  <si>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</si>
  <si>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</si>
  <si>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</si>
  <si>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</si>
  <si>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</si>
  <si>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</si>
  <si>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</si>
  <si>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</si>
  <si>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</si>
  <si>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</si>
  <si>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</si>
  <si>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</si>
  <si>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</si>
  <si>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</si>
  <si>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</si>
  <si>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</si>
  <si>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</si>
  <si>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</si>
  <si>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</si>
  <si>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</si>
  <si>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</si>
  <si>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</si>
  <si>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</si>
  <si>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</si>
  <si>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</si>
  <si>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</si>
  <si>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</si>
  <si>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</si>
  <si>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</si>
  <si>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</si>
  <si>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</si>
  <si>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</si>
  <si>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</si>
  <si>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</si>
  <si>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</si>
  <si>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</si>
  <si>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</si>
  <si>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</si>
  <si>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</si>
  <si>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</si>
  <si>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</si>
  <si>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</si>
  <si>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</si>
  <si>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</si>
  <si>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</si>
  <si>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</si>
  <si>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</si>
  <si>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</si>
  <si>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</si>
  <si>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</si>
  <si>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</si>
  <si>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</si>
  <si>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</si>
  <si>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</si>
  <si>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</si>
  <si>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</si>
  <si>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</si>
  <si>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</si>
  <si>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</si>
  <si>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</si>
  <si>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</si>
  <si>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</si>
  <si>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</si>
  <si>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</si>
  <si>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</si>
  <si>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</si>
  <si>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</si>
  <si>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</si>
  <si>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</si>
  <si>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</si>
  <si>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</si>
  <si>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</si>
  <si>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</si>
  <si>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</si>
  <si>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</si>
  <si>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</si>
  <si>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</si>
  <si>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</si>
  <si>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</si>
  <si>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</si>
  <si>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</si>
  <si>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</si>
  <si>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</si>
  <si>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</si>
  <si>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</si>
  <si>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</si>
  <si>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</si>
  <si>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</si>
  <si>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</si>
  <si>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</si>
  <si>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</si>
  <si>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</si>
  <si>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</si>
  <si>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</si>
  <si>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</si>
  <si>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</si>
  <si>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</si>
  <si>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</si>
  <si>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</si>
  <si>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</si>
  <si>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</si>
  <si>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</si>
  <si>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</si>
  <si>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</si>
  <si>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</si>
  <si>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</si>
  <si>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</si>
  <si>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</si>
  <si>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</si>
  <si>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</si>
  <si>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</si>
  <si>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</si>
  <si>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</si>
  <si>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</si>
  <si>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</si>
  <si>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</si>
  <si>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</si>
  <si>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</si>
  <si>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</si>
  <si>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</si>
  <si>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</si>
  <si>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</si>
  <si>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</si>
  <si>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</si>
  <si>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</si>
  <si>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</si>
  <si>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</si>
  <si>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</si>
  <si>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</si>
  <si>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</si>
  <si>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</si>
  <si>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</si>
  <si>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</si>
  <si>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</si>
  <si>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</si>
  <si>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</si>
  <si>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</si>
  <si>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</si>
  <si>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</si>
  <si>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</si>
  <si>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</si>
  <si>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</si>
  <si>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</si>
  <si>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</si>
  <si>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</si>
  <si>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</si>
  <si>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</si>
  <si>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</si>
  <si>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</si>
  <si>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</si>
  <si>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</si>
  <si>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</si>
  <si>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</si>
  <si>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</si>
  <si>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</si>
  <si>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</si>
  <si>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</si>
  <si>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</si>
  <si>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</si>
  <si>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</si>
  <si>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</si>
  <si>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</si>
  <si>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</si>
  <si>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</si>
  <si>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</si>
  <si>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</si>
  <si>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</si>
  <si>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</si>
  <si>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</si>
  <si>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</si>
  <si>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</si>
  <si>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</si>
  <si>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</si>
  <si>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</si>
  <si>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</si>
  <si>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</si>
  <si>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</si>
  <si>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</si>
  <si>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</si>
  <si>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</si>
  <si>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</si>
  <si>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</si>
  <si>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</si>
  <si>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</si>
  <si>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</si>
  <si>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</si>
  <si>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</si>
  <si>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</si>
  <si>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</si>
  <si>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</si>
  <si>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</si>
  <si>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</si>
  <si>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</si>
  <si>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</si>
  <si>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</si>
  <si>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</si>
  <si>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</si>
  <si>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</si>
  <si>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</si>
  <si>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</si>
  <si>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</si>
  <si>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</si>
  <si>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</si>
  <si>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</si>
  <si>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</si>
  <si>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</si>
  <si>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</si>
  <si>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</si>
  <si>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</si>
  <si>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</si>
  <si>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</si>
  <si>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</si>
  <si>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</si>
  <si>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</si>
  <si>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</si>
  <si>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</si>
  <si>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</si>
  <si>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</si>
  <si>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</si>
  <si>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</si>
  <si>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</si>
  <si>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</si>
  <si>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</si>
  <si>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</si>
  <si>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</si>
  <si>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</si>
  <si>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</si>
  <si>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</si>
  <si>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</si>
  <si>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</si>
  <si>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</si>
  <si>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</si>
  <si>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</si>
  <si>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</si>
  <si>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</si>
  <si>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</si>
  <si>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</si>
  <si>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</si>
  <si>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</si>
  <si>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</si>
  <si>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</si>
  <si>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</si>
  <si>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</si>
  <si>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</si>
  <si>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</si>
  <si>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</si>
  <si>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</si>
  <si>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</si>
  <si>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</si>
  <si>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</si>
  <si>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</si>
  <si>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</si>
  <si>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</si>
  <si>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</si>
  <si>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</si>
  <si>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</si>
  <si>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</si>
  <si>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</si>
  <si>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</si>
  <si>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</si>
  <si>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</si>
  <si>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</si>
  <si>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</si>
  <si>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</si>
  <si>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</si>
  <si>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</si>
  <si>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</si>
  <si>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</si>
  <si>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</si>
  <si>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</si>
  <si>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</si>
  <si>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</si>
  <si>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</si>
  <si>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</si>
  <si>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</si>
  <si>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</si>
  <si>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</si>
  <si>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</si>
  <si>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</si>
  <si>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</si>
  <si>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</si>
  <si>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</si>
  <si>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</si>
  <si>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</si>
  <si>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</si>
  <si>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</si>
  <si>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</si>
  <si>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</si>
  <si>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</si>
  <si>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</si>
  <si>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</si>
  <si>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</si>
  <si>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</si>
  <si>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</si>
  <si>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</si>
  <si>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</si>
  <si>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</si>
  <si>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</si>
  <si>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</si>
  <si>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</si>
  <si>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</si>
  <si>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</si>
  <si>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</si>
  <si>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</si>
  <si>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</si>
  <si>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</si>
  <si>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</si>
  <si>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</si>
  <si>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</si>
  <si>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</si>
  <si>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</si>
  <si>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</si>
  <si>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</si>
  <si>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</si>
  <si>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</si>
  <si>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</si>
  <si>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</si>
  <si>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</si>
  <si>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</si>
  <si>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</si>
  <si>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</si>
  <si>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</si>
  <si>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</si>
  <si>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</si>
  <si>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</si>
  <si>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</si>
  <si>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</si>
  <si>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</si>
  <si>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</si>
  <si>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</si>
  <si>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</si>
  <si>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</si>
  <si>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</si>
  <si>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</si>
  <si>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</si>
  <si>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</si>
  <si>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</si>
  <si>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</si>
  <si>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</si>
  <si>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</si>
  <si>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</si>
  <si>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</si>
  <si>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</si>
  <si>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</si>
  <si>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</si>
  <si>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</si>
  <si>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</si>
  <si>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</si>
  <si>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</si>
  <si>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</si>
  <si>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</si>
  <si>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</si>
  <si>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</si>
  <si>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</si>
  <si>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</si>
  <si>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</si>
  <si>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</si>
  <si>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</si>
  <si>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</si>
  <si>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</si>
  <si>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</si>
  <si>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</si>
  <si>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</si>
  <si>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</si>
  <si>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</si>
  <si>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</si>
  <si>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</si>
  <si>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</si>
  <si>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</si>
  <si>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</si>
  <si>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</si>
  <si>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</si>
  <si>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</si>
  <si>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</si>
  <si>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</si>
  <si>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</si>
  <si>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</si>
  <si>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</si>
  <si>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</si>
  <si>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</si>
  <si>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</si>
  <si>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</si>
  <si>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</si>
  <si>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</si>
  <si>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</si>
  <si>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</si>
  <si>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</si>
  <si>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</si>
  <si>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</si>
  <si>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</si>
  <si>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</si>
  <si>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</si>
  <si>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</si>
  <si>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</si>
  <si>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</si>
  <si>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</si>
  <si>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</si>
  <si>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</si>
  <si>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</si>
  <si>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</si>
  <si>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</si>
  <si>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</si>
  <si>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</si>
  <si>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</si>
  <si>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</si>
  <si>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</si>
  <si>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</si>
  <si>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</si>
  <si>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</si>
  <si>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</si>
  <si>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</si>
  <si>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</si>
  <si>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</si>
  <si>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</si>
  <si>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</si>
  <si>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</si>
  <si>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</si>
  <si>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</si>
  <si>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</si>
  <si>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</si>
  <si>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</si>
  <si>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</si>
  <si>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</si>
  <si>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</si>
  <si>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</si>
  <si>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</si>
  <si>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</si>
  <si>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</si>
  <si>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</si>
  <si>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</si>
  <si>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</si>
  <si>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</si>
  <si>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</si>
  <si>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</si>
  <si>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</si>
  <si>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</si>
  <si>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</si>
  <si>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</si>
  <si>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</si>
  <si>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</si>
  <si>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</si>
  <si>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</si>
  <si>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</si>
  <si>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</si>
  <si>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</si>
  <si>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</si>
  <si>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</si>
  <si>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</si>
  <si>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</si>
  <si>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</si>
  <si>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</si>
  <si>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</si>
  <si>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</si>
  <si>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</si>
  <si>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</si>
  <si>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</si>
  <si>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</si>
  <si>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</si>
  <si>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</si>
  <si>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</si>
  <si>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</si>
  <si>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</si>
  <si>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</si>
  <si>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</si>
  <si>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</si>
  <si>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</si>
  <si>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</si>
  <si>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</si>
  <si>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</si>
  <si>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</si>
  <si>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</si>
  <si>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</si>
  <si>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</si>
  <si>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</si>
  <si>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</si>
  <si>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</si>
  <si>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</si>
  <si>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</si>
  <si>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</si>
  <si>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</si>
  <si>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</si>
  <si>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</si>
  <si>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</si>
  <si>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</si>
  <si>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</si>
  <si>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</si>
  <si>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</si>
  <si>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</si>
  <si>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</si>
  <si>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</si>
  <si>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</si>
  <si>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</si>
  <si>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</si>
  <si>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</si>
  <si>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</si>
  <si>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</si>
  <si>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</si>
  <si>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</si>
  <si>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</si>
  <si>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</si>
  <si>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</si>
  <si>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</si>
  <si>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</si>
  <si>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</si>
  <si>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</si>
  <si>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</si>
  <si>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</si>
  <si>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</si>
  <si>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</si>
  <si>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</si>
  <si>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</si>
  <si>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</si>
  <si>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</si>
  <si>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</si>
  <si>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</si>
  <si>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</si>
  <si>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</si>
  <si>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</si>
  <si>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</si>
  <si>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</si>
  <si>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</si>
  <si>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</si>
  <si>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</si>
  <si>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</si>
  <si>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</si>
  <si>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</si>
  <si>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</si>
  <si>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</si>
  <si>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</si>
  <si>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</si>
  <si>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</si>
  <si>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</si>
  <si>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</si>
  <si>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</si>
  <si>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</si>
  <si>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</si>
  <si>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</si>
  <si>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</si>
  <si>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</si>
  <si>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</si>
  <si>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</si>
  <si>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</si>
  <si>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</si>
  <si>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</si>
  <si>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</si>
  <si>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</si>
  <si>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</si>
  <si>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</si>
  <si>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</si>
  <si>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</si>
  <si>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</si>
  <si>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</si>
  <si>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</si>
  <si>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</si>
  <si>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</si>
  <si>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</si>
  <si>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</si>
  <si>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</si>
  <si>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</si>
  <si>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</si>
  <si>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</si>
  <si>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</si>
  <si>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</si>
  <si>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</si>
  <si>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</si>
  <si>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</si>
  <si>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</si>
  <si>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</si>
  <si>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</si>
  <si>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</si>
  <si>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</si>
  <si>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</si>
  <si>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</si>
  <si>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</si>
  <si>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</si>
  <si>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</si>
  <si>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</si>
  <si>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</si>
  <si>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</si>
  <si>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</si>
  <si>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</si>
  <si>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</si>
  <si>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</si>
  <si>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</si>
  <si>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</si>
  <si>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</si>
  <si>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</si>
  <si>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</si>
  <si>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</si>
  <si>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</si>
  <si>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</si>
  <si>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</si>
  <si>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</si>
  <si>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</si>
  <si>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</si>
  <si>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</si>
  <si>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</si>
  <si>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</si>
  <si>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</si>
  <si>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</si>
  <si>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</si>
  <si>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</si>
  <si>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</si>
  <si>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</si>
  <si>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</si>
  <si>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</si>
  <si>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</si>
  <si>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</si>
  <si>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</si>
  <si>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</si>
  <si>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</si>
  <si>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</si>
  <si>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</si>
  <si>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</si>
  <si>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</si>
  <si>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</si>
  <si>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</si>
  <si>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</si>
  <si>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</si>
  <si>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</si>
  <si>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</si>
  <si>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</si>
  <si>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</si>
  <si>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</si>
  <si>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</si>
  <si>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</si>
  <si>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</si>
  <si>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</si>
  <si>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</si>
  <si>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</si>
  <si>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</si>
  <si>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</si>
  <si>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</si>
  <si>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</si>
  <si>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</si>
  <si>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</si>
  <si>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</si>
  <si>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</si>
  <si>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</si>
  <si>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</si>
  <si>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</si>
  <si>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</si>
  <si>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</si>
  <si>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</si>
  <si>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</si>
  <si>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</si>
  <si>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</si>
  <si>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</si>
  <si>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</si>
  <si>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</si>
  <si>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</si>
  <si>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</si>
  <si>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</si>
  <si>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</si>
  <si>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</si>
  <si>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</si>
  <si>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</si>
  <si>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</si>
  <si>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</si>
  <si>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</si>
  <si>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</si>
  <si>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</si>
  <si>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</si>
  <si>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</si>
  <si>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</si>
  <si>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</si>
  <si>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</si>
  <si>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</si>
  <si>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</si>
  <si>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</si>
  <si>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</si>
  <si>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</si>
  <si>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</si>
  <si>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</si>
  <si>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</si>
  <si>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</si>
  <si>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</si>
  <si>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</si>
  <si>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</si>
  <si>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</si>
  <si>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</si>
  <si>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</si>
  <si>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</si>
  <si>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</si>
  <si>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</si>
  <si>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</si>
  <si>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</si>
  <si>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</si>
  <si>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</si>
  <si>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</si>
  <si>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</si>
  <si>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</si>
  <si>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</si>
  <si>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</si>
  <si>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</si>
  <si>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</si>
  <si>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</si>
  <si>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</si>
  <si>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</si>
  <si>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</si>
  <si>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</si>
  <si>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</si>
  <si>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</si>
  <si>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</si>
  <si>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</si>
  <si>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</si>
  <si>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</si>
  <si>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</si>
  <si>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</si>
  <si>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</si>
  <si>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</si>
  <si>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</si>
  <si>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</si>
  <si>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</si>
  <si>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</si>
  <si>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</si>
  <si>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</si>
  <si>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</si>
  <si>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</si>
  <si>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</si>
  <si>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</si>
  <si>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</si>
  <si>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</si>
  <si>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</si>
  <si>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</si>
  <si>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</si>
  <si>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</si>
  <si>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</si>
  <si>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</si>
  <si>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</si>
  <si>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</si>
  <si>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</si>
  <si>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</si>
  <si>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</si>
  <si>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</si>
  <si>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</si>
  <si>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</si>
  <si>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</si>
  <si>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</si>
  <si>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</si>
  <si>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</si>
  <si>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</si>
  <si>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</si>
  <si>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</si>
  <si>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</si>
  <si>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</si>
  <si>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</si>
  <si>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</si>
  <si>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</si>
  <si>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</si>
  <si>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</si>
  <si>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</si>
  <si>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</si>
  <si>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</si>
  <si>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</si>
  <si>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</si>
  <si>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</si>
  <si>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</si>
  <si>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</si>
  <si>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</si>
  <si>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</si>
  <si>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</si>
  <si>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</si>
  <si>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</si>
  <si>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</si>
  <si>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</si>
  <si>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</si>
  <si>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</si>
  <si>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</si>
  <si>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</si>
  <si>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</si>
  <si>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</si>
  <si>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</si>
  <si>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</si>
  <si>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</si>
  <si>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</si>
  <si>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</si>
  <si>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</si>
  <si>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</si>
  <si>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</si>
  <si>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</si>
  <si>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</si>
  <si>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</si>
  <si>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</si>
  <si>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</si>
  <si>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</si>
  <si>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</si>
  <si>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</si>
  <si>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</si>
  <si>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</si>
  <si>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</si>
  <si>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</si>
  <si>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</si>
  <si>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</si>
  <si>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</si>
  <si>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</si>
  <si>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</si>
  <si>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</si>
  <si>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</si>
  <si>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</si>
  <si>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</si>
  <si>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</si>
  <si>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</si>
  <si>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</si>
  <si>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</si>
  <si>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</si>
  <si>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</si>
  <si>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</si>
  <si>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</si>
  <si>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</si>
  <si>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</si>
  <si>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</si>
  <si>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</si>
  <si>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</si>
  <si>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</si>
  <si>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</si>
  <si>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</si>
  <si>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</si>
  <si>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</si>
  <si>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</si>
  <si>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</si>
  <si>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</si>
  <si>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</si>
  <si>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</si>
  <si>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</si>
  <si>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</si>
  <si>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</si>
  <si>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</si>
  <si>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</si>
  <si>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</si>
  <si>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</si>
  <si>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</si>
  <si>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</si>
  <si>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</si>
  <si>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</si>
  <si>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</si>
  <si>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</si>
  <si>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</si>
  <si>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</si>
  <si>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</si>
  <si>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</si>
  <si>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</si>
  <si>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</si>
  <si>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</si>
  <si>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</si>
  <si>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</si>
  <si>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</si>
  <si>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</si>
  <si>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</si>
  <si>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</si>
  <si>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</si>
  <si>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</si>
  <si>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</si>
  <si>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</si>
  <si>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</si>
  <si>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</si>
  <si>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</si>
  <si>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</si>
  <si>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</si>
  <si>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</si>
  <si>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</si>
  <si>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</si>
  <si>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</si>
  <si>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</si>
  <si>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</si>
  <si>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</si>
  <si>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</si>
  <si>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</si>
  <si>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</si>
  <si>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</si>
  <si>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</si>
  <si>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</si>
  <si>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</si>
  <si>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</si>
  <si>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</si>
  <si>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</si>
  <si>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</si>
  <si>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</si>
  <si>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</si>
  <si>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</si>
  <si>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</si>
  <si>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</si>
  <si>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</si>
  <si>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</si>
  <si>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</si>
  <si>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</si>
  <si>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</si>
  <si>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</si>
  <si>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</si>
  <si>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</si>
  <si>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</si>
  <si>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</si>
  <si>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</si>
  <si>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</si>
  <si>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</si>
  <si>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</si>
  <si>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</si>
  <si>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</si>
  <si>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</si>
  <si>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</si>
  <si>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</si>
  <si>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</si>
  <si>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</si>
  <si>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</si>
  <si>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</si>
  <si>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</si>
  <si>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</si>
  <si>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</si>
  <si>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</si>
  <si>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</si>
  <si>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</si>
  <si>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</si>
  <si>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</si>
  <si>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</si>
  <si>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</si>
  <si>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</si>
  <si>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</si>
  <si>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</si>
  <si>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</si>
  <si>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</si>
  <si>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</si>
  <si>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</si>
  <si>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</si>
  <si>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</si>
  <si>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</si>
  <si>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</si>
  <si>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</si>
  <si>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</si>
  <si>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</si>
  <si>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</si>
  <si>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</si>
  <si>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</si>
  <si>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</si>
  <si>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</si>
  <si>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</si>
  <si>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</si>
  <si>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</si>
  <si>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</si>
  <si>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</si>
  <si>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</si>
  <si>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</si>
  <si>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</si>
  <si>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</si>
  <si>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</si>
  <si>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</si>
  <si>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</si>
  <si>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</si>
  <si>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</si>
  <si>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</si>
  <si>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</si>
  <si>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</si>
  <si>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</si>
  <si>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</si>
  <si>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</si>
  <si>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</si>
  <si>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</si>
  <si>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</si>
  <si>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</si>
  <si>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</si>
  <si>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</si>
  <si>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</si>
  <si>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</si>
  <si>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</si>
  <si>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</si>
  <si>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</si>
  <si>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</si>
  <si>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</si>
  <si>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</si>
  <si>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</si>
  <si>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</si>
  <si>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</si>
  <si>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</si>
  <si>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</si>
  <si>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</si>
  <si>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</si>
  <si>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</si>
  <si>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</si>
  <si>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</si>
  <si>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</si>
  <si>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</si>
  <si>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</si>
  <si>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</si>
  <si>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</si>
  <si>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</si>
  <si>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</si>
  <si>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</si>
  <si>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</si>
  <si>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</si>
  <si>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</si>
  <si>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</si>
  <si>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</si>
  <si>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</si>
  <si>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</si>
  <si>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</si>
  <si>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</si>
  <si>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</si>
  <si>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</si>
  <si>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</si>
  <si>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</si>
  <si>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</si>
  <si>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</si>
  <si>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</si>
  <si>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</si>
  <si>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</si>
  <si>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</si>
  <si>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</si>
  <si>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</si>
  <si>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</si>
  <si>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</si>
  <si>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</si>
  <si>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</si>
  <si>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</si>
  <si>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</si>
  <si>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</si>
  <si>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</si>
  <si>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</si>
  <si>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</si>
  <si>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</si>
  <si>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</si>
  <si>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</si>
  <si>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</si>
  <si>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</si>
  <si>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</si>
  <si>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</si>
  <si>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</si>
  <si>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</si>
  <si>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</si>
  <si>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</si>
  <si>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</si>
  <si>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</si>
  <si>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</si>
  <si>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</si>
  <si>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</si>
  <si>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</si>
  <si>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</si>
  <si>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</si>
  <si>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</si>
  <si>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</si>
  <si>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</si>
  <si>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</si>
  <si>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</si>
  <si>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</si>
  <si>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</si>
  <si>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</si>
  <si>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</si>
  <si>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</si>
  <si>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</si>
  <si>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</si>
  <si>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</si>
  <si>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</si>
  <si>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</si>
  <si>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</si>
  <si>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</si>
  <si>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</si>
  <si>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</si>
  <si>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</si>
  <si>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</si>
  <si>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</si>
  <si>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</si>
  <si>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</si>
  <si>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</si>
  <si>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</si>
  <si>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</si>
  <si>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</si>
  <si>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</si>
  <si>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</si>
  <si>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</si>
  <si>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</si>
  <si>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</si>
  <si>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</si>
  <si>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</si>
  <si>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</si>
  <si>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</si>
  <si>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</si>
  <si>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</si>
  <si>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</si>
  <si>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</si>
  <si>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</si>
  <si>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</si>
  <si>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</si>
  <si>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</si>
  <si>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</si>
  <si>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</si>
  <si>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</si>
  <si>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</si>
  <si>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</si>
  <si>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</si>
  <si>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</si>
  <si>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</si>
  <si>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</si>
  <si>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</si>
  <si>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</si>
  <si>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</si>
  <si>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</si>
  <si>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</si>
  <si>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</si>
  <si>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</si>
  <si>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</si>
  <si>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</si>
  <si>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</si>
  <si>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</si>
  <si>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</si>
  <si>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</si>
  <si>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</si>
  <si>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</si>
  <si>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</si>
  <si>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</si>
  <si>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</si>
  <si>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</si>
  <si>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</si>
  <si>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</si>
  <si>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</si>
  <si>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</si>
  <si>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</si>
  <si>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</si>
  <si>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</si>
  <si>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</si>
  <si>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</si>
  <si>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</si>
  <si>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</si>
  <si>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</si>
  <si>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</si>
  <si>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</si>
  <si>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</si>
  <si>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</si>
  <si>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</si>
  <si>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</si>
  <si>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</si>
  <si>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</si>
  <si>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</si>
  <si>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</si>
  <si>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</si>
  <si>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</si>
  <si>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</si>
  <si>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</si>
  <si>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</si>
  <si>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</si>
  <si>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</si>
  <si>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</si>
  <si>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</si>
  <si>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</si>
  <si>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</si>
  <si>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</si>
  <si>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</si>
  <si>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</si>
  <si>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</si>
  <si>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</si>
  <si>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</si>
  <si>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</si>
  <si>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</si>
  <si>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</si>
  <si>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</si>
  <si>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</si>
  <si>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</si>
  <si>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</si>
  <si>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</si>
  <si>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</si>
  <si>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</si>
  <si>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</si>
  <si>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</si>
  <si>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</si>
  <si>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</si>
  <si>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</si>
  <si>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</si>
  <si>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</si>
  <si>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</si>
  <si>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</si>
  <si>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</si>
  <si>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</si>
  <si>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</si>
  <si>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</si>
  <si>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</si>
  <si>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</si>
  <si>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</si>
  <si>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</si>
  <si>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</si>
  <si>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</si>
  <si>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</si>
  <si>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</si>
  <si>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</si>
  <si>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</si>
  <si>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</si>
  <si>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</si>
  <si>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</si>
  <si>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</si>
  <si>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</si>
  <si>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</si>
  <si>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</si>
  <si>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</si>
  <si>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</si>
  <si>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</si>
  <si>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</si>
  <si>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</si>
  <si>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</si>
  <si>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</si>
  <si>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</si>
  <si>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</si>
  <si>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</si>
  <si>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</si>
  <si>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</si>
  <si>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</si>
  <si>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</si>
  <si>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</si>
  <si>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</si>
  <si>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</si>
  <si>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</si>
  <si>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</si>
  <si>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</si>
  <si>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</si>
  <si>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</si>
  <si>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</si>
  <si>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</si>
  <si>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</si>
  <si>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</si>
  <si>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</si>
  <si>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</si>
  <si>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</si>
  <si>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</si>
  <si>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</si>
  <si>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</si>
  <si>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</si>
  <si>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</si>
  <si>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</si>
  <si>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</si>
  <si>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</si>
  <si>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</si>
  <si>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</si>
  <si>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</si>
  <si>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</si>
  <si>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</si>
  <si>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</si>
  <si>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</si>
  <si>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</si>
  <si>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</si>
  <si>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</si>
  <si>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</si>
  <si>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</si>
  <si>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</si>
  <si>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</si>
  <si>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</si>
  <si>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</si>
  <si>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</si>
  <si>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</si>
  <si>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</si>
  <si>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</si>
  <si>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</si>
  <si>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</si>
  <si>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</si>
  <si>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</si>
  <si>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</si>
  <si>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</si>
  <si>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</si>
  <si>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</si>
  <si>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</si>
  <si>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</si>
  <si>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</si>
  <si>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</si>
  <si>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</si>
  <si>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</si>
  <si>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</si>
  <si>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</si>
  <si>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</si>
  <si>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</si>
  <si>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</si>
  <si>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</si>
  <si>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</si>
  <si>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</si>
  <si>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</si>
  <si>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</si>
  <si>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</si>
  <si>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</si>
  <si>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</si>
  <si>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</si>
  <si>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</si>
  <si>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</si>
  <si>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</si>
  <si>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</si>
  <si>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</si>
  <si>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</si>
  <si>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</si>
  <si>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</si>
  <si>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</si>
  <si>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</si>
  <si>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</si>
  <si>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</si>
  <si>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</si>
  <si>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</si>
  <si>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</si>
  <si>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</si>
  <si>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</si>
  <si>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</si>
  <si>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</si>
  <si>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</si>
  <si>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</si>
  <si>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</si>
  <si>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</si>
  <si>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</si>
  <si>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</si>
  <si>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</si>
  <si>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</si>
  <si>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</si>
  <si>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</si>
  <si>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</si>
  <si>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</si>
  <si>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</si>
  <si>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</si>
  <si>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</si>
  <si>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</si>
  <si>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</si>
  <si>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</si>
  <si>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</si>
  <si>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</si>
  <si>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</si>
  <si>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</si>
  <si>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</si>
  <si>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</si>
  <si>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</si>
  <si>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</si>
  <si>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</si>
  <si>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</si>
  <si>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</si>
  <si>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</si>
  <si>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</si>
  <si>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</si>
  <si>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</si>
  <si>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</si>
  <si>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</si>
  <si>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</si>
  <si>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</si>
  <si>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</si>
  <si>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</si>
  <si>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</si>
  <si>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</si>
  <si>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</si>
  <si>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</si>
  <si>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</si>
  <si>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</si>
  <si>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</si>
  <si>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</si>
  <si>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</si>
  <si>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</si>
  <si>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</si>
  <si>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</si>
  <si>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</si>
  <si>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</si>
  <si>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</si>
  <si>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</si>
  <si>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</si>
  <si>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</si>
  <si>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</si>
  <si>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</si>
  <si>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</si>
  <si>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</si>
  <si>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</si>
  <si>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</si>
  <si>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</si>
  <si>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</si>
  <si>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</si>
  <si>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</si>
  <si>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</si>
  <si>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</si>
  <si>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</si>
  <si>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</si>
  <si>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</si>
  <si>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</si>
  <si>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</si>
  <si>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</si>
  <si>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</si>
  <si>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</si>
  <si>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</si>
  <si>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</si>
  <si>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</si>
  <si>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</si>
  <si>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</si>
  <si>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</si>
  <si>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</si>
  <si>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</si>
  <si>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</si>
  <si>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</si>
  <si>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</si>
  <si>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</si>
  <si>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</si>
  <si>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</si>
  <si>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</si>
  <si>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</si>
  <si>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</si>
  <si>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</si>
  <si>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</si>
  <si>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</si>
  <si>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</si>
  <si>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</si>
  <si>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</si>
  <si>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</si>
  <si>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</si>
  <si>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</si>
  <si>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</si>
  <si>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</si>
  <si>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</si>
  <si>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</si>
  <si>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</si>
  <si>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</si>
  <si>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</si>
  <si>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</si>
  <si>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</si>
  <si>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</si>
  <si>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</si>
  <si>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</si>
  <si>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</si>
  <si>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</si>
  <si>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</si>
  <si>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</si>
  <si>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</si>
  <si>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</si>
  <si>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</si>
  <si>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</si>
  <si>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</si>
  <si>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</si>
  <si>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</si>
  <si>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</si>
  <si>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</si>
  <si>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</si>
  <si>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</si>
  <si>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</si>
  <si>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</si>
  <si>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</si>
  <si>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</si>
  <si>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</si>
  <si>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</si>
  <si>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</si>
  <si>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</si>
  <si>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</si>
  <si>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</si>
  <si>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</si>
  <si>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</si>
  <si>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</si>
  <si>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</si>
  <si>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</si>
  <si>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</si>
  <si>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</si>
  <si>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</si>
  <si>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</si>
  <si>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</si>
  <si>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</si>
  <si>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</si>
  <si>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</si>
  <si>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</si>
  <si>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</si>
  <si>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</si>
  <si>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</si>
  <si>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</si>
  <si>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</si>
  <si>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</si>
  <si>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</si>
  <si>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</si>
  <si>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</si>
  <si>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</si>
  <si>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</si>
  <si>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</si>
  <si>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</si>
  <si>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</si>
  <si>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</si>
  <si>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</si>
  <si>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</si>
  <si>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</si>
  <si>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</si>
  <si>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</si>
  <si>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</si>
  <si>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</si>
  <si>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</si>
  <si>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</si>
  <si>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</si>
  <si>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</si>
  <si>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</si>
  <si>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</si>
  <si>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</si>
  <si>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</si>
  <si>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</si>
  <si>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</si>
  <si>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</si>
  <si>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</si>
  <si>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</si>
  <si>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</si>
  <si>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</si>
  <si>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</si>
  <si>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</si>
  <si>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</si>
  <si>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</si>
  <si>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</si>
  <si>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</si>
  <si>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</si>
  <si>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</si>
  <si>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</si>
  <si>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</si>
  <si>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</si>
  <si>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</si>
  <si>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</si>
  <si>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</si>
  <si>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</si>
  <si>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</si>
  <si>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</si>
  <si>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</si>
  <si>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</si>
  <si>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</si>
  <si>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</si>
  <si>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</si>
  <si>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</si>
  <si>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</si>
  <si>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</si>
  <si>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</si>
  <si>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</si>
  <si>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</si>
  <si>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</si>
  <si>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</si>
  <si>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</si>
  <si>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</si>
  <si>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</si>
  <si>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</si>
  <si>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</si>
  <si>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</si>
  <si>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</si>
  <si>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</si>
  <si>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</si>
  <si>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</si>
  <si>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</si>
  <si>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</si>
  <si>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</si>
  <si>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</si>
  <si>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</si>
  <si>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</si>
  <si>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</si>
  <si>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</si>
  <si>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</si>
  <si>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</si>
  <si>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</si>
  <si>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</si>
  <si>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</si>
  <si>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</si>
  <si>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</si>
  <si>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</si>
  <si>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</si>
  <si>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</si>
  <si>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</si>
  <si>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</si>
  <si>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</si>
  <si>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</si>
  <si>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</si>
  <si>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</si>
  <si>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</si>
  <si>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</si>
  <si>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</si>
  <si>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</si>
  <si>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</si>
  <si>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</si>
  <si>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</si>
  <si>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</si>
  <si>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</si>
  <si>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</si>
  <si>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</si>
  <si>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</si>
  <si>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</si>
  <si>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</si>
  <si>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</si>
  <si>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</si>
  <si>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</si>
  <si>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</si>
  <si>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</si>
  <si>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</si>
  <si>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</si>
  <si>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</si>
  <si>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</si>
  <si>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</si>
  <si>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</si>
  <si>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</si>
  <si>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</si>
  <si>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</si>
  <si>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</si>
  <si>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</si>
  <si>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</si>
  <si>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</si>
  <si>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</si>
  <si>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</si>
  <si>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</si>
  <si>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</si>
  <si>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</si>
  <si>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</si>
  <si>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</si>
  <si>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</si>
  <si>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</si>
  <si>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</si>
  <si>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</si>
  <si>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</si>
  <si>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</si>
  <si>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</si>
  <si>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</si>
  <si>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</si>
  <si>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</si>
  <si>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</si>
  <si>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</si>
  <si>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</si>
  <si>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</si>
  <si>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</si>
  <si>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</si>
  <si>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</si>
  <si>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</si>
  <si>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</si>
  <si>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</si>
  <si>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</si>
  <si>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</si>
  <si>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</si>
  <si>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</si>
  <si>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</si>
  <si>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</si>
  <si>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</si>
  <si>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</si>
  <si>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</si>
  <si>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</si>
  <si>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</si>
  <si>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</si>
  <si>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</si>
  <si>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</si>
  <si>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</si>
  <si>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</si>
  <si>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</si>
  <si>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</si>
  <si>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</si>
  <si>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</si>
  <si>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</si>
  <si>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</si>
  <si>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</si>
  <si>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</si>
  <si>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</si>
  <si>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</si>
  <si>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</si>
  <si>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</si>
  <si>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</si>
  <si>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</si>
  <si>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</si>
  <si>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</si>
  <si>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</si>
  <si>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</si>
  <si>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</si>
  <si>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</si>
  <si>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</si>
  <si>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</si>
  <si>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</si>
  <si>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</si>
  <si>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</si>
  <si>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</si>
  <si>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</si>
  <si>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</si>
  <si>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</si>
  <si>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</si>
  <si>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</si>
  <si>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</si>
  <si>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</si>
  <si>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</si>
  <si>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</si>
  <si>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</si>
  <si>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</si>
  <si>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</si>
  <si>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</si>
  <si>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</si>
  <si>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</si>
  <si>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</si>
  <si>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</si>
  <si>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</si>
  <si>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</si>
  <si>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</si>
  <si>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</si>
  <si>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</si>
  <si>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</si>
  <si>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</si>
  <si>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</si>
  <si>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</si>
  <si>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</si>
  <si>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</si>
  <si>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</si>
  <si>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</si>
  <si>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</si>
  <si>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</si>
  <si>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</si>
  <si>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</si>
  <si>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</si>
  <si>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</si>
  <si>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</si>
  <si>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</si>
  <si>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</si>
  <si>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</si>
  <si>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</si>
  <si>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</si>
  <si>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</si>
  <si>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</si>
  <si>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</si>
  <si>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</si>
  <si>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</si>
  <si>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</si>
  <si>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</si>
  <si>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</si>
  <si>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</si>
  <si>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</si>
  <si>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</si>
  <si>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</si>
  <si>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</si>
  <si>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</si>
  <si>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</si>
  <si>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</si>
  <si>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</si>
  <si>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</si>
  <si>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</si>
  <si>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</si>
  <si>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</si>
  <si>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</si>
  <si>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</si>
  <si>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</si>
  <si>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</si>
  <si>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</si>
  <si>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</si>
  <si>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</si>
  <si>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</si>
  <si>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</si>
  <si>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</si>
  <si>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</si>
  <si>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</si>
  <si>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</si>
  <si>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</si>
  <si>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</si>
  <si>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</si>
  <si>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</si>
  <si>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</si>
  <si>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</si>
  <si>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</si>
  <si>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</si>
  <si>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</si>
  <si>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</si>
  <si>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</si>
  <si>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</si>
  <si>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</si>
  <si>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</si>
  <si>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</si>
  <si>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</si>
  <si>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</si>
  <si>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</si>
  <si>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</si>
  <si>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</si>
  <si>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</si>
  <si>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</si>
  <si>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</si>
  <si>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</si>
  <si>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</si>
  <si>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</si>
  <si>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</si>
  <si>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</si>
  <si>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</si>
  <si>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</si>
  <si>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</si>
  <si>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</si>
  <si>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</si>
  <si>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</si>
  <si>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</si>
  <si>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</si>
  <si>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</si>
  <si>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</si>
  <si>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</si>
  <si>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</si>
  <si>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</si>
  <si>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</si>
  <si>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</si>
  <si>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</si>
  <si>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</si>
  <si>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</si>
  <si>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</si>
  <si>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</si>
  <si>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</si>
  <si>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</si>
  <si>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</si>
  <si>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</si>
  <si>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</si>
  <si>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</si>
  <si>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</si>
  <si>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</si>
  <si>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</si>
  <si>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</si>
  <si>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</si>
  <si>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</si>
  <si>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</si>
  <si>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</si>
  <si>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</si>
  <si>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</si>
  <si>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</si>
  <si>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</si>
  <si>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</si>
  <si>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</si>
  <si>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</si>
  <si>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</si>
  <si>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</si>
  <si>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</si>
  <si>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</si>
  <si>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</si>
  <si>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</si>
  <si>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</si>
  <si>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</si>
  <si>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</si>
  <si>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</si>
  <si>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</si>
  <si>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</si>
  <si>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</si>
  <si>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</si>
  <si>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</si>
  <si>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</si>
  <si>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</si>
  <si>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</si>
  <si>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</si>
  <si>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</si>
  <si>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</si>
  <si>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</si>
  <si>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</si>
  <si>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</si>
  <si>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</si>
  <si>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</si>
  <si>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</si>
  <si>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</si>
  <si>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</si>
  <si>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</si>
  <si>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</si>
  <si>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</si>
  <si>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</si>
  <si>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</si>
  <si>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</si>
  <si>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</si>
  <si>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</si>
  <si>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</si>
  <si>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</si>
  <si>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</si>
  <si>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</si>
  <si>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</si>
  <si>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</si>
  <si>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</si>
  <si>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</si>
  <si>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</si>
  <si>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</si>
  <si>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</si>
  <si>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</si>
  <si>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</si>
  <si>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</si>
  <si>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</si>
  <si>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</si>
  <si>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</si>
  <si>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</si>
  <si>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</si>
  <si>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</si>
  <si>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</si>
  <si>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</si>
  <si>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</si>
  <si>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</si>
  <si>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</si>
  <si>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</si>
  <si>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</si>
  <si>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</si>
  <si>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</si>
  <si>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</si>
  <si>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</si>
  <si>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</si>
  <si>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</si>
  <si>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</si>
  <si>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</si>
  <si>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</si>
  <si>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</si>
  <si>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</si>
  <si>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</si>
  <si>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</si>
  <si>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</si>
  <si>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</si>
  <si>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</si>
  <si>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</si>
  <si>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</si>
  <si>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</si>
  <si>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</si>
  <si>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</si>
  <si>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</si>
  <si>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</si>
  <si>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</si>
  <si>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</si>
  <si>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</si>
  <si>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</si>
  <si>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</si>
  <si>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</si>
  <si>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</si>
  <si>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</si>
  <si>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</si>
  <si>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</si>
  <si>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</si>
  <si>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</si>
  <si>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</si>
  <si>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</si>
  <si>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</si>
  <si>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</si>
  <si>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</si>
  <si>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</si>
  <si>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</si>
  <si>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</si>
  <si>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</si>
  <si>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</si>
  <si>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</si>
  <si>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</si>
  <si>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</si>
  <si>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</si>
  <si>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</si>
  <si>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</si>
  <si>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</si>
  <si>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</si>
  <si>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</si>
  <si>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</si>
  <si>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</si>
  <si>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</si>
  <si>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</si>
  <si>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</si>
  <si>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</si>
  <si>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</si>
  <si>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</si>
  <si>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</si>
  <si>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</si>
  <si>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</si>
  <si>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</si>
  <si>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</si>
  <si>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</si>
  <si>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</si>
  <si>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</si>
  <si>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</si>
  <si>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</si>
  <si>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</si>
  <si>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</si>
  <si>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</si>
  <si>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</si>
  <si>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</si>
  <si>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</si>
  <si>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</si>
  <si>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</si>
  <si>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</si>
  <si>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</si>
  <si>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</si>
  <si>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</si>
  <si>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</si>
  <si>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</si>
  <si>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</si>
  <si>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</si>
  <si>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</si>
  <si>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</si>
  <si>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</si>
  <si>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</si>
  <si>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</si>
  <si>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</si>
  <si>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</si>
  <si>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</si>
  <si>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</si>
  <si>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</si>
  <si>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</si>
  <si>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</si>
  <si>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</si>
  <si>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</si>
  <si>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</si>
  <si>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</si>
  <si>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</si>
  <si>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</si>
  <si>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</si>
  <si>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</si>
  <si>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</si>
  <si>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</si>
  <si>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</si>
  <si>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</si>
  <si>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</si>
  <si>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</si>
  <si>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</si>
  <si>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</si>
  <si>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</si>
  <si>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</si>
  <si>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</si>
  <si>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</si>
  <si>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</si>
  <si>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</si>
  <si>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</si>
  <si>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</si>
  <si>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</si>
  <si>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</si>
  <si>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</si>
  <si>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</si>
  <si>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</si>
  <si>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</si>
  <si>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</si>
  <si>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</si>
  <si>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</si>
  <si>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</si>
  <si>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</si>
  <si>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</si>
  <si>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</si>
  <si>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</si>
  <si>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</si>
  <si>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</si>
  <si>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</si>
  <si>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</si>
  <si>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</si>
  <si>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</si>
  <si>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</si>
  <si>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</si>
  <si>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</si>
  <si>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</si>
  <si>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</si>
  <si>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</si>
  <si>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</si>
  <si>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</si>
  <si>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</si>
  <si>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</si>
  <si>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</si>
  <si>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</si>
  <si>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</si>
  <si>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</si>
  <si>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</si>
  <si>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</si>
  <si>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</si>
  <si>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</si>
  <si>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</si>
  <si>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</si>
  <si>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</si>
  <si>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</si>
  <si>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</si>
  <si>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</si>
  <si>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</si>
  <si>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</si>
  <si>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</si>
  <si>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</si>
  <si>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</si>
  <si>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</si>
  <si>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</si>
  <si>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</si>
  <si>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</si>
  <si>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</si>
  <si>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</si>
  <si>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</si>
  <si>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</si>
  <si>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</si>
  <si>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</si>
  <si>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</si>
  <si>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</si>
  <si>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</si>
  <si>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</si>
  <si>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</si>
  <si>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</si>
  <si>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</si>
  <si>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</si>
  <si>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</si>
  <si>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</si>
  <si>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</si>
  <si>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</si>
  <si>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</si>
  <si>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</si>
  <si>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</si>
  <si>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</si>
  <si>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</si>
  <si>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</si>
  <si>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</si>
  <si>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</si>
  <si>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</si>
  <si>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</si>
  <si>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</si>
  <si>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</si>
  <si>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</si>
  <si>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</si>
  <si>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</si>
  <si>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</si>
  <si>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</si>
  <si>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</si>
  <si>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</si>
  <si>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</si>
  <si>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</si>
  <si>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</si>
  <si>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</si>
  <si>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</si>
  <si>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</si>
  <si>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</si>
  <si>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</si>
  <si>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</si>
  <si>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</si>
  <si>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</si>
  <si>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</si>
  <si>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</si>
  <si>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</si>
  <si>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</si>
  <si>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</si>
  <si>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</si>
  <si>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</si>
  <si>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</si>
  <si>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</si>
  <si>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</si>
  <si>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</si>
  <si>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</si>
  <si>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</si>
  <si>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</si>
  <si>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</si>
  <si>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</si>
  <si>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</si>
  <si>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</si>
  <si>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</si>
  <si>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</si>
  <si>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</si>
  <si>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</si>
  <si>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</si>
  <si>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</si>
  <si>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</si>
  <si>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</si>
  <si>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</si>
  <si>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</si>
  <si>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</si>
  <si>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</si>
  <si>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</si>
  <si>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</si>
  <si>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</si>
  <si>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</si>
  <si>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</si>
  <si>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</si>
  <si>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</si>
  <si>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</si>
  <si>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</si>
  <si>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</si>
  <si>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</si>
  <si>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</si>
  <si>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</si>
  <si>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</si>
  <si>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</si>
  <si>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</si>
  <si>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</si>
  <si>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</si>
  <si>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</si>
  <si>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</si>
  <si>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</si>
  <si>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</si>
  <si>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</si>
  <si>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</si>
  <si>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</si>
  <si>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</si>
  <si>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</si>
  <si>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</si>
  <si>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</si>
  <si>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</si>
  <si>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</si>
  <si>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</si>
  <si>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</si>
  <si>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</si>
  <si>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</si>
  <si>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</si>
  <si>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</si>
  <si>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</si>
  <si>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</si>
  <si>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</si>
  <si>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</si>
  <si>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</si>
  <si>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</si>
  <si>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</si>
  <si>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</si>
  <si>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</si>
  <si>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</si>
  <si>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</si>
  <si>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</si>
  <si>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</si>
  <si>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</si>
  <si>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</si>
  <si>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</si>
  <si>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</si>
  <si>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</si>
  <si>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</si>
  <si>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</si>
  <si>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</si>
  <si>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</si>
  <si>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</si>
  <si>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</si>
  <si>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</si>
  <si>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</si>
  <si>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</si>
  <si>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</si>
  <si>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</si>
  <si>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</si>
  <si>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</si>
  <si>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</si>
  <si>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</si>
  <si>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</si>
  <si>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</si>
  <si>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</si>
  <si>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</si>
  <si>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</si>
  <si>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</si>
  <si>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</si>
  <si>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</si>
  <si>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</si>
  <si>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</si>
  <si>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</si>
  <si>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</si>
  <si>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</si>
  <si>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</si>
  <si>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</si>
  <si>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</si>
  <si>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</si>
  <si>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</si>
  <si>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</si>
  <si>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</si>
  <si>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</si>
  <si>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</si>
  <si>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</si>
  <si>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</si>
  <si>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</si>
  <si>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</si>
  <si>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</si>
  <si>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</si>
  <si>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</si>
  <si>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</si>
  <si>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</si>
  <si>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</si>
  <si>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</si>
  <si>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</si>
  <si>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</si>
  <si>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</si>
  <si>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</si>
  <si>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</si>
  <si>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</si>
  <si>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</si>
  <si>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</si>
  <si>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</si>
  <si>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</si>
  <si>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</si>
  <si>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</si>
  <si>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</si>
  <si>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</si>
  <si>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</si>
  <si>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</si>
  <si>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</si>
  <si>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</si>
  <si>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</si>
  <si>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</si>
  <si>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</si>
  <si>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</si>
  <si>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</si>
  <si>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</si>
  <si>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</si>
  <si>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</si>
  <si>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</si>
  <si>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</si>
  <si>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</si>
  <si>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</si>
  <si>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</si>
  <si>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</si>
  <si>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</si>
  <si>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</si>
  <si>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</si>
  <si>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</si>
  <si>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</si>
  <si>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</si>
  <si>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</si>
  <si>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</si>
  <si>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</si>
  <si>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</si>
  <si>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</si>
  <si>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</si>
  <si>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</si>
  <si>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</si>
  <si>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</si>
  <si>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</si>
  <si>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</si>
  <si>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</si>
  <si>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</si>
  <si>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</si>
  <si>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</si>
  <si>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</si>
  <si>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</si>
  <si>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</si>
  <si>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</si>
  <si>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</si>
  <si>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</si>
  <si>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</si>
  <si>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</si>
  <si>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</si>
  <si>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</si>
  <si>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</si>
  <si>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</si>
  <si>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</si>
  <si>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</si>
  <si>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</si>
  <si>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</si>
  <si>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</si>
  <si>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</si>
  <si>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</si>
  <si>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</si>
  <si>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</si>
  <si>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</si>
  <si>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</si>
  <si>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</si>
  <si>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</si>
  <si>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</si>
  <si>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</si>
  <si>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</si>
  <si>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</si>
  <si>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</si>
  <si>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</si>
  <si>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</si>
  <si>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</si>
  <si>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</si>
  <si>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</si>
  <si>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</si>
  <si>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</si>
  <si>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</si>
  <si>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</si>
  <si>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</si>
  <si>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</si>
  <si>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</si>
  <si>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</si>
  <si>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</si>
  <si>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</si>
  <si>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</si>
  <si>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</si>
  <si>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</si>
  <si>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</si>
  <si>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</si>
  <si>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</si>
  <si>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</si>
  <si>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</si>
  <si>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</si>
  <si>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</si>
  <si>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</si>
  <si>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</si>
  <si>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</si>
  <si>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</si>
  <si>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</si>
  <si>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</si>
  <si>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</si>
  <si>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</si>
  <si>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</si>
  <si>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</si>
  <si>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</si>
  <si>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</si>
  <si>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</si>
  <si>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</si>
  <si>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</si>
  <si>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</si>
  <si>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</si>
  <si>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</si>
  <si>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</si>
  <si>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</si>
  <si>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</si>
  <si>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</si>
  <si>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</si>
  <si>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</si>
  <si>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</si>
  <si>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</si>
  <si>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</si>
  <si>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</si>
  <si>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</si>
  <si>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</si>
  <si>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</si>
  <si>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</si>
  <si>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</si>
  <si>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</si>
  <si>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</si>
  <si>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</si>
  <si>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</si>
  <si>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</si>
  <si>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</si>
  <si>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</si>
  <si>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</si>
  <si>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</si>
  <si>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</si>
  <si>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</si>
  <si>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</si>
  <si>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</si>
  <si>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</si>
  <si>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</si>
  <si>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</si>
  <si>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</si>
  <si>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</si>
  <si>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</si>
  <si>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</si>
  <si>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</si>
  <si>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</si>
  <si>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</si>
  <si>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</si>
  <si>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</si>
  <si>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</si>
  <si>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</si>
  <si>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</si>
  <si>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</si>
  <si>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</si>
  <si>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</si>
  <si>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</si>
  <si>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</si>
  <si>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</si>
  <si>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</si>
  <si>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</si>
  <si>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</si>
  <si>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</si>
  <si>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</si>
  <si>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</si>
  <si>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</si>
  <si>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</si>
  <si>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</si>
  <si>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</si>
  <si>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</si>
  <si>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</si>
  <si>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</si>
  <si>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</si>
  <si>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</si>
  <si>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</si>
  <si>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</si>
  <si>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</si>
  <si>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</si>
  <si>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</si>
  <si>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</si>
  <si>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</si>
  <si>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</si>
  <si>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</si>
  <si>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</si>
  <si>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</si>
  <si>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</si>
  <si>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</si>
  <si>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</si>
  <si>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</si>
  <si>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</si>
  <si>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</si>
  <si>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</si>
  <si>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</si>
  <si>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</si>
  <si>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</si>
  <si>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</si>
  <si>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</si>
  <si>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</si>
  <si>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</si>
  <si>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</si>
  <si>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</si>
  <si>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</si>
  <si>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</si>
  <si>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</si>
  <si>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</si>
  <si>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</si>
  <si>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</si>
  <si>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</si>
  <si>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</si>
  <si>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</si>
  <si>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</si>
  <si>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</si>
  <si>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</si>
  <si>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</si>
  <si>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</si>
  <si>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</si>
  <si>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</si>
  <si>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</si>
  <si>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</si>
  <si>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</si>
  <si>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</si>
  <si>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</si>
  <si>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</si>
  <si>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</si>
  <si>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</si>
  <si>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</si>
  <si>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</si>
  <si>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</si>
  <si>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</si>
  <si>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</si>
  <si>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</si>
  <si>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</si>
  <si>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</si>
  <si>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</si>
  <si>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</si>
  <si>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</si>
  <si>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</si>
  <si>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</si>
  <si>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</si>
  <si>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</si>
  <si>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</si>
  <si>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</si>
  <si>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</si>
  <si>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</si>
  <si>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</si>
  <si>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</si>
  <si>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</si>
  <si>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</si>
  <si>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</si>
  <si>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</si>
  <si>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</si>
  <si>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</si>
  <si>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</si>
  <si>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</si>
  <si>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</si>
  <si>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</si>
  <si>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</si>
  <si>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</si>
  <si>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</si>
  <si>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</si>
  <si>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</si>
  <si>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</si>
  <si>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</si>
  <si>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</si>
  <si>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</si>
  <si>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</si>
  <si>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</si>
  <si>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</si>
  <si>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</si>
  <si>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</si>
  <si>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</si>
  <si>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</si>
  <si>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</si>
  <si>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</si>
  <si>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</si>
  <si>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</si>
  <si>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</si>
  <si>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</si>
  <si>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</si>
  <si>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</si>
  <si>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</si>
  <si>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</si>
  <si>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</si>
  <si>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</si>
  <si>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</si>
  <si>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</si>
  <si>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</si>
  <si>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</si>
  <si>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</si>
  <si>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</si>
  <si>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</si>
  <si>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</si>
  <si>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</si>
  <si>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</si>
  <si>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</si>
  <si>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</si>
  <si>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</si>
  <si>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</si>
  <si>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</si>
  <si>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</si>
  <si>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</si>
  <si>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</si>
  <si>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</si>
  <si>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</si>
  <si>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</si>
  <si>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</si>
  <si>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</si>
  <si>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</si>
  <si>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</si>
  <si>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</si>
  <si>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</si>
  <si>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</si>
  <si>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</si>
  <si>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</si>
  <si>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</si>
  <si>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</si>
  <si>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</si>
  <si>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</si>
  <si>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</si>
  <si>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</si>
  <si>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</si>
  <si>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</si>
  <si>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</si>
  <si>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</si>
  <si>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</si>
  <si>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</si>
  <si>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</si>
  <si>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</si>
  <si>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</si>
  <si>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</si>
  <si>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</si>
  <si>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</si>
  <si>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</si>
  <si>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</si>
  <si>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</si>
  <si>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</si>
  <si>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</si>
  <si>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</si>
  <si>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</si>
  <si>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</si>
  <si>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</si>
  <si>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</si>
  <si>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</si>
  <si>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</si>
  <si>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</si>
  <si>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</si>
  <si>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</si>
  <si>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</si>
  <si>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</si>
  <si>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</si>
  <si>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</si>
  <si>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</si>
  <si>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</si>
  <si>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</si>
  <si>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</si>
  <si>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</si>
  <si>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</si>
  <si>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</si>
  <si>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</si>
  <si>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</si>
  <si>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</si>
  <si>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</si>
  <si>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</si>
  <si>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</si>
  <si>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</si>
  <si>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</si>
  <si>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</si>
  <si>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</si>
  <si>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</si>
  <si>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</si>
  <si>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</si>
  <si>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</si>
  <si>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</si>
  <si>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</si>
  <si>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</si>
  <si>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</si>
  <si>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</si>
  <si>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</si>
  <si>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</si>
  <si>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</si>
  <si>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</si>
  <si>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</si>
  <si>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</si>
  <si>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</si>
  <si>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</si>
  <si>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</si>
  <si>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</si>
  <si>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</si>
  <si>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</si>
  <si>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</si>
  <si>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</si>
  <si>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</si>
  <si>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</si>
  <si>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</si>
  <si>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</si>
  <si>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</si>
  <si>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</si>
  <si>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</si>
  <si>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</si>
  <si>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</si>
  <si>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</si>
  <si>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</si>
  <si>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</si>
  <si>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</si>
  <si>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</si>
  <si>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</si>
  <si>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</si>
  <si>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</si>
  <si>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</si>
  <si>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</si>
  <si>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</si>
  <si>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</si>
  <si>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</si>
  <si>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</si>
  <si>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</si>
  <si>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</si>
  <si>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</si>
  <si>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</si>
  <si>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</si>
  <si>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</si>
  <si>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</si>
  <si>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</si>
  <si>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</si>
  <si>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</si>
  <si>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</si>
  <si>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</si>
  <si>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</si>
  <si>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</si>
  <si>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</si>
  <si>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</si>
  <si>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</si>
  <si>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</si>
  <si>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</si>
  <si>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</si>
  <si>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</si>
  <si>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</si>
  <si>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</si>
  <si>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</si>
  <si>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</si>
  <si>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</si>
  <si>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</si>
  <si>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</si>
  <si>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</si>
  <si>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</si>
  <si>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</si>
  <si>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</si>
  <si>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</si>
  <si>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</si>
  <si>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</si>
  <si>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</si>
  <si>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</si>
  <si>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</si>
  <si>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</si>
  <si>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</si>
  <si>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</si>
  <si>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</si>
  <si>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</si>
  <si>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</si>
  <si>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</si>
  <si>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</si>
  <si>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</si>
  <si>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</si>
  <si>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</si>
  <si>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</si>
  <si>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</si>
  <si>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</si>
  <si>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</si>
  <si>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</si>
  <si>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</si>
  <si>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</si>
  <si>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</si>
  <si>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</si>
  <si>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</si>
  <si>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</si>
  <si>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</si>
  <si>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</si>
  <si>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</si>
  <si>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</si>
  <si>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</si>
  <si>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</si>
  <si>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</si>
  <si>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</si>
  <si>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</si>
  <si>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</si>
  <si>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</si>
  <si>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</si>
  <si>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</si>
  <si>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</si>
  <si>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</si>
  <si>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</si>
  <si>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</si>
  <si>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</si>
  <si>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</si>
  <si>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</si>
  <si>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</si>
  <si>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</si>
  <si>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</si>
  <si>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</si>
  <si>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</si>
  <si>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</si>
  <si>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</si>
  <si>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</si>
  <si>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</si>
  <si>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</si>
  <si>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</si>
  <si>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</si>
  <si>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</si>
  <si>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</si>
  <si>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</si>
  <si>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</si>
  <si>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</si>
  <si>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</si>
  <si>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</si>
  <si>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</si>
  <si>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</si>
  <si>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</si>
  <si>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</si>
  <si>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</si>
  <si>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</si>
  <si>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</si>
  <si>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</si>
  <si>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</si>
  <si>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</si>
  <si>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</si>
  <si>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</si>
  <si>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</si>
  <si>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</si>
  <si>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</si>
  <si>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</si>
  <si>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</si>
  <si>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</si>
  <si>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</si>
  <si>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</si>
  <si>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</si>
  <si>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</si>
  <si>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</si>
  <si>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</si>
  <si>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</si>
  <si>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</si>
  <si>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</si>
  <si>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</si>
  <si>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</si>
  <si>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</si>
  <si>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</si>
  <si>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</si>
  <si>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</si>
  <si>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</si>
  <si>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</si>
  <si>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</si>
  <si>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</si>
  <si>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</si>
  <si>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</si>
  <si>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</si>
  <si>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</si>
  <si>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</si>
  <si>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</si>
  <si>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</si>
  <si>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</si>
  <si>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</si>
  <si>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</si>
  <si>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</si>
  <si>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</si>
  <si>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</si>
  <si>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</si>
  <si>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</si>
  <si>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</si>
  <si>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</si>
  <si>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</si>
  <si>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</si>
  <si>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</si>
  <si>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</si>
  <si>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</si>
  <si>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</si>
  <si>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</si>
  <si>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</si>
  <si>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</si>
  <si>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</si>
  <si>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</si>
  <si>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</si>
  <si>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</si>
  <si>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</si>
  <si>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</si>
  <si>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</si>
  <si>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</si>
  <si>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</si>
  <si>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</si>
  <si>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</si>
  <si>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</si>
  <si>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</si>
  <si>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</si>
  <si>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</si>
  <si>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</si>
  <si>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</si>
  <si>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</si>
  <si>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</si>
  <si>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</si>
  <si>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</si>
  <si>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</si>
  <si>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</si>
  <si>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</si>
  <si>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</si>
  <si>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</si>
  <si>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</si>
  <si>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</si>
  <si>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</si>
  <si>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</si>
  <si>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</si>
  <si>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</si>
  <si>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</si>
  <si>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</si>
  <si>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</si>
  <si>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</si>
  <si>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</si>
  <si>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</si>
  <si>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</si>
  <si>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</si>
  <si>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</si>
  <si>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</si>
  <si>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</si>
  <si>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</si>
  <si>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</si>
  <si>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</si>
  <si>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</si>
  <si>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</si>
  <si>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</si>
  <si>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</si>
  <si>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</si>
  <si>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</si>
  <si>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</si>
  <si>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</si>
  <si>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</si>
  <si>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</si>
  <si>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</si>
  <si>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</si>
  <si>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</si>
  <si>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</si>
  <si>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</si>
  <si>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</si>
  <si>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</si>
  <si>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</si>
  <si>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</si>
  <si>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</si>
  <si>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</si>
  <si>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</si>
  <si>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</si>
  <si>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</si>
  <si>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</si>
  <si>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</si>
  <si>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</si>
  <si>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</si>
  <si>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</si>
  <si>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</si>
  <si>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</si>
  <si>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</si>
  <si>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</si>
  <si>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</si>
  <si>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</si>
  <si>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</si>
  <si>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</si>
  <si>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</si>
  <si>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</si>
  <si>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</si>
  <si>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</si>
  <si>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</si>
  <si>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</si>
  <si>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</si>
  <si>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</si>
  <si>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</si>
  <si>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</si>
  <si>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</si>
  <si>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</si>
  <si>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</si>
  <si>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</si>
  <si>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</si>
  <si>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</si>
  <si>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</si>
  <si>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</si>
  <si>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</si>
  <si>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</si>
  <si>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</si>
  <si>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</si>
  <si>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</si>
  <si>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</si>
  <si>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</si>
  <si>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</si>
  <si>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</si>
  <si>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</si>
  <si>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</si>
  <si>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</si>
  <si>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</si>
  <si>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</si>
  <si>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</si>
  <si>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</si>
  <si>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</si>
  <si>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</si>
  <si>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</si>
  <si>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</si>
  <si>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</si>
  <si>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</si>
  <si>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</si>
  <si>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</si>
  <si>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</si>
  <si>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</si>
  <si>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</si>
  <si>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</si>
  <si>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</si>
  <si>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</si>
  <si>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</si>
  <si>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</si>
  <si>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</si>
  <si>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</si>
  <si>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</si>
  <si>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</si>
  <si>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</si>
  <si>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</si>
  <si>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</si>
  <si>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</si>
  <si>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</si>
  <si>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</si>
  <si>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</si>
  <si>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</si>
  <si>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</si>
  <si>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</si>
  <si>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</si>
  <si>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</si>
  <si>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</si>
  <si>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</si>
  <si>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</si>
  <si>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</si>
  <si>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</si>
  <si>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</si>
  <si>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</si>
  <si>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</si>
  <si>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</si>
  <si>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</si>
  <si>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</si>
  <si>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</si>
  <si>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</si>
  <si>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</si>
  <si>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</si>
  <si>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</si>
  <si>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</si>
  <si>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</si>
  <si>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</si>
  <si>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</si>
  <si>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</si>
  <si>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</si>
  <si>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</si>
  <si>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</si>
  <si>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</si>
  <si>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</si>
  <si>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</si>
  <si>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</si>
  <si>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</si>
  <si>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</si>
  <si>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</si>
  <si>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</si>
  <si>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</si>
  <si>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</si>
  <si>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</si>
  <si>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</si>
  <si>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</si>
  <si>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</si>
  <si>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</si>
  <si>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</si>
  <si>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</si>
  <si>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</si>
  <si>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</si>
  <si>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</si>
  <si>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</si>
  <si>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</si>
  <si>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</si>
  <si>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</si>
  <si>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</si>
  <si>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</si>
  <si>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</si>
  <si>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</si>
  <si>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</si>
  <si>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</si>
  <si>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</si>
  <si>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</si>
  <si>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</si>
  <si>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</si>
  <si>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</si>
  <si>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</si>
  <si>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</si>
  <si>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</si>
  <si>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</si>
  <si>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</si>
  <si>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</si>
  <si>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</si>
  <si>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</si>
  <si>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</si>
  <si>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</si>
  <si>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</si>
  <si>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</si>
  <si>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</si>
  <si>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</si>
  <si>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</si>
  <si>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</si>
  <si>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</si>
  <si>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</si>
  <si>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</si>
  <si>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</si>
  <si>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</si>
  <si>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</si>
  <si>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</si>
  <si>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</si>
  <si>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</si>
  <si>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</si>
  <si>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</si>
  <si>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</si>
  <si>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</si>
  <si>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</si>
  <si>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</si>
  <si>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</si>
  <si>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</si>
  <si>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</si>
  <si>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</si>
  <si>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</si>
  <si>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</si>
  <si>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</si>
  <si>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</si>
  <si>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</si>
  <si>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</si>
  <si>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</si>
  <si>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</si>
  <si>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</si>
  <si>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</si>
  <si>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</si>
  <si>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</si>
  <si>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</si>
  <si>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</si>
  <si>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</si>
  <si>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</si>
  <si>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</si>
  <si>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</si>
  <si>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</si>
  <si>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</si>
  <si>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</si>
  <si>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</si>
  <si>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</si>
  <si>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</si>
  <si>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</si>
  <si>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</si>
  <si>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</si>
  <si>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</si>
  <si>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</si>
  <si>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</si>
  <si>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</si>
  <si>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</si>
  <si>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</si>
  <si>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</si>
  <si>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</si>
  <si>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</si>
  <si>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</si>
  <si>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</si>
  <si>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</si>
  <si>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</si>
  <si>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</si>
  <si>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</si>
  <si>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</si>
  <si>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</si>
  <si>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</si>
  <si>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</si>
  <si>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</si>
  <si>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</si>
  <si>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</si>
  <si>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</si>
  <si>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</si>
  <si>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</si>
  <si>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</si>
  <si>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</si>
  <si>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</si>
  <si>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</si>
  <si>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</si>
  <si>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</si>
  <si>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</si>
  <si>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</si>
  <si>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</si>
  <si>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</si>
  <si>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</si>
  <si>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</si>
  <si>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</si>
  <si>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</si>
  <si>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</si>
  <si>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</si>
  <si>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</si>
  <si>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</si>
  <si>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</si>
  <si>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</si>
  <si>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</si>
  <si>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</si>
  <si>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</si>
  <si>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</si>
  <si>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</si>
  <si>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</si>
  <si>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</si>
  <si>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</si>
  <si>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</si>
  <si>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</si>
  <si>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</si>
  <si>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</si>
  <si>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</si>
  <si>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</si>
  <si>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</si>
  <si>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</si>
  <si>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</si>
  <si>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</si>
  <si>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</si>
  <si>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</si>
  <si>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</si>
  <si>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</si>
  <si>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</si>
  <si>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</si>
  <si>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</si>
  <si>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</si>
  <si>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</si>
  <si>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</si>
  <si>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</si>
  <si>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</si>
  <si>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</si>
  <si>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</si>
  <si>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</si>
  <si>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</si>
  <si>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</si>
  <si>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</si>
  <si>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</si>
  <si>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</si>
  <si>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</si>
  <si>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</si>
  <si>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</si>
  <si>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</si>
  <si>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</si>
  <si>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</si>
  <si>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</si>
  <si>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</si>
  <si>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</si>
  <si>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</si>
  <si>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</si>
  <si>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</si>
  <si>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</si>
  <si>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</si>
  <si>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</si>
  <si>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</si>
  <si>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</si>
  <si>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</si>
  <si>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</si>
  <si>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</si>
  <si>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</si>
  <si>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</si>
  <si>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</si>
  <si>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</si>
  <si>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</si>
  <si>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</si>
  <si>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</si>
  <si>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</si>
  <si>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</si>
  <si>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</si>
  <si>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</si>
  <si>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</si>
  <si>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</si>
  <si>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</si>
  <si>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</si>
  <si>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</si>
  <si>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</si>
  <si>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</si>
  <si>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</si>
  <si>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</si>
  <si>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</si>
  <si>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</si>
  <si>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</si>
  <si>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</si>
  <si>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</si>
  <si>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</si>
  <si>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</si>
  <si>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</si>
  <si>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</si>
  <si>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</si>
  <si>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</si>
  <si>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</si>
  <si>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</si>
  <si>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</si>
  <si>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</si>
  <si>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</si>
  <si>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</si>
  <si>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</si>
  <si>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</si>
  <si>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</si>
  <si>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</si>
  <si>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</si>
  <si>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</si>
  <si>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</si>
  <si>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</si>
  <si>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</si>
  <si>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</si>
  <si>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</si>
  <si>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</si>
  <si>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</si>
  <si>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</si>
  <si>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</si>
  <si>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</si>
  <si>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</si>
  <si>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</si>
  <si>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</si>
  <si>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</si>
  <si>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</si>
  <si>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</si>
  <si>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</si>
  <si>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</si>
  <si>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</si>
  <si>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</si>
  <si>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</si>
  <si>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</si>
  <si>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</si>
  <si>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</si>
  <si>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</si>
  <si>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</si>
  <si>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</si>
  <si>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</si>
  <si>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</si>
  <si>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</si>
  <si>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</si>
  <si>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</si>
  <si>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</si>
  <si>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</si>
  <si>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</si>
  <si>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</si>
  <si>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</si>
  <si>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</si>
  <si>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</si>
  <si>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</si>
  <si>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</si>
  <si>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</si>
  <si>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</si>
  <si>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</si>
  <si>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</si>
  <si>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</si>
  <si>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</si>
  <si>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</si>
  <si>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</si>
  <si>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</si>
  <si>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</si>
  <si>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</si>
  <si>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</si>
  <si>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</si>
  <si>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</si>
  <si>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</si>
  <si>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</si>
  <si>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</si>
  <si>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</si>
  <si>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</si>
  <si>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</si>
  <si>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</si>
  <si>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</si>
  <si>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</si>
  <si>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</si>
  <si>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</si>
  <si>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</si>
  <si>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</si>
  <si>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</si>
  <si>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</si>
  <si>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</si>
  <si>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</si>
  <si>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</si>
  <si>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</si>
  <si>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</si>
  <si>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</si>
  <si>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</si>
  <si>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</si>
  <si>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</si>
  <si>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</si>
  <si>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</si>
  <si>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</si>
  <si>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</si>
  <si>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</si>
  <si>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</si>
  <si>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</si>
  <si>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</si>
  <si>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</si>
  <si>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</si>
  <si>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</si>
  <si>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</si>
  <si>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</si>
  <si>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</si>
  <si>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</si>
  <si>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</si>
  <si>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</si>
  <si>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</si>
  <si>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</si>
  <si>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</si>
  <si>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</si>
  <si>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</si>
  <si>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</si>
  <si>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</si>
  <si>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</si>
  <si>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</si>
  <si>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</si>
  <si>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</si>
  <si>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</si>
  <si>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</si>
  <si>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</si>
  <si>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</si>
  <si>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</si>
  <si>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</si>
  <si>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</si>
  <si>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</si>
  <si>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</si>
  <si>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</si>
  <si>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</si>
  <si>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</si>
  <si>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</si>
  <si>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</si>
  <si>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</si>
  <si>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</si>
  <si>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</si>
  <si>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</si>
  <si>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</si>
  <si>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</si>
  <si>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</si>
  <si>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</si>
  <si>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</si>
  <si>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</si>
  <si>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</si>
  <si>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</si>
  <si>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</si>
  <si>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</si>
  <si>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</si>
  <si>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</si>
  <si>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</si>
  <si>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</si>
  <si>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</si>
  <si>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</si>
  <si>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</si>
  <si>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</si>
  <si>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</si>
  <si>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</si>
  <si>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</si>
  <si>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</si>
  <si>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</si>
  <si>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</si>
  <si>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</si>
  <si>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</si>
  <si>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</si>
  <si>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</si>
  <si>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</si>
  <si>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</si>
  <si>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</si>
  <si>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</si>
  <si>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</si>
  <si>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</si>
  <si>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</si>
  <si>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</si>
  <si>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</si>
  <si>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</si>
  <si>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</si>
  <si>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</si>
  <si>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</si>
  <si>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</si>
  <si>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</si>
  <si>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</si>
  <si>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</si>
  <si>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</si>
  <si>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</si>
  <si>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</si>
  <si>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</si>
  <si>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</si>
  <si>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</si>
  <si>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</si>
  <si>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</si>
  <si>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</si>
  <si>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</si>
  <si>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</si>
  <si>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</si>
  <si>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</si>
  <si>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</si>
  <si>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</si>
  <si>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</si>
  <si>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</si>
  <si>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</si>
  <si>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</si>
  <si>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</si>
  <si>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</si>
  <si>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</si>
  <si>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</si>
  <si>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</si>
  <si>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</si>
  <si>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</si>
  <si>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</si>
  <si>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</si>
  <si>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</si>
  <si>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</si>
  <si>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</si>
  <si>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</si>
  <si>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</si>
  <si>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</si>
  <si>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</si>
  <si>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</si>
  <si>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</si>
  <si>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</si>
  <si>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</si>
  <si>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</si>
  <si>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</si>
  <si>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</si>
  <si>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</si>
  <si>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</si>
  <si>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</si>
  <si>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</si>
  <si>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</si>
  <si>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</si>
  <si>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</si>
  <si>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</si>
  <si>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</si>
  <si>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</si>
  <si>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</si>
  <si>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</si>
  <si>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</si>
  <si>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</si>
  <si>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</si>
  <si>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</si>
  <si>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</si>
  <si>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</si>
  <si>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</si>
  <si>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</si>
  <si>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</si>
  <si>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</si>
  <si>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</si>
  <si>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</si>
  <si>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</si>
  <si>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</si>
  <si>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</si>
  <si>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</si>
  <si>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</si>
  <si>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</si>
  <si>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</si>
  <si>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</si>
  <si>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</si>
  <si>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</si>
  <si>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</si>
  <si>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</si>
  <si>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</si>
  <si>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</si>
  <si>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</si>
  <si>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</si>
  <si>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</si>
  <si>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</si>
  <si>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</si>
  <si>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</si>
  <si>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</si>
  <si>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</si>
  <si>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</si>
  <si>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</si>
  <si>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</si>
  <si>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</si>
  <si>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</si>
  <si>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</si>
  <si>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</si>
  <si>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</si>
  <si>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</si>
  <si>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</si>
  <si>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</si>
  <si>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</si>
  <si>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</si>
  <si>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</si>
  <si>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</si>
  <si>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</si>
  <si>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</si>
  <si>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</si>
  <si>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</si>
  <si>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</si>
  <si>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</si>
  <si>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</si>
  <si>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</si>
  <si>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</si>
  <si>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</si>
  <si>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</si>
  <si>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</si>
  <si>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</si>
  <si>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</si>
  <si>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</si>
  <si>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</si>
  <si>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</si>
  <si>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</si>
  <si>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</si>
  <si>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</si>
  <si>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</si>
  <si>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</si>
  <si>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</si>
  <si>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</si>
  <si>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</si>
  <si>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</si>
  <si>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</si>
  <si>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</si>
  <si>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</si>
  <si>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</si>
  <si>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</si>
  <si>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</si>
  <si>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</si>
  <si>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</si>
  <si>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</si>
  <si>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</si>
  <si>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</si>
  <si>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</si>
  <si>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</si>
  <si>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</si>
  <si>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</si>
  <si>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</si>
  <si>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</si>
  <si>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</si>
  <si>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</si>
  <si>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</si>
  <si>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</si>
  <si>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</si>
  <si>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</si>
  <si>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</si>
  <si>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</si>
  <si>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</si>
  <si>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</si>
  <si>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</si>
  <si>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</si>
  <si>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</si>
  <si>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</si>
  <si>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</si>
  <si>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</si>
  <si>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</si>
  <si>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</si>
  <si>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</si>
  <si>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</si>
  <si>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</si>
  <si>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</si>
  <si>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</si>
  <si>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</si>
  <si>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</si>
  <si>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</si>
  <si>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</si>
  <si>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</si>
  <si>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</si>
  <si>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</si>
  <si>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</si>
  <si>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</si>
  <si>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</si>
  <si>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</si>
  <si>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</si>
  <si>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</si>
  <si>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</si>
  <si>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</si>
  <si>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</si>
  <si>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</si>
  <si>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</si>
  <si>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</si>
  <si>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</si>
  <si>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</si>
  <si>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</si>
  <si>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</si>
  <si>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</si>
  <si>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</si>
  <si>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</si>
  <si>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</si>
  <si>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</si>
  <si>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</si>
  <si>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</si>
  <si>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</si>
  <si>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</si>
  <si>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</si>
  <si>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</si>
  <si>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</si>
  <si>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</si>
  <si>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</si>
  <si>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</si>
  <si>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</si>
  <si>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</si>
  <si>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</si>
  <si>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</si>
  <si>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</si>
  <si>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</si>
  <si>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</si>
  <si>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</si>
  <si>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</si>
  <si>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</si>
  <si>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</si>
  <si>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</si>
  <si>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</si>
  <si>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</si>
  <si>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</si>
  <si>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</si>
  <si>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</si>
  <si>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</si>
  <si>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</si>
  <si>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</si>
  <si>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</si>
  <si>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</si>
  <si>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</si>
  <si>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</si>
  <si>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</si>
  <si>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</si>
  <si>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</si>
  <si>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</si>
  <si>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</si>
  <si>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</si>
  <si>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</si>
  <si>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</si>
  <si>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</si>
  <si>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</si>
  <si>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</si>
  <si>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</si>
  <si>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</si>
  <si>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</si>
  <si>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</si>
  <si>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</si>
  <si>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</si>
  <si>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</si>
  <si>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</si>
  <si>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</si>
  <si>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</si>
  <si>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</si>
  <si>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</si>
  <si>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</si>
  <si>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</si>
  <si>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</si>
  <si>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</si>
  <si>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</si>
  <si>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</si>
  <si>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</si>
  <si>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</si>
  <si>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</si>
  <si>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</si>
  <si>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</si>
  <si>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</si>
  <si>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</si>
  <si>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</si>
  <si>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</si>
  <si>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</si>
  <si>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</si>
  <si>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</si>
  <si>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</si>
  <si>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</si>
  <si>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</si>
  <si>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</si>
  <si>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</si>
  <si>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</si>
  <si>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</si>
  <si>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</si>
  <si>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</si>
  <si>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</si>
  <si>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</si>
  <si>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</si>
  <si>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</si>
  <si>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</si>
  <si>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</si>
  <si>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</si>
  <si>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</si>
  <si>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</si>
  <si>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</si>
  <si>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</si>
  <si>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</si>
  <si>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</si>
  <si>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</si>
  <si>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</si>
  <si>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</si>
  <si>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</si>
  <si>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</si>
  <si>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</si>
  <si>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</si>
  <si>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</si>
  <si>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</si>
  <si>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</si>
  <si>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</si>
  <si>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</si>
  <si>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</si>
  <si>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</si>
  <si>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</si>
  <si>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</si>
  <si>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</si>
  <si>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</si>
  <si>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</si>
  <si>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</si>
  <si>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</si>
  <si>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</si>
  <si>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</si>
  <si>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</si>
  <si>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</si>
  <si>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</si>
  <si>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</si>
  <si>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</si>
  <si>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</si>
  <si>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</si>
  <si>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</si>
  <si>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</si>
  <si>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</si>
  <si>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</si>
  <si>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</si>
  <si>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</si>
  <si>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</si>
  <si>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</si>
  <si>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</si>
  <si>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</si>
  <si>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</si>
  <si>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</si>
  <si>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</si>
  <si>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</si>
  <si>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</si>
  <si>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</si>
  <si>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</si>
  <si>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</si>
  <si>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</si>
  <si>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</si>
  <si>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</si>
  <si>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</si>
  <si>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</si>
  <si>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</si>
  <si>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</si>
  <si>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</si>
  <si>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</si>
  <si>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</si>
  <si>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</si>
  <si>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</si>
  <si>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</si>
  <si>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</si>
  <si>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</si>
  <si>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</si>
  <si>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</si>
  <si>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</si>
  <si>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</si>
  <si>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</si>
  <si>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</si>
  <si>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</si>
  <si>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</si>
  <si>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</si>
  <si>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</si>
  <si>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</si>
  <si>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</si>
  <si>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</si>
  <si>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</si>
  <si>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</si>
  <si>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</si>
  <si>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</si>
  <si>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</si>
  <si>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</si>
  <si>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</si>
  <si>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</si>
  <si>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</si>
  <si>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</si>
  <si>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</si>
  <si>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</si>
  <si>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</si>
  <si>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</si>
  <si>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</si>
  <si>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</si>
  <si>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</si>
  <si>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</si>
  <si>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</si>
  <si>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</si>
  <si>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</si>
  <si>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</si>
  <si>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</si>
  <si>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</si>
  <si>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</si>
  <si>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</si>
  <si>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</si>
  <si>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</si>
  <si>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</si>
  <si>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</si>
  <si>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</si>
  <si>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</si>
  <si>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</si>
  <si>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</si>
  <si>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</si>
  <si>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</si>
  <si>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</si>
  <si>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</si>
  <si>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</si>
  <si>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</si>
  <si>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</si>
  <si>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</si>
  <si>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</si>
  <si>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</si>
  <si>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</si>
  <si>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</si>
  <si>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</si>
  <si>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</si>
  <si>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</si>
  <si>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</si>
  <si>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</si>
  <si>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</si>
  <si>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</si>
  <si>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</si>
  <si>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</si>
  <si>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</si>
  <si>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</si>
  <si>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</si>
  <si>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</si>
  <si>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</si>
  <si>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</si>
  <si>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</si>
  <si>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</si>
  <si>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</si>
  <si>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</si>
  <si>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</si>
  <si>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</si>
  <si>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</si>
  <si>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</si>
  <si>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</si>
  <si>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</si>
  <si>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</si>
  <si>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</si>
  <si>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</si>
  <si>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</si>
  <si>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</si>
  <si>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</si>
  <si>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</si>
  <si>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</si>
  <si>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</si>
  <si>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</si>
  <si>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</si>
  <si>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</si>
  <si>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</si>
  <si>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</si>
  <si>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</si>
  <si>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</si>
  <si>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</si>
  <si>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</si>
  <si>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</si>
  <si>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</si>
  <si>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</si>
  <si>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</si>
  <si>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</si>
  <si>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</si>
  <si>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</si>
  <si>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</si>
  <si>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</si>
  <si>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</si>
  <si>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</si>
  <si>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</si>
  <si>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</si>
  <si>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</si>
  <si>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</si>
  <si>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</si>
  <si>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</si>
  <si>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</si>
  <si>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</si>
  <si>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</si>
  <si>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</si>
  <si>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</si>
  <si>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</si>
  <si>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</si>
  <si>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</si>
  <si>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</si>
  <si>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</si>
  <si>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</si>
  <si>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</si>
  <si>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</si>
  <si>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</si>
  <si>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</si>
  <si>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</si>
  <si>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</si>
  <si>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</si>
  <si>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</si>
  <si>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</si>
  <si>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</si>
  <si>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</si>
  <si>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</si>
  <si>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</si>
  <si>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</si>
  <si>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</si>
  <si>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</si>
  <si>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</si>
  <si>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</si>
  <si>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</si>
  <si>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</si>
  <si>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</si>
  <si>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</si>
  <si>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</si>
  <si>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</si>
  <si>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</si>
  <si>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</si>
  <si>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</si>
  <si>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</si>
  <si>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</si>
  <si>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</si>
  <si>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</si>
  <si>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</si>
  <si>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</si>
  <si>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</si>
  <si>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</si>
  <si>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</si>
  <si>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</si>
  <si>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</si>
  <si>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</si>
  <si>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</si>
  <si>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</si>
  <si>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</si>
  <si>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</si>
  <si>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</si>
  <si>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</si>
  <si>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</si>
  <si>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</si>
  <si>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</si>
  <si>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</si>
  <si>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</si>
  <si>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</si>
  <si>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</si>
  <si>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</si>
  <si>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</si>
  <si>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</si>
  <si>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</si>
  <si>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</si>
  <si>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</si>
  <si>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</si>
  <si>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</si>
  <si>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</si>
  <si>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</si>
  <si>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</si>
  <si>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</si>
  <si>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</si>
  <si>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</si>
  <si>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</si>
  <si>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</si>
  <si>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</si>
  <si>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</si>
  <si>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</si>
  <si>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</si>
  <si>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</si>
  <si>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</si>
  <si>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</si>
  <si>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</si>
  <si>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</si>
  <si>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</si>
  <si>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</si>
  <si>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</si>
  <si>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</si>
  <si>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</si>
  <si>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</si>
  <si>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</si>
  <si>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</si>
  <si>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</si>
  <si>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</si>
  <si>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</si>
  <si>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</si>
  <si>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</si>
  <si>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</si>
  <si>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</si>
  <si>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</si>
  <si>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</si>
  <si>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</si>
  <si>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</si>
  <si>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</si>
  <si>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</si>
  <si>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</si>
  <si>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</si>
  <si>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</si>
  <si>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</si>
  <si>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</si>
  <si>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</si>
  <si>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</si>
  <si>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</si>
  <si>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</si>
  <si>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</si>
  <si>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</si>
  <si>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</si>
  <si>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</si>
  <si>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</si>
  <si>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</si>
  <si>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</si>
  <si>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</si>
  <si>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</si>
  <si>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</si>
  <si>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</si>
  <si>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</si>
  <si>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</si>
  <si>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</si>
  <si>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</si>
  <si>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</si>
  <si>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</si>
  <si>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</si>
  <si>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</si>
  <si>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</si>
  <si>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</si>
  <si>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</si>
  <si>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</si>
  <si>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</si>
  <si>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</si>
  <si>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</si>
  <si>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</si>
  <si>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</si>
  <si>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</si>
  <si>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</si>
  <si>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</si>
  <si>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</si>
  <si>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</si>
  <si>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</si>
  <si>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</si>
  <si>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</si>
  <si>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</si>
  <si>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</si>
  <si>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</si>
  <si>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</si>
  <si>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</si>
  <si>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</si>
  <si>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</si>
  <si>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</si>
  <si>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</si>
  <si>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</si>
  <si>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</si>
  <si>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</si>
  <si>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</si>
  <si>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</si>
  <si>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</si>
  <si>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</si>
  <si>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</si>
  <si>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</si>
  <si>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</si>
  <si>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</si>
  <si>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</si>
  <si>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</si>
  <si>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</si>
  <si>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</si>
  <si>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</si>
  <si>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</si>
  <si>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</si>
  <si>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</si>
  <si>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</si>
  <si>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</si>
  <si>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</si>
  <si>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</si>
  <si>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</si>
  <si>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</si>
  <si>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</si>
  <si>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</si>
  <si>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</si>
  <si>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</si>
  <si>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</si>
  <si>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</si>
  <si>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</si>
  <si>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</si>
  <si>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</si>
  <si>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</si>
  <si>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</si>
  <si>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</si>
  <si>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</si>
  <si>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</si>
  <si>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</si>
  <si>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</si>
  <si>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</si>
  <si>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</si>
  <si>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</si>
  <si>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</si>
  <si>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</si>
  <si>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</si>
  <si>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</si>
  <si>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</si>
  <si>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</si>
  <si>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</si>
  <si>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</si>
  <si>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</si>
  <si>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</si>
  <si>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</si>
  <si>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</si>
  <si>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</si>
  <si>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</si>
  <si>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</si>
  <si>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</si>
  <si>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</si>
  <si>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</si>
  <si>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</si>
  <si>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</si>
  <si>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</si>
  <si>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</si>
  <si>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</si>
  <si>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</si>
  <si>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</si>
  <si>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</si>
  <si>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</si>
  <si>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</si>
  <si>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</si>
  <si>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</si>
  <si>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</si>
  <si>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</si>
  <si>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</si>
  <si>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</si>
  <si>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</si>
  <si>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</si>
  <si>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</si>
  <si>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</si>
  <si>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</si>
  <si>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</si>
  <si>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</si>
  <si>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</si>
  <si>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</si>
  <si>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</si>
  <si>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</si>
  <si>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</si>
  <si>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</si>
  <si>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</si>
  <si>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</si>
  <si>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</si>
  <si>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</si>
  <si>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</si>
  <si>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</si>
  <si>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</si>
  <si>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</si>
  <si>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</si>
  <si>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</si>
  <si>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</si>
  <si>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</si>
  <si>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</si>
  <si>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</si>
  <si>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</si>
  <si>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</si>
  <si>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</si>
  <si>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</si>
  <si>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</si>
  <si>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</si>
  <si>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</si>
  <si>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</si>
  <si>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</si>
  <si>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</si>
  <si>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</si>
  <si>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</si>
  <si>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</si>
  <si>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</si>
  <si>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</si>
  <si>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</si>
  <si>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</si>
  <si>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</si>
  <si>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</si>
  <si>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</si>
  <si>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</si>
  <si>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</si>
  <si>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</si>
  <si>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</si>
  <si>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</si>
  <si>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</si>
  <si>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</si>
  <si>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</si>
  <si>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</si>
  <si>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</si>
  <si>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</si>
  <si>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</si>
  <si>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</si>
  <si>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</si>
  <si>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</si>
  <si>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</si>
  <si>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</si>
  <si>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</si>
  <si>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</si>
  <si>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</si>
  <si>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</si>
  <si>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</si>
  <si>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</si>
  <si>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</si>
  <si>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</si>
  <si>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</si>
  <si>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</si>
  <si>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</si>
  <si>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</si>
  <si>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</si>
  <si>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</si>
  <si>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</si>
  <si>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</si>
  <si>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</si>
  <si>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</si>
  <si>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</si>
  <si>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</si>
  <si>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</si>
  <si>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</si>
  <si>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</si>
  <si>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</si>
  <si>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</si>
  <si>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</si>
  <si>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</si>
  <si>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</si>
  <si>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</si>
  <si>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</si>
  <si>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</si>
  <si>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</si>
  <si>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</si>
  <si>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</si>
  <si>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</si>
  <si>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</si>
  <si>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</si>
  <si>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</si>
  <si>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</si>
  <si>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</si>
  <si>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</si>
  <si>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</si>
  <si>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</si>
  <si>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</si>
  <si>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</si>
  <si>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</si>
  <si>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</si>
  <si>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</si>
  <si>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</si>
  <si>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</si>
  <si>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</si>
  <si>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</si>
  <si>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</si>
  <si>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</si>
  <si>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</si>
  <si>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</si>
  <si>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</si>
  <si>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</si>
  <si>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</si>
  <si>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</si>
  <si>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</si>
  <si>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</si>
  <si>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</si>
  <si>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</si>
  <si>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</si>
  <si>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</si>
  <si>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</si>
  <si>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</si>
  <si>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</si>
  <si>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</si>
  <si>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</si>
  <si>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</si>
  <si>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</si>
  <si>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</si>
  <si>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</si>
  <si>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</si>
  <si>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</si>
  <si>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</si>
  <si>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</si>
  <si>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</si>
  <si>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</si>
  <si>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</si>
  <si>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</si>
  <si>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</si>
  <si>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</si>
  <si>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</si>
  <si>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</si>
  <si>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</si>
  <si>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</si>
  <si>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</si>
  <si>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</si>
  <si>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</si>
  <si>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</si>
  <si>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</si>
  <si>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</si>
  <si>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</si>
  <si>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</si>
  <si>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</si>
  <si>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</si>
  <si>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</si>
  <si>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</si>
  <si>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</si>
  <si>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</si>
  <si>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</si>
  <si>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</si>
  <si>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</si>
  <si>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</si>
  <si>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</si>
  <si>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</si>
  <si>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</si>
  <si>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</si>
  <si>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</si>
  <si>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</si>
  <si>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</si>
  <si>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</si>
  <si>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</si>
  <si>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</si>
  <si>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</si>
  <si>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</si>
  <si>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</si>
  <si>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</si>
  <si>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</si>
  <si>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</si>
  <si>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</si>
  <si>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</si>
  <si>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</si>
  <si>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</si>
  <si>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</si>
  <si>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</si>
  <si>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</si>
  <si>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</si>
  <si>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</si>
  <si>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</si>
  <si>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</si>
  <si>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</si>
  <si>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</si>
  <si>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</si>
  <si>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</si>
  <si>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</si>
  <si>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</si>
  <si>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</si>
  <si>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</si>
  <si>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</si>
  <si>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</si>
  <si>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</si>
  <si>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</si>
  <si>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</si>
  <si>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</si>
  <si>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</si>
  <si>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</si>
  <si>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</si>
  <si>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</si>
  <si>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</si>
  <si>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</si>
  <si>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</si>
  <si>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</si>
  <si>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</si>
  <si>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</si>
  <si>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</si>
  <si>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</si>
  <si>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</si>
  <si>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</si>
  <si>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</si>
  <si>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</si>
  <si>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</si>
  <si>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</si>
  <si>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</si>
  <si>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</si>
  <si>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</si>
  <si>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</si>
  <si>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</si>
  <si>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</si>
  <si>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</si>
  <si>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</si>
  <si>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</si>
  <si>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</si>
  <si>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</si>
  <si>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</si>
  <si>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</si>
  <si>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</si>
  <si>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</si>
  <si>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</si>
  <si>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</si>
  <si>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</si>
  <si>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</si>
  <si>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</si>
  <si>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</si>
  <si>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</si>
  <si>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</si>
  <si>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</si>
  <si>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</si>
  <si>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</si>
  <si>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</si>
  <si>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</si>
  <si>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</si>
  <si>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</si>
  <si>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</si>
  <si>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</si>
  <si>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</si>
  <si>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</si>
  <si>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</si>
  <si>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</si>
  <si>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</si>
  <si>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</si>
  <si>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</si>
  <si>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</si>
  <si>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</si>
  <si>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</si>
  <si>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</si>
  <si>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</si>
  <si>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</si>
  <si>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</si>
  <si>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</si>
  <si>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</si>
  <si>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</si>
  <si>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</si>
  <si>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</si>
  <si>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</si>
  <si>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</si>
  <si>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</si>
  <si>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</si>
  <si>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</si>
  <si>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</si>
  <si>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</si>
  <si>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</si>
  <si>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</si>
  <si>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</si>
  <si>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</si>
  <si>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</si>
  <si>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</si>
  <si>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</si>
  <si>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</si>
  <si>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</si>
  <si>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</si>
  <si>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</si>
  <si>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</si>
  <si>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</si>
  <si>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</si>
  <si>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</si>
  <si>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</si>
  <si>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</si>
  <si>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</si>
  <si>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</si>
  <si>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</si>
  <si>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</si>
  <si>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</si>
  <si>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</si>
  <si>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</si>
  <si>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</si>
  <si>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</si>
  <si>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</si>
  <si>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</si>
  <si>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</si>
  <si>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</si>
  <si>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</si>
  <si>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</si>
  <si>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</si>
  <si>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</si>
  <si>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</si>
  <si>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</si>
  <si>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</si>
  <si>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</si>
  <si>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</si>
  <si>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</si>
  <si>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</si>
  <si>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</si>
  <si>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</si>
  <si>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</si>
  <si>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</si>
  <si>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</si>
  <si>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</si>
  <si>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</si>
  <si>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</si>
  <si>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</si>
  <si>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</si>
  <si>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</si>
  <si>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</si>
  <si>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</si>
  <si>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</si>
  <si>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</si>
  <si>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</si>
  <si>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</si>
  <si>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</si>
  <si>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</si>
  <si>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</si>
  <si>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</si>
  <si>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</si>
  <si>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</si>
  <si>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</si>
  <si>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</si>
  <si>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</si>
  <si>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</si>
  <si>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</si>
  <si>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</si>
  <si>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</si>
  <si>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</si>
  <si>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</si>
  <si>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</si>
  <si>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</si>
  <si>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</si>
  <si>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</si>
  <si>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</si>
  <si>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</si>
  <si>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</si>
  <si>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</si>
  <si>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</si>
  <si>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</si>
  <si>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</si>
  <si>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</si>
  <si>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</si>
  <si>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</si>
  <si>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</si>
  <si>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</si>
  <si>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</si>
  <si>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</si>
  <si>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</si>
  <si>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</si>
  <si>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</si>
  <si>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</si>
  <si>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</si>
  <si>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</si>
  <si>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</si>
  <si>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</si>
  <si>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</si>
  <si>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</si>
  <si>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</si>
  <si>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</si>
  <si>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</si>
  <si>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</si>
  <si>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</si>
  <si>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</si>
  <si>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</si>
  <si>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</si>
  <si>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</si>
  <si>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</si>
  <si>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</si>
  <si>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</si>
  <si>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</si>
  <si>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</si>
  <si>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</si>
  <si>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</si>
  <si>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</si>
  <si>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</si>
  <si>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</si>
  <si>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</si>
  <si>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</si>
  <si>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</si>
  <si>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</si>
  <si>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</si>
  <si>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</si>
  <si>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</si>
  <si>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</si>
  <si>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</si>
  <si>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</si>
  <si>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</si>
  <si>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</si>
  <si>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</si>
  <si>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</si>
  <si>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</si>
  <si>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</si>
  <si>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</si>
  <si>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</si>
  <si>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</si>
  <si>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</si>
  <si>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</si>
  <si>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</si>
  <si>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</si>
  <si>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</si>
  <si>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</si>
  <si>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</si>
  <si>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</si>
  <si>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</si>
  <si>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</si>
  <si>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</si>
  <si>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</si>
  <si>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</si>
  <si>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</si>
  <si>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</si>
  <si>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</si>
  <si>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</si>
  <si>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</si>
  <si>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</si>
  <si>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</si>
  <si>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</si>
  <si>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</si>
  <si>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</si>
  <si>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</si>
  <si>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</si>
  <si>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</si>
  <si>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</si>
  <si>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</si>
  <si>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</si>
  <si>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</si>
  <si>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</si>
  <si>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</si>
  <si>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</si>
  <si>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</si>
  <si>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</si>
  <si>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</si>
  <si>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</si>
  <si>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</si>
  <si>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</si>
  <si>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</si>
  <si>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</si>
  <si>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</si>
  <si>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</si>
  <si>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</si>
  <si>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</si>
  <si>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</si>
  <si>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</si>
  <si>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</si>
  <si>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</si>
  <si>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</si>
  <si>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</si>
  <si>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</si>
  <si>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</si>
  <si>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</si>
  <si>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</si>
  <si>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</si>
  <si>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</si>
  <si>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</si>
  <si>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</si>
  <si>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</si>
  <si>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</si>
  <si>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</si>
  <si>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</si>
  <si>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</si>
  <si>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</si>
  <si>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</si>
  <si>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</si>
  <si>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</si>
  <si>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</si>
  <si>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</si>
  <si>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</si>
  <si>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</si>
  <si>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</si>
  <si>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</si>
  <si>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</si>
  <si>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</si>
  <si>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</si>
  <si>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</si>
  <si>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</si>
  <si>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</si>
  <si>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</si>
  <si>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</si>
  <si>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</si>
  <si>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</si>
  <si>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</si>
  <si>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</si>
  <si>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</si>
  <si>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</si>
  <si>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</si>
  <si>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</si>
  <si>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</si>
  <si>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</si>
  <si>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</si>
  <si>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</si>
  <si>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</si>
  <si>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</si>
  <si>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</si>
  <si>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</si>
  <si>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</si>
  <si>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</si>
  <si>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</si>
  <si>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</si>
  <si>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</si>
  <si>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</si>
  <si>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</si>
  <si>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</si>
  <si>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</si>
  <si>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</si>
  <si>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</si>
  <si>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</si>
  <si>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</si>
  <si>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</si>
  <si>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</si>
  <si>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</si>
  <si>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</si>
  <si>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</si>
  <si>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</si>
  <si>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</si>
  <si>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</si>
  <si>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</si>
  <si>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</si>
  <si>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</si>
  <si>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</si>
  <si>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</si>
  <si>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</si>
  <si>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</si>
  <si>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</si>
  <si>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</si>
  <si>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</si>
  <si>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</si>
  <si>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</si>
  <si>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</si>
  <si>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</si>
  <si>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</si>
  <si>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</si>
  <si>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</si>
  <si>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</si>
  <si>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</si>
  <si>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</si>
  <si>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</si>
  <si>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</si>
  <si>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</si>
  <si>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</si>
  <si>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</si>
  <si>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</si>
  <si>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</si>
  <si>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</si>
  <si>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</si>
  <si>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</si>
  <si>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</si>
  <si>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</si>
  <si>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</si>
  <si>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</si>
  <si>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</si>
  <si>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</si>
  <si>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</si>
  <si>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</si>
  <si>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</si>
  <si>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</si>
  <si>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</si>
  <si>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</si>
  <si>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</si>
  <si>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</si>
  <si>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</si>
  <si>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</si>
  <si>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</si>
  <si>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</si>
  <si>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</si>
  <si>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</si>
  <si>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</si>
  <si>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</si>
  <si>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</si>
  <si>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</si>
  <si>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</si>
  <si>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</si>
  <si>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</si>
  <si>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</si>
  <si>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</si>
  <si>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</si>
  <si>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</si>
  <si>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</si>
  <si>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</si>
  <si>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</si>
  <si>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</si>
  <si>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</si>
  <si>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</si>
  <si>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</si>
  <si>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</si>
  <si>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</si>
  <si>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</si>
  <si>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</si>
  <si>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</si>
  <si>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</si>
  <si>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</si>
  <si>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</si>
  <si>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</si>
  <si>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</si>
  <si>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</si>
  <si>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</si>
  <si>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</si>
  <si>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</si>
  <si>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</si>
  <si>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</si>
  <si>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</si>
  <si>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</si>
  <si>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</si>
  <si>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</si>
  <si>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</si>
  <si>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</si>
  <si>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</si>
  <si>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</si>
  <si>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</si>
  <si>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</si>
  <si>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</si>
  <si>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</si>
  <si>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</si>
  <si>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</si>
  <si>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</si>
  <si>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</si>
  <si>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</si>
  <si>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</si>
  <si>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</si>
  <si>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</si>
  <si>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</si>
  <si>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</si>
  <si>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</si>
  <si>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</si>
  <si>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</si>
  <si>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</si>
  <si>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</si>
  <si>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</si>
  <si>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</si>
  <si>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</si>
  <si>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</si>
  <si>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</si>
  <si>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</si>
  <si>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</si>
  <si>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</si>
  <si>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</si>
  <si>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</si>
  <si>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</si>
  <si>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</si>
  <si>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</si>
  <si>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</si>
  <si>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</si>
  <si>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</si>
  <si>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</si>
  <si>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</si>
  <si>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</si>
  <si>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</si>
  <si>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</si>
  <si>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</si>
  <si>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</si>
  <si>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</si>
  <si>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</si>
  <si>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</si>
  <si>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</si>
  <si>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</si>
  <si>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</si>
  <si>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</si>
  <si>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</si>
  <si>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</si>
  <si>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</si>
  <si>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</si>
  <si>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</si>
  <si>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</si>
  <si>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</si>
  <si>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</si>
  <si>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</si>
  <si>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</si>
  <si>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</si>
  <si>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</si>
  <si>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</si>
  <si>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</si>
  <si>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</si>
  <si>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</si>
  <si>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</si>
  <si>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</si>
  <si>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</si>
  <si>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</si>
  <si>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</si>
  <si>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</si>
  <si>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</si>
  <si>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</si>
  <si>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</si>
  <si>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</si>
  <si>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</si>
  <si>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</si>
  <si>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</si>
  <si>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</si>
  <si>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</si>
  <si>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</si>
  <si>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</si>
  <si>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</si>
  <si>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</si>
  <si>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</si>
  <si>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</si>
  <si>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</si>
  <si>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</si>
  <si>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</si>
  <si>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</si>
  <si>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</si>
  <si>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</si>
  <si>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</si>
  <si>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</si>
  <si>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</si>
  <si>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</si>
  <si>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</si>
  <si>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</si>
  <si>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</si>
  <si>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</si>
  <si>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</si>
  <si>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</si>
  <si>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</si>
  <si>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</si>
  <si>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</si>
  <si>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</si>
  <si>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</si>
  <si>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</si>
  <si>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</si>
  <si>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</si>
  <si>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</si>
  <si>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</si>
  <si>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</si>
  <si>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</si>
  <si>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</si>
  <si>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</si>
  <si>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</si>
  <si>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</si>
  <si>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</si>
  <si>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</si>
  <si>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</si>
  <si>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</si>
  <si>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</si>
  <si>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</si>
  <si>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</si>
  <si>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</si>
  <si>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</si>
  <si>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</si>
  <si>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</si>
  <si>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</si>
  <si>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</si>
  <si>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</si>
  <si>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</si>
  <si>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</si>
  <si>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</si>
  <si>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</si>
  <si>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</si>
  <si>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</si>
  <si>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</si>
  <si>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</si>
  <si>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</si>
  <si>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</si>
  <si>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</si>
  <si>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</si>
  <si>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</si>
  <si>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</si>
  <si>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</si>
  <si>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</si>
  <si>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</si>
  <si>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</si>
  <si>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</si>
  <si>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</si>
  <si>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</si>
  <si>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</si>
  <si>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</si>
  <si>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</si>
  <si>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</si>
  <si>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</si>
  <si>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</si>
  <si>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</si>
  <si>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</si>
  <si>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</si>
  <si>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</si>
  <si>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</si>
  <si>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</si>
  <si>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</si>
  <si>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</si>
  <si>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</si>
  <si>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</si>
  <si>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</si>
  <si>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</si>
  <si>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</si>
  <si>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</si>
  <si>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</si>
  <si>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</si>
  <si>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</si>
  <si>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</si>
  <si>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</si>
  <si>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</si>
  <si>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</si>
  <si>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</si>
  <si>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</si>
  <si>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</si>
  <si>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</si>
  <si>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</si>
  <si>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</si>
  <si>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</si>
  <si>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</si>
  <si>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</si>
  <si>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</si>
  <si>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</si>
  <si>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</si>
  <si>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</si>
  <si>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</si>
  <si>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</si>
  <si>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</si>
  <si>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</si>
  <si>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</si>
  <si>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</si>
  <si>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</si>
  <si>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</si>
  <si>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</si>
  <si>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</si>
  <si>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</si>
  <si>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</si>
  <si>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</si>
  <si>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</si>
  <si>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</si>
  <si>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</si>
  <si>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</si>
  <si>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</si>
  <si>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</si>
  <si>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</si>
  <si>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</si>
  <si>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</si>
  <si>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</si>
  <si>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</si>
  <si>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</si>
  <si>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</si>
  <si>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</si>
  <si>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</si>
  <si>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</si>
  <si>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</si>
  <si>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</si>
  <si>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</si>
  <si>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</si>
  <si>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</si>
  <si>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</si>
  <si>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</si>
  <si>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</si>
  <si>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</si>
  <si>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</si>
  <si>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</si>
  <si>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</si>
  <si>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</si>
  <si>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</si>
  <si>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</si>
  <si>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</si>
  <si>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</si>
  <si>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</si>
  <si>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</si>
  <si>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Outcome</t>
  </si>
  <si>
    <t>Standars Deviation of # of Backers</t>
  </si>
  <si>
    <t>Successful Projects</t>
  </si>
  <si>
    <t xml:space="preserve"> Failed Projects</t>
  </si>
  <si>
    <t>Mean # of Backers</t>
  </si>
  <si>
    <t>Median # of Backers</t>
  </si>
  <si>
    <t xml:space="preserve">Minimum # of Backers </t>
  </si>
  <si>
    <t>Maximum # of Backers</t>
  </si>
  <si>
    <t>Variance of # of Backers</t>
  </si>
  <si>
    <t xml:space="preserve">Median # of Backers </t>
  </si>
  <si>
    <t xml:space="preserve">Maximum # of Backers </t>
  </si>
  <si>
    <t xml:space="preserve">Variance # of Backers </t>
  </si>
  <si>
    <t xml:space="preserve">Mean # of Backers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</si>
</sst>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B2B2B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rgb="FF1D1C1D"/>
      <name val="Arial"/>
      <family val="2"/>
    </font>
    <font>
      <b/>
      <u/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rgb="FFD9E1F2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9" fontId="0" fillId="0" borderId="0" xfId="43" applyFont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0" fontId="16" fillId="0" borderId="0" xfId="43" applyNumberFormat="1" applyFont="1" applyAlignment="1">
      <alignment horizontal="center"/>
    </xf>
    <xf numFmtId="10" fontId="0" fillId="0" borderId="0" xfId="43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6" fillId="33" borderId="11" xfId="0" applyFont="1" applyFill="1" applyBorder="1"/>
    <xf numFmtId="0" fontId="6" fillId="34" borderId="11" xfId="0" applyFont="1" applyFill="1" applyBorder="1"/>
    <xf numFmtId="0" fontId="7" fillId="35" borderId="11" xfId="0" applyFont="1" applyFill="1" applyBorder="1"/>
    <xf numFmtId="0" fontId="7" fillId="36" borderId="11" xfId="0" applyFont="1" applyFill="1" applyBorder="1"/>
    <xf numFmtId="0" fontId="0" fillId="37" borderId="0" xfId="0" applyFont="1" applyFill="1"/>
    <xf numFmtId="0" fontId="0" fillId="38" borderId="10" xfId="0" applyFont="1" applyFill="1" applyBorder="1"/>
    <xf numFmtId="0" fontId="0" fillId="37" borderId="10" xfId="0" applyFont="1" applyFill="1" applyBorder="1"/>
    <xf numFmtId="0" fontId="0" fillId="37" borderId="0" xfId="0" applyFill="1"/>
    <xf numFmtId="0" fontId="16" fillId="0" borderId="0" xfId="0" applyFont="1"/>
    <xf numFmtId="0" fontId="21" fillId="0" borderId="0" xfId="0" applyFont="1"/>
    <xf numFmtId="0" fontId="7" fillId="39" borderId="11" xfId="0" applyFont="1" applyFill="1" applyBorder="1"/>
    <xf numFmtId="0" fontId="7" fillId="40" borderId="11" xfId="0" applyFont="1" applyFill="1" applyBorder="1"/>
    <xf numFmtId="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 Challenge.xlsx]Pivot Table- Category!PivotTable3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7.407407407407407E-2"/>
          <c:w val="0.72267825896762905"/>
          <c:h val="0.702103018372703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Table- Category'!$B$3:$B$4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Table-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Table- Category'!$B$5:$B$14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A-BF4E-B99A-A37D23EFB220}"/>
            </c:ext>
          </c:extLst>
        </c:ser>
        <c:ser>
          <c:idx val="1"/>
          <c:order val="1"/>
          <c:tx>
            <c:strRef>
              <c:f>'Pivot Table- Category'!$C$3:$C$4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Table-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Table- Category'!$C$5:$C$14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CA-BF4E-B99A-A37D23EFB220}"/>
            </c:ext>
          </c:extLst>
        </c:ser>
        <c:ser>
          <c:idx val="2"/>
          <c:order val="2"/>
          <c:tx>
            <c:strRef>
              <c:f>'Pivot Table- Category'!$D$3:$D$4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Table-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Table- Category'!$D$5:$D$14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CA-BF4E-B99A-A37D23EFB220}"/>
            </c:ext>
          </c:extLst>
        </c:ser>
        <c:ser>
          <c:idx val="3"/>
          <c:order val="3"/>
          <c:tx>
            <c:strRef>
              <c:f>'Pivot Table- Category'!$E$3:$E$4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Table-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Table- Category'!$E$5:$E$14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CA-BF4E-B99A-A37D23EFB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7009551"/>
        <c:axId val="1490725391"/>
      </c:barChart>
      <c:catAx>
        <c:axId val="111700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25391"/>
        <c:crosses val="autoZero"/>
        <c:auto val="1"/>
        <c:lblAlgn val="ctr"/>
        <c:lblOffset val="100"/>
        <c:noMultiLvlLbl val="0"/>
      </c:catAx>
      <c:valAx>
        <c:axId val="149072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0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 Challenge.xlsx]Pivot Table - Sub-Category!PivotTable4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- Sub-Category'!$B$4:$B$5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- 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 Table - Sub-Category'!$B$6:$B$30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3-3B45-9552-509CC1C2765D}"/>
            </c:ext>
          </c:extLst>
        </c:ser>
        <c:ser>
          <c:idx val="1"/>
          <c:order val="1"/>
          <c:tx>
            <c:strRef>
              <c:f>'Pivot Table - Sub-Category'!$C$4:$C$5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- 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 Table - Sub-Category'!$C$6:$C$30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6-A741-84B6-97B43F2D0D47}"/>
            </c:ext>
          </c:extLst>
        </c:ser>
        <c:ser>
          <c:idx val="2"/>
          <c:order val="2"/>
          <c:tx>
            <c:strRef>
              <c:f>'Pivot Table - Sub-Category'!$D$4:$D$5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- 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 Table - Sub-Category'!$D$6:$D$30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E6-A741-84B6-97B43F2D0D47}"/>
            </c:ext>
          </c:extLst>
        </c:ser>
        <c:ser>
          <c:idx val="3"/>
          <c:order val="3"/>
          <c:tx>
            <c:strRef>
              <c:f>'Pivot Table - Sub-Category'!$E$4:$E$5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- 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 Table - Sub-Category'!$E$6:$E$30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E6-A741-84B6-97B43F2D0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674911"/>
        <c:axId val="769676559"/>
      </c:barChart>
      <c:catAx>
        <c:axId val="76967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76559"/>
        <c:crosses val="autoZero"/>
        <c:auto val="1"/>
        <c:lblAlgn val="ctr"/>
        <c:lblOffset val="100"/>
        <c:noMultiLvlLbl val="0"/>
      </c:catAx>
      <c:valAx>
        <c:axId val="7696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7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 Challenge.xlsx]Pivot Table - outcome!PivotTable8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- outcome'!$B$4:$B$5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- outcome'!$A$6:$A$18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- outcome'!$B$6:$B$18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1-3144-865E-771258E94653}"/>
            </c:ext>
          </c:extLst>
        </c:ser>
        <c:ser>
          <c:idx val="1"/>
          <c:order val="1"/>
          <c:tx>
            <c:strRef>
              <c:f>'Pivot Table - outcome'!$C$4:$C$5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- outcome'!$A$6:$A$18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- outcome'!$C$6:$C$18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F9C-0C45-B751-C72E74F69517}"/>
            </c:ext>
          </c:extLst>
        </c:ser>
        <c:ser>
          <c:idx val="2"/>
          <c:order val="2"/>
          <c:tx>
            <c:strRef>
              <c:f>'Pivot Table - outcome'!$D$4:$D$5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 - outcome'!$A$6:$A$18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- outcome'!$D$6:$D$18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FF9C-0C45-B751-C72E74F69517}"/>
            </c:ext>
          </c:extLst>
        </c:ser>
        <c:ser>
          <c:idx val="3"/>
          <c:order val="3"/>
          <c:tx>
            <c:strRef>
              <c:f>'Pivot Table - outcome'!$E$4:$E$5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 - outcome'!$A$6:$A$18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- outcome'!$E$6:$E$18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F9C-0C45-B751-C72E74F69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833903"/>
        <c:axId val="1461911087"/>
      </c:lineChart>
      <c:catAx>
        <c:axId val="146183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11087"/>
        <c:crosses val="autoZero"/>
        <c:auto val="1"/>
        <c:lblAlgn val="ctr"/>
        <c:lblOffset val="100"/>
        <c:noMultiLvlLbl val="0"/>
      </c:catAx>
      <c:valAx>
        <c:axId val="14619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3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'Goal Analysis 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'Goal Analysis 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Analysis '!$F$2:$F$13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C-5841-9362-C4E2506E3AB8}"/>
            </c:ext>
          </c:extLst>
        </c:ser>
        <c:ser>
          <c:idx val="1"/>
          <c:order val="1"/>
          <c:tx>
            <c:strRef>
              <c:f>'Goal Analysis '!$G$1</c:f>
              <c:strCache>
                <c:ptCount val="1"/>
                <c:pt idx="0">
                  <c:v>Percentage Failed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'Goal Analysis 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Analysis '!$G$2:$G$13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C-5841-9362-C4E2506E3AB8}"/>
            </c:ext>
          </c:extLst>
        </c:ser>
        <c:ser>
          <c:idx val="2"/>
          <c:order val="2"/>
          <c:tx>
            <c:strRef>
              <c:f>'Goal Analysis 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'Goal Analysis 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Analysis '!$H$2:$H$13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4C-5841-9362-C4E2506E3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077071"/>
        <c:axId val="830643551"/>
      </c:lineChart>
      <c:catAx>
        <c:axId val="77307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43551"/>
        <c:crosses val="autoZero"/>
        <c:auto val="1"/>
        <c:lblAlgn val="ctr"/>
        <c:lblOffset val="100"/>
        <c:noMultiLvlLbl val="0"/>
      </c:catAx>
      <c:valAx>
        <c:axId val="8306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7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2</xdr:row>
      <xdr:rowOff>133350</xdr:rowOff>
    </xdr:from>
    <xdr:to>
      <xdr:col>10</xdr:col>
      <xdr:colOff>1574800</xdr:colOff>
      <xdr:row>22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4D6491-0835-0551-71FB-CFB5A0847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5</xdr:row>
      <xdr:rowOff>69850</xdr:rowOff>
    </xdr:from>
    <xdr:to>
      <xdr:col>15</xdr:col>
      <xdr:colOff>25400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3B81A-4B18-3FA5-7ED2-74C05A945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469900</xdr:colOff>
      <xdr:row>6</xdr:row>
      <xdr:rowOff>88900</xdr:rowOff>
    </xdr:from>
    <xdr:to>
      <xdr:col>13</xdr:col>
      <xdr:colOff>88900</xdr:colOff>
      <xdr:row>19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5403F-9332-F012-CAF4-23A4F8933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13</xdr:row>
      <xdr:rowOff>171450</xdr:rowOff>
    </xdr:from>
    <xdr:to>
      <xdr:col>13</xdr:col>
      <xdr:colOff>184150</xdr:colOff>
      <xdr:row>34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D5EE6-B7E0-7212-5FFB-E3B51315D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 Simone" refreshedDate="44946.711492361108" createdVersion="8" refreshedVersion="8" minRefreshableVersion="3" recordCount="1000" xr:uid="{DA3E1CBD-359C-1A40-8D9F-217489BF1E8F}">
  <cacheSource type="worksheet">
    <worksheetSource ref="A1:R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ercent Funded" numFmtId="9">
      <sharedItems containsSemiMixedTypes="0" containsString="0" containsNumber="1" minValue="0" maxValue="23.388333333333332"/>
    </cacheField>
    <cacheField name="Average Donation" numFmtId="44">
      <sharedItems containsMixedTypes="1" containsNumber="1" minValue="0" maxValue="113.17073170731707"/>
    </cacheField>
    <cacheField name="Parent Catergory 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 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 Simone" refreshedDate="44946.732075115739" createdVersion="8" refreshedVersion="8" minRefreshableVersion="3" recordCount="1000" xr:uid="{51D28D81-597E-E445-8965-3EF1A031A01B}">
  <cacheSource type="worksheet">
    <worksheetSource ref="A1:T1001" sheet="Crowdfunding"/>
  </cacheSource>
  <cacheFields count="22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/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ercent Funded" numFmtId="9">
      <sharedItems containsSemiMixedTypes="0" containsString="0" containsNumber="1" minValue="0" maxValue="23.388333333333332"/>
    </cacheField>
    <cacheField name="Average Donation" numFmtId="44">
      <sharedItems containsMixedTypes="1" containsNumber="1" minValue="0" maxValue="113.17073170731707"/>
    </cacheField>
    <cacheField name="Parent Catergory 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 " numFmtId="0">
      <sharedItems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1" base="18">
        <rangePr groupBy="months" startDate="2010-01-09T06:00:00" endDate="2020-01-27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Date Ended Conversion" numFmtId="14">
      <sharedItems containsSemiMixedTypes="0" containsNonDate="0" containsDate="1" containsString="0" minDate="2010-01-09T06:00:00" maxDate="2020-02-10T06:00:00"/>
    </cacheField>
    <cacheField name="Quarters" numFmtId="0" databaseField="0">
      <fieldGroup base="18">
        <rangePr groupBy="quarters" startDate="2010-01-09T06:00:00" endDate="2020-01-27T06:00:00"/>
        <groupItems count="6">
          <s v="&lt;1/9/10"/>
          <s v="Qtr1"/>
          <s v="Qtr2"/>
          <s v="Qtr3"/>
          <s v="Qtr4"/>
          <s v="&gt;1/27/20"/>
        </groupItems>
      </fieldGroup>
    </cacheField>
    <cacheField name="Years" numFmtId="0" databaseField="0">
      <fieldGroup base="18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x v="0"/>
    <n v="0"/>
    <x v="0"/>
    <s v="CAD"/>
    <n v="1448690400"/>
    <n v="1450159200"/>
    <b v="0"/>
    <b v="0"/>
    <s v="food/food trucks"/>
    <n v="0"/>
    <n v="0"/>
    <x v="0"/>
    <x v="0"/>
  </r>
  <r>
    <n v="1"/>
    <s v="Odom Inc"/>
    <s v="Managed bottom-line architecture"/>
    <n v="1400"/>
    <n v="14560"/>
    <x v="1"/>
    <n v="158"/>
    <x v="1"/>
    <s v="USD"/>
    <n v="1408424400"/>
    <n v="1408597200"/>
    <b v="0"/>
    <b v="1"/>
    <s v="music/rock"/>
    <n v="10.4"/>
    <n v="92.151898734177209"/>
    <x v="1"/>
    <x v="1"/>
  </r>
  <r>
    <n v="2"/>
    <s v="Melton, Robinson and Fritz"/>
    <s v="Function-based leadingedge pricing structure"/>
    <n v="108400"/>
    <n v="142523"/>
    <x v="1"/>
    <n v="1425"/>
    <x v="2"/>
    <s v="AUD"/>
    <n v="1384668000"/>
    <n v="1384840800"/>
    <b v="0"/>
    <b v="0"/>
    <s v="technology/web"/>
    <n v="1.3147878228782288"/>
    <n v="100.01614035087719"/>
    <x v="2"/>
    <x v="2"/>
  </r>
  <r>
    <n v="3"/>
    <s v="Mcdonald, Gonzalez and Ross"/>
    <s v="Vision-oriented fresh-thinking conglomeration"/>
    <n v="4200"/>
    <n v="2477"/>
    <x v="0"/>
    <n v="24"/>
    <x v="1"/>
    <s v="USD"/>
    <n v="1565499600"/>
    <n v="1568955600"/>
    <b v="0"/>
    <b v="0"/>
    <s v="music/rock"/>
    <n v="0.58976190476190471"/>
    <n v="103.20833333333333"/>
    <x v="1"/>
    <x v="1"/>
  </r>
  <r>
    <n v="4"/>
    <s v="Larson-Little"/>
    <s v="Proactive foreground core"/>
    <n v="7600"/>
    <n v="5265"/>
    <x v="0"/>
    <n v="53"/>
    <x v="1"/>
    <s v="USD"/>
    <n v="1547964000"/>
    <n v="1548309600"/>
    <b v="0"/>
    <b v="0"/>
    <s v="theater/plays"/>
    <n v="0.69276315789473686"/>
    <n v="99.339622641509436"/>
    <x v="3"/>
    <x v="3"/>
  </r>
  <r>
    <n v="5"/>
    <s v="Harris Group"/>
    <s v="Open-source optimizing database"/>
    <n v="7600"/>
    <n v="13195"/>
    <x v="1"/>
    <n v="174"/>
    <x v="3"/>
    <s v="DKK"/>
    <n v="1346130000"/>
    <n v="1347080400"/>
    <b v="0"/>
    <b v="0"/>
    <s v="theater/plays"/>
    <n v="1.7361842105263159"/>
    <n v="75.833333333333329"/>
    <x v="3"/>
    <x v="3"/>
  </r>
  <r>
    <n v="6"/>
    <s v="Ortiz, Coleman and Mitchell"/>
    <s v="Operative upward-trending algorithm"/>
    <n v="5200"/>
    <n v="1090"/>
    <x v="0"/>
    <n v="18"/>
    <x v="4"/>
    <s v="GBP"/>
    <n v="1505278800"/>
    <n v="1505365200"/>
    <b v="0"/>
    <b v="0"/>
    <s v="film &amp; video/documentary"/>
    <n v="0.20961538461538462"/>
    <n v="60.555555555555557"/>
    <x v="4"/>
    <x v="4"/>
  </r>
  <r>
    <n v="7"/>
    <s v="Carter-Guzman"/>
    <s v="Centralized cohesive challenge"/>
    <n v="4500"/>
    <n v="14741"/>
    <x v="1"/>
    <n v="227"/>
    <x v="3"/>
    <s v="DKK"/>
    <n v="1439442000"/>
    <n v="1439614800"/>
    <b v="0"/>
    <b v="0"/>
    <s v="theater/plays"/>
    <n v="3.2757777777777779"/>
    <n v="64.93832599118943"/>
    <x v="3"/>
    <x v="3"/>
  </r>
  <r>
    <n v="8"/>
    <s v="Nunez-Richards"/>
    <s v="Exclusive attitude-oriented intranet"/>
    <n v="110100"/>
    <n v="21946"/>
    <x v="2"/>
    <n v="708"/>
    <x v="3"/>
    <s v="DKK"/>
    <n v="1281330000"/>
    <n v="1281502800"/>
    <b v="0"/>
    <b v="0"/>
    <s v="theater/plays"/>
    <n v="0.19932788374205268"/>
    <n v="30.997175141242938"/>
    <x v="3"/>
    <x v="3"/>
  </r>
  <r>
    <n v="9"/>
    <s v="Rangel, Holt and Jones"/>
    <s v="Open-source fresh-thinking model"/>
    <n v="6200"/>
    <n v="3208"/>
    <x v="0"/>
    <n v="44"/>
    <x v="1"/>
    <s v="USD"/>
    <n v="1379566800"/>
    <n v="1383804000"/>
    <b v="0"/>
    <b v="0"/>
    <s v="music/electric music"/>
    <n v="0.51741935483870971"/>
    <n v="72.909090909090907"/>
    <x v="1"/>
    <x v="5"/>
  </r>
  <r>
    <n v="10"/>
    <s v="Green Ltd"/>
    <s v="Monitored empowering installation"/>
    <n v="5200"/>
    <n v="13838"/>
    <x v="1"/>
    <n v="220"/>
    <x v="1"/>
    <s v="USD"/>
    <n v="1281762000"/>
    <n v="1285909200"/>
    <b v="0"/>
    <b v="0"/>
    <s v="film &amp; video/drama"/>
    <n v="2.6611538461538462"/>
    <n v="62.9"/>
    <x v="4"/>
    <x v="6"/>
  </r>
  <r>
    <n v="11"/>
    <s v="Perez, Johnson and Gardner"/>
    <s v="Grass-roots zero administration system engine"/>
    <n v="6300"/>
    <n v="3030"/>
    <x v="0"/>
    <n v="27"/>
    <x v="1"/>
    <s v="USD"/>
    <n v="1285045200"/>
    <n v="1285563600"/>
    <b v="0"/>
    <b v="1"/>
    <s v="theater/plays"/>
    <n v="0.48095238095238096"/>
    <n v="112.22222222222223"/>
    <x v="3"/>
    <x v="3"/>
  </r>
  <r>
    <n v="12"/>
    <s v="Kim Ltd"/>
    <s v="Assimilated hybrid intranet"/>
    <n v="6300"/>
    <n v="5629"/>
    <x v="0"/>
    <n v="55"/>
    <x v="1"/>
    <s v="USD"/>
    <n v="1571720400"/>
    <n v="1572411600"/>
    <b v="0"/>
    <b v="0"/>
    <s v="film &amp; video/drama"/>
    <n v="0.89349206349206345"/>
    <n v="102.34545454545454"/>
    <x v="4"/>
    <x v="6"/>
  </r>
  <r>
    <n v="13"/>
    <s v="Walker, Taylor and Coleman"/>
    <s v="Multi-tiered directional open architecture"/>
    <n v="4200"/>
    <n v="10295"/>
    <x v="1"/>
    <n v="98"/>
    <x v="1"/>
    <s v="USD"/>
    <n v="1465621200"/>
    <n v="1466658000"/>
    <b v="0"/>
    <b v="0"/>
    <s v="music/indie rock"/>
    <n v="2.4511904761904764"/>
    <n v="105.05102040816327"/>
    <x v="1"/>
    <x v="7"/>
  </r>
  <r>
    <n v="14"/>
    <s v="Rodriguez, Rose and Stewart"/>
    <s v="Cloned directional synergy"/>
    <n v="28200"/>
    <n v="18829"/>
    <x v="0"/>
    <n v="200"/>
    <x v="1"/>
    <s v="USD"/>
    <n v="1331013600"/>
    <n v="1333342800"/>
    <b v="0"/>
    <b v="0"/>
    <s v="music/indie rock"/>
    <n v="0.66769503546099296"/>
    <n v="94.144999999999996"/>
    <x v="1"/>
    <x v="7"/>
  </r>
  <r>
    <n v="15"/>
    <s v="Wright, Hunt and Rowe"/>
    <s v="Extended eco-centric pricing structure"/>
    <n v="81200"/>
    <n v="38414"/>
    <x v="0"/>
    <n v="452"/>
    <x v="1"/>
    <s v="USD"/>
    <n v="1575957600"/>
    <n v="1576303200"/>
    <b v="0"/>
    <b v="0"/>
    <s v="technology/wearables"/>
    <n v="0.47307881773399013"/>
    <n v="84.986725663716811"/>
    <x v="2"/>
    <x v="8"/>
  </r>
  <r>
    <n v="16"/>
    <s v="Hines Inc"/>
    <s v="Cross-platform systemic adapter"/>
    <n v="1700"/>
    <n v="11041"/>
    <x v="1"/>
    <n v="100"/>
    <x v="1"/>
    <s v="USD"/>
    <n v="1390370400"/>
    <n v="1392271200"/>
    <b v="0"/>
    <b v="0"/>
    <s v="publishing/nonfiction"/>
    <n v="6.4947058823529416"/>
    <n v="110.41"/>
    <x v="5"/>
    <x v="9"/>
  </r>
  <r>
    <n v="17"/>
    <s v="Cochran-Nguyen"/>
    <s v="Seamless 4thgeneration methodology"/>
    <n v="84600"/>
    <n v="134845"/>
    <x v="1"/>
    <n v="1249"/>
    <x v="1"/>
    <s v="USD"/>
    <n v="1294812000"/>
    <n v="1294898400"/>
    <b v="0"/>
    <b v="0"/>
    <s v="film &amp; video/animation"/>
    <n v="1.5939125295508274"/>
    <n v="107.96236989591674"/>
    <x v="4"/>
    <x v="10"/>
  </r>
  <r>
    <n v="18"/>
    <s v="Johnson-Gould"/>
    <s v="Exclusive needs-based adapter"/>
    <n v="9100"/>
    <n v="6089"/>
    <x v="3"/>
    <n v="135"/>
    <x v="1"/>
    <s v="USD"/>
    <n v="1536382800"/>
    <n v="1537074000"/>
    <b v="0"/>
    <b v="0"/>
    <s v="theater/plays"/>
    <n v="0.66912087912087914"/>
    <n v="45.103703703703701"/>
    <x v="3"/>
    <x v="3"/>
  </r>
  <r>
    <n v="19"/>
    <s v="Perez-Hess"/>
    <s v="Down-sized cohesive archive"/>
    <n v="62500"/>
    <n v="30331"/>
    <x v="0"/>
    <n v="674"/>
    <x v="1"/>
    <s v="USD"/>
    <n v="1551679200"/>
    <n v="1553490000"/>
    <b v="0"/>
    <b v="1"/>
    <s v="theater/plays"/>
    <n v="0.48529600000000001"/>
    <n v="45.001483679525222"/>
    <x v="3"/>
    <x v="3"/>
  </r>
  <r>
    <n v="20"/>
    <s v="Reeves, Thompson and Richardson"/>
    <s v="Proactive composite alliance"/>
    <n v="131800"/>
    <n v="147936"/>
    <x v="1"/>
    <n v="1396"/>
    <x v="1"/>
    <s v="USD"/>
    <n v="1406523600"/>
    <n v="1406523600"/>
    <b v="0"/>
    <b v="0"/>
    <s v="film &amp; video/drama"/>
    <n v="1.1224279210925645"/>
    <n v="105.97134670487107"/>
    <x v="4"/>
    <x v="6"/>
  </r>
  <r>
    <n v="21"/>
    <s v="Simmons-Reynolds"/>
    <s v="Re-engineered intangible definition"/>
    <n v="94000"/>
    <n v="38533"/>
    <x v="0"/>
    <n v="558"/>
    <x v="1"/>
    <s v="USD"/>
    <n v="1313384400"/>
    <n v="1316322000"/>
    <b v="0"/>
    <b v="0"/>
    <s v="theater/plays"/>
    <n v="0.40992553191489361"/>
    <n v="69.055555555555557"/>
    <x v="3"/>
    <x v="3"/>
  </r>
  <r>
    <n v="22"/>
    <s v="Collier Inc"/>
    <s v="Enhanced dynamic definition"/>
    <n v="59100"/>
    <n v="75690"/>
    <x v="1"/>
    <n v="890"/>
    <x v="1"/>
    <s v="USD"/>
    <n v="1522731600"/>
    <n v="1524027600"/>
    <b v="0"/>
    <b v="0"/>
    <s v="theater/plays"/>
    <n v="1.2807106598984772"/>
    <n v="85.044943820224717"/>
    <x v="3"/>
    <x v="3"/>
  </r>
  <r>
    <n v="23"/>
    <s v="Gray-Jenkins"/>
    <s v="Devolved next generation adapter"/>
    <n v="4500"/>
    <n v="14942"/>
    <x v="1"/>
    <n v="142"/>
    <x v="4"/>
    <s v="GBP"/>
    <n v="1550124000"/>
    <n v="1554699600"/>
    <b v="0"/>
    <b v="0"/>
    <s v="film &amp; video/documentary"/>
    <n v="3.3204444444444445"/>
    <n v="105.22535211267606"/>
    <x v="4"/>
    <x v="4"/>
  </r>
  <r>
    <n v="24"/>
    <s v="Scott, Wilson and Martin"/>
    <s v="Cross-platform intermediate frame"/>
    <n v="92400"/>
    <n v="104257"/>
    <x v="1"/>
    <n v="2673"/>
    <x v="1"/>
    <s v="USD"/>
    <n v="1403326800"/>
    <n v="1403499600"/>
    <b v="0"/>
    <b v="0"/>
    <s v="technology/wearables"/>
    <n v="1.1283225108225108"/>
    <n v="39.003741114852225"/>
    <x v="2"/>
    <x v="8"/>
  </r>
  <r>
    <n v="25"/>
    <s v="Caldwell, Velazquez and Wilson"/>
    <s v="Monitored impactful analyzer"/>
    <n v="5500"/>
    <n v="11904"/>
    <x v="1"/>
    <n v="163"/>
    <x v="1"/>
    <s v="USD"/>
    <n v="1305694800"/>
    <n v="1307422800"/>
    <b v="0"/>
    <b v="1"/>
    <s v="games/video games"/>
    <n v="2.1643636363636363"/>
    <n v="73.030674846625772"/>
    <x v="6"/>
    <x v="11"/>
  </r>
  <r>
    <n v="26"/>
    <s v="Spencer-Bates"/>
    <s v="Optional responsive customer loyalty"/>
    <n v="107500"/>
    <n v="51814"/>
    <x v="3"/>
    <n v="1480"/>
    <x v="1"/>
    <s v="USD"/>
    <n v="1533013200"/>
    <n v="1535346000"/>
    <b v="0"/>
    <b v="0"/>
    <s v="theater/plays"/>
    <n v="0.4819906976744186"/>
    <n v="35.009459459459457"/>
    <x v="3"/>
    <x v="3"/>
  </r>
  <r>
    <n v="27"/>
    <s v="Best, Carr and Williams"/>
    <s v="Diverse transitional migration"/>
    <n v="2000"/>
    <n v="1599"/>
    <x v="0"/>
    <n v="15"/>
    <x v="1"/>
    <s v="USD"/>
    <n v="1443848400"/>
    <n v="1444539600"/>
    <b v="0"/>
    <b v="0"/>
    <s v="music/rock"/>
    <n v="0.79949999999999999"/>
    <n v="106.6"/>
    <x v="1"/>
    <x v="1"/>
  </r>
  <r>
    <n v="28"/>
    <s v="Campbell, Brown and Powell"/>
    <s v="Synchronized global task-force"/>
    <n v="130800"/>
    <n v="137635"/>
    <x v="1"/>
    <n v="2220"/>
    <x v="1"/>
    <s v="USD"/>
    <n v="1265695200"/>
    <n v="1267682400"/>
    <b v="0"/>
    <b v="1"/>
    <s v="theater/plays"/>
    <n v="1.0522553516819573"/>
    <n v="61.997747747747745"/>
    <x v="3"/>
    <x v="3"/>
  </r>
  <r>
    <n v="29"/>
    <s v="Johnson, Parker and Haynes"/>
    <s v="Focused 6thgeneration forecast"/>
    <n v="45900"/>
    <n v="150965"/>
    <x v="1"/>
    <n v="1606"/>
    <x v="5"/>
    <s v="CHF"/>
    <n v="1532062800"/>
    <n v="1535518800"/>
    <b v="0"/>
    <b v="0"/>
    <s v="film &amp; video/shorts"/>
    <n v="3.2889978213507627"/>
    <n v="94.000622665006233"/>
    <x v="4"/>
    <x v="12"/>
  </r>
  <r>
    <n v="30"/>
    <s v="Clark-Cooke"/>
    <s v="Down-sized analyzing challenge"/>
    <n v="9000"/>
    <n v="14455"/>
    <x v="1"/>
    <n v="129"/>
    <x v="1"/>
    <s v="USD"/>
    <n v="1558674000"/>
    <n v="1559106000"/>
    <b v="0"/>
    <b v="0"/>
    <s v="film &amp; video/animation"/>
    <n v="1.606111111111111"/>
    <n v="112.05426356589147"/>
    <x v="4"/>
    <x v="10"/>
  </r>
  <r>
    <n v="31"/>
    <s v="Schroeder Ltd"/>
    <s v="Progressive needs-based focus group"/>
    <n v="3500"/>
    <n v="10850"/>
    <x v="1"/>
    <n v="226"/>
    <x v="4"/>
    <s v="GBP"/>
    <n v="1451973600"/>
    <n v="1454392800"/>
    <b v="0"/>
    <b v="0"/>
    <s v="games/video games"/>
    <n v="3.1"/>
    <n v="48.008849557522126"/>
    <x v="6"/>
    <x v="11"/>
  </r>
  <r>
    <n v="32"/>
    <s v="Jackson PLC"/>
    <s v="Ergonomic 6thgeneration success"/>
    <n v="101000"/>
    <n v="87676"/>
    <x v="0"/>
    <n v="2307"/>
    <x v="6"/>
    <s v="EUR"/>
    <n v="1515564000"/>
    <n v="1517896800"/>
    <b v="0"/>
    <b v="0"/>
    <s v="film &amp; video/documentary"/>
    <n v="0.86807920792079207"/>
    <n v="38.004334633723452"/>
    <x v="4"/>
    <x v="4"/>
  </r>
  <r>
    <n v="33"/>
    <s v="Blair, Collins and Carter"/>
    <s v="Exclusive interactive approach"/>
    <n v="50200"/>
    <n v="189666"/>
    <x v="1"/>
    <n v="5419"/>
    <x v="1"/>
    <s v="USD"/>
    <n v="1412485200"/>
    <n v="1415685600"/>
    <b v="0"/>
    <b v="0"/>
    <s v="theater/plays"/>
    <n v="3.7782071713147412"/>
    <n v="35.000184535892231"/>
    <x v="3"/>
    <x v="3"/>
  </r>
  <r>
    <n v="34"/>
    <s v="Maldonado and Sons"/>
    <s v="Reverse-engineered asynchronous archive"/>
    <n v="9300"/>
    <n v="14025"/>
    <x v="1"/>
    <n v="165"/>
    <x v="1"/>
    <s v="USD"/>
    <n v="1490245200"/>
    <n v="1490677200"/>
    <b v="0"/>
    <b v="0"/>
    <s v="film &amp; video/documentary"/>
    <n v="1.5080645161290323"/>
    <n v="85"/>
    <x v="4"/>
    <x v="4"/>
  </r>
  <r>
    <n v="35"/>
    <s v="Mitchell and Sons"/>
    <s v="Synergized intangible challenge"/>
    <n v="125500"/>
    <n v="188628"/>
    <x v="1"/>
    <n v="1965"/>
    <x v="3"/>
    <s v="DKK"/>
    <n v="1547877600"/>
    <n v="1551506400"/>
    <b v="0"/>
    <b v="1"/>
    <s v="film &amp; video/drama"/>
    <n v="1.5030119521912351"/>
    <n v="95.993893129770996"/>
    <x v="4"/>
    <x v="6"/>
  </r>
  <r>
    <n v="36"/>
    <s v="Jackson-Lewis"/>
    <s v="Monitored multi-state encryption"/>
    <n v="700"/>
    <n v="1101"/>
    <x v="1"/>
    <n v="16"/>
    <x v="1"/>
    <s v="USD"/>
    <n v="1298700000"/>
    <n v="1300856400"/>
    <b v="0"/>
    <b v="0"/>
    <s v="theater/plays"/>
    <n v="1.572857142857143"/>
    <n v="68.8125"/>
    <x v="3"/>
    <x v="3"/>
  </r>
  <r>
    <n v="37"/>
    <s v="Black, Armstrong and Anderson"/>
    <s v="Profound attitude-oriented functionalities"/>
    <n v="8100"/>
    <n v="11339"/>
    <x v="1"/>
    <n v="107"/>
    <x v="1"/>
    <s v="USD"/>
    <n v="1570338000"/>
    <n v="1573192800"/>
    <b v="0"/>
    <b v="1"/>
    <s v="publishing/fiction"/>
    <n v="1.3998765432098765"/>
    <n v="105.97196261682242"/>
    <x v="5"/>
    <x v="13"/>
  </r>
  <r>
    <n v="38"/>
    <s v="Maldonado-Gonzalez"/>
    <s v="Digitized client-driven database"/>
    <n v="3100"/>
    <n v="10085"/>
    <x v="1"/>
    <n v="134"/>
    <x v="1"/>
    <s v="USD"/>
    <n v="1287378000"/>
    <n v="1287810000"/>
    <b v="0"/>
    <b v="0"/>
    <s v="photography/photography books"/>
    <n v="3.2532258064516131"/>
    <n v="75.261194029850742"/>
    <x v="7"/>
    <x v="14"/>
  </r>
  <r>
    <n v="39"/>
    <s v="Kim-Rice"/>
    <s v="Organized bi-directional function"/>
    <n v="9900"/>
    <n v="5027"/>
    <x v="0"/>
    <n v="88"/>
    <x v="3"/>
    <s v="DKK"/>
    <n v="1361772000"/>
    <n v="1362978000"/>
    <b v="0"/>
    <b v="0"/>
    <s v="theater/plays"/>
    <n v="0.50777777777777777"/>
    <n v="57.125"/>
    <x v="3"/>
    <x v="3"/>
  </r>
  <r>
    <n v="40"/>
    <s v="Garcia, Garcia and Lopez"/>
    <s v="Reduced stable middleware"/>
    <n v="8800"/>
    <n v="14878"/>
    <x v="1"/>
    <n v="198"/>
    <x v="1"/>
    <s v="USD"/>
    <n v="1275714000"/>
    <n v="1277355600"/>
    <b v="0"/>
    <b v="1"/>
    <s v="technology/wearables"/>
    <n v="1.6906818181818182"/>
    <n v="75.141414141414145"/>
    <x v="2"/>
    <x v="8"/>
  </r>
  <r>
    <n v="41"/>
    <s v="Watts Group"/>
    <s v="Universal 5thgeneration neural-net"/>
    <n v="5600"/>
    <n v="11924"/>
    <x v="1"/>
    <n v="111"/>
    <x v="6"/>
    <s v="EUR"/>
    <n v="1346734800"/>
    <n v="1348981200"/>
    <b v="0"/>
    <b v="1"/>
    <s v="music/rock"/>
    <n v="2.1292857142857144"/>
    <n v="107.42342342342343"/>
    <x v="1"/>
    <x v="1"/>
  </r>
  <r>
    <n v="42"/>
    <s v="Werner-Bryant"/>
    <s v="Virtual uniform frame"/>
    <n v="1800"/>
    <n v="7991"/>
    <x v="1"/>
    <n v="222"/>
    <x v="1"/>
    <s v="USD"/>
    <n v="1309755600"/>
    <n v="1310533200"/>
    <b v="0"/>
    <b v="0"/>
    <s v="food/food trucks"/>
    <n v="4.4394444444444447"/>
    <n v="35.995495495495497"/>
    <x v="0"/>
    <x v="0"/>
  </r>
  <r>
    <n v="43"/>
    <s v="Schmitt-Mendoza"/>
    <s v="Profound explicit paradigm"/>
    <n v="90200"/>
    <n v="167717"/>
    <x v="1"/>
    <n v="6212"/>
    <x v="1"/>
    <s v="USD"/>
    <n v="1406178000"/>
    <n v="1407560400"/>
    <b v="0"/>
    <b v="0"/>
    <s v="publishing/radio &amp; podcasts"/>
    <n v="1.859390243902439"/>
    <n v="26.998873148744366"/>
    <x v="5"/>
    <x v="15"/>
  </r>
  <r>
    <n v="44"/>
    <s v="Reid-Mccullough"/>
    <s v="Visionary real-time groupware"/>
    <n v="1600"/>
    <n v="10541"/>
    <x v="1"/>
    <n v="98"/>
    <x v="3"/>
    <s v="DKK"/>
    <n v="1552798800"/>
    <n v="1552885200"/>
    <b v="0"/>
    <b v="0"/>
    <s v="publishing/fiction"/>
    <n v="6.5881249999999998"/>
    <n v="107.56122448979592"/>
    <x v="5"/>
    <x v="13"/>
  </r>
  <r>
    <n v="45"/>
    <s v="Woods-Clark"/>
    <s v="Networked tertiary Graphical User Interface"/>
    <n v="9500"/>
    <n v="4530"/>
    <x v="0"/>
    <n v="48"/>
    <x v="1"/>
    <s v="USD"/>
    <n v="1478062800"/>
    <n v="1479362400"/>
    <b v="0"/>
    <b v="1"/>
    <s v="theater/plays"/>
    <n v="0.4768421052631579"/>
    <n v="94.375"/>
    <x v="3"/>
    <x v="3"/>
  </r>
  <r>
    <n v="46"/>
    <s v="Vaughn, Hunt and Caldwell"/>
    <s v="Virtual grid-enabled task-force"/>
    <n v="3700"/>
    <n v="4247"/>
    <x v="1"/>
    <n v="92"/>
    <x v="1"/>
    <s v="USD"/>
    <n v="1278565200"/>
    <n v="1280552400"/>
    <b v="0"/>
    <b v="0"/>
    <s v="music/rock"/>
    <n v="1.1478378378378378"/>
    <n v="46.163043478260867"/>
    <x v="1"/>
    <x v="1"/>
  </r>
  <r>
    <n v="47"/>
    <s v="Bennett and Sons"/>
    <s v="Function-based multi-state software"/>
    <n v="1500"/>
    <n v="7129"/>
    <x v="1"/>
    <n v="149"/>
    <x v="1"/>
    <s v="USD"/>
    <n v="1396069200"/>
    <n v="1398661200"/>
    <b v="0"/>
    <b v="0"/>
    <s v="theater/plays"/>
    <n v="4.7526666666666664"/>
    <n v="47.845637583892618"/>
    <x v="3"/>
    <x v="3"/>
  </r>
  <r>
    <n v="48"/>
    <s v="Lamb Inc"/>
    <s v="Optimized leadingedge concept"/>
    <n v="33300"/>
    <n v="128862"/>
    <x v="1"/>
    <n v="2431"/>
    <x v="1"/>
    <s v="USD"/>
    <n v="1435208400"/>
    <n v="1436245200"/>
    <b v="0"/>
    <b v="0"/>
    <s v="theater/plays"/>
    <n v="3.86972972972973"/>
    <n v="53.007815713698065"/>
    <x v="3"/>
    <x v="3"/>
  </r>
  <r>
    <n v="49"/>
    <s v="Casey-Kelly"/>
    <s v="Sharable holistic interface"/>
    <n v="7200"/>
    <n v="13653"/>
    <x v="1"/>
    <n v="303"/>
    <x v="1"/>
    <s v="USD"/>
    <n v="1571547600"/>
    <n v="1575439200"/>
    <b v="0"/>
    <b v="0"/>
    <s v="music/rock"/>
    <n v="1.89625"/>
    <n v="45.059405940594061"/>
    <x v="1"/>
    <x v="1"/>
  </r>
  <r>
    <n v="50"/>
    <s v="Jones, Taylor and Moore"/>
    <s v="Down-sized system-worthy secured line"/>
    <n v="100"/>
    <n v="2"/>
    <x v="0"/>
    <n v="1"/>
    <x v="6"/>
    <s v="EUR"/>
    <n v="1375333200"/>
    <n v="1377752400"/>
    <b v="0"/>
    <b v="0"/>
    <s v="music/metal"/>
    <n v="0.02"/>
    <n v="2"/>
    <x v="1"/>
    <x v="16"/>
  </r>
  <r>
    <n v="51"/>
    <s v="Bradshaw, Gill and Donovan"/>
    <s v="Inverse secondary infrastructure"/>
    <n v="158100"/>
    <n v="145243"/>
    <x v="0"/>
    <n v="1467"/>
    <x v="4"/>
    <s v="GBP"/>
    <n v="1332824400"/>
    <n v="1334206800"/>
    <b v="0"/>
    <b v="1"/>
    <s v="technology/wearables"/>
    <n v="0.91867805186590767"/>
    <n v="99.006816632583508"/>
    <x v="2"/>
    <x v="8"/>
  </r>
  <r>
    <n v="52"/>
    <s v="Hernandez, Rodriguez and Clark"/>
    <s v="Organic foreground leverage"/>
    <n v="7200"/>
    <n v="2459"/>
    <x v="0"/>
    <n v="75"/>
    <x v="1"/>
    <s v="USD"/>
    <n v="1284526800"/>
    <n v="1284872400"/>
    <b v="0"/>
    <b v="0"/>
    <s v="theater/plays"/>
    <n v="0.34152777777777776"/>
    <n v="32.786666666666669"/>
    <x v="3"/>
    <x v="3"/>
  </r>
  <r>
    <n v="53"/>
    <s v="Smith-Jones"/>
    <s v="Reverse-engineered static concept"/>
    <n v="8800"/>
    <n v="12356"/>
    <x v="1"/>
    <n v="209"/>
    <x v="1"/>
    <s v="USD"/>
    <n v="1400562000"/>
    <n v="1403931600"/>
    <b v="0"/>
    <b v="0"/>
    <s v="film &amp; video/drama"/>
    <n v="1.4040909090909091"/>
    <n v="59.119617224880386"/>
    <x v="4"/>
    <x v="6"/>
  </r>
  <r>
    <n v="54"/>
    <s v="Roy PLC"/>
    <s v="Multi-channeled neutral customer loyalty"/>
    <n v="6000"/>
    <n v="5392"/>
    <x v="0"/>
    <n v="120"/>
    <x v="1"/>
    <s v="USD"/>
    <n v="1520748000"/>
    <n v="1521262800"/>
    <b v="0"/>
    <b v="0"/>
    <s v="technology/wearables"/>
    <n v="0.89866666666666661"/>
    <n v="44.93333333333333"/>
    <x v="2"/>
    <x v="8"/>
  </r>
  <r>
    <n v="55"/>
    <s v="Wright, Brooks and Villarreal"/>
    <s v="Reverse-engineered bifurcated strategy"/>
    <n v="6600"/>
    <n v="11746"/>
    <x v="1"/>
    <n v="131"/>
    <x v="1"/>
    <s v="USD"/>
    <n v="1532926800"/>
    <n v="1533358800"/>
    <b v="0"/>
    <b v="0"/>
    <s v="music/jazz"/>
    <n v="1.7796969696969698"/>
    <n v="89.664122137404576"/>
    <x v="1"/>
    <x v="17"/>
  </r>
  <r>
    <n v="56"/>
    <s v="Flores, Miller and Johnson"/>
    <s v="Horizontal context-sensitive knowledge user"/>
    <n v="8000"/>
    <n v="11493"/>
    <x v="1"/>
    <n v="164"/>
    <x v="1"/>
    <s v="USD"/>
    <n v="1420869600"/>
    <n v="1421474400"/>
    <b v="0"/>
    <b v="0"/>
    <s v="technology/wearables"/>
    <n v="1.436625"/>
    <n v="70.079268292682926"/>
    <x v="2"/>
    <x v="8"/>
  </r>
  <r>
    <n v="57"/>
    <s v="Bridges, Freeman and Kim"/>
    <s v="Cross-group multi-state task-force"/>
    <n v="2900"/>
    <n v="6243"/>
    <x v="1"/>
    <n v="201"/>
    <x v="1"/>
    <s v="USD"/>
    <n v="1504242000"/>
    <n v="1505278800"/>
    <b v="0"/>
    <b v="0"/>
    <s v="games/video games"/>
    <n v="2.1527586206896552"/>
    <n v="31.059701492537314"/>
    <x v="6"/>
    <x v="11"/>
  </r>
  <r>
    <n v="58"/>
    <s v="Anderson-Perez"/>
    <s v="Expanded 3rdgeneration strategy"/>
    <n v="2700"/>
    <n v="6132"/>
    <x v="1"/>
    <n v="211"/>
    <x v="1"/>
    <s v="USD"/>
    <n v="1442811600"/>
    <n v="1443934800"/>
    <b v="0"/>
    <b v="0"/>
    <s v="theater/plays"/>
    <n v="2.2711111111111113"/>
    <n v="29.061611374407583"/>
    <x v="3"/>
    <x v="3"/>
  </r>
  <r>
    <n v="59"/>
    <s v="Wright, Fox and Marks"/>
    <s v="Assimilated real-time support"/>
    <n v="1400"/>
    <n v="3851"/>
    <x v="1"/>
    <n v="128"/>
    <x v="1"/>
    <s v="USD"/>
    <n v="1497243600"/>
    <n v="1498539600"/>
    <b v="0"/>
    <b v="1"/>
    <s v="theater/plays"/>
    <n v="2.7507142857142859"/>
    <n v="30.0859375"/>
    <x v="3"/>
    <x v="3"/>
  </r>
  <r>
    <n v="60"/>
    <s v="Crawford-Peters"/>
    <s v="User-centric regional database"/>
    <n v="94200"/>
    <n v="135997"/>
    <x v="1"/>
    <n v="1600"/>
    <x v="0"/>
    <s v="CAD"/>
    <n v="1342501200"/>
    <n v="1342760400"/>
    <b v="0"/>
    <b v="0"/>
    <s v="theater/plays"/>
    <n v="1.4437048832271762"/>
    <n v="84.998125000000002"/>
    <x v="3"/>
    <x v="3"/>
  </r>
  <r>
    <n v="61"/>
    <s v="Romero-Hoffman"/>
    <s v="Open-source zero administration complexity"/>
    <n v="199200"/>
    <n v="184750"/>
    <x v="0"/>
    <n v="2253"/>
    <x v="0"/>
    <s v="CAD"/>
    <n v="1298268000"/>
    <n v="1301720400"/>
    <b v="0"/>
    <b v="0"/>
    <s v="theater/plays"/>
    <n v="0.92745983935742971"/>
    <n v="82.001775410563695"/>
    <x v="3"/>
    <x v="3"/>
  </r>
  <r>
    <n v="62"/>
    <s v="Sparks-West"/>
    <s v="Organized incremental standardization"/>
    <n v="2000"/>
    <n v="14452"/>
    <x v="1"/>
    <n v="249"/>
    <x v="1"/>
    <s v="USD"/>
    <n v="1433480400"/>
    <n v="1433566800"/>
    <b v="0"/>
    <b v="0"/>
    <s v="technology/web"/>
    <n v="7.226"/>
    <n v="58.040160642570278"/>
    <x v="2"/>
    <x v="2"/>
  </r>
  <r>
    <n v="63"/>
    <s v="Baker, Morgan and Brown"/>
    <s v="Assimilated didactic open system"/>
    <n v="4700"/>
    <n v="557"/>
    <x v="0"/>
    <n v="5"/>
    <x v="1"/>
    <s v="USD"/>
    <n v="1493355600"/>
    <n v="1493874000"/>
    <b v="0"/>
    <b v="0"/>
    <s v="theater/plays"/>
    <n v="0.11851063829787234"/>
    <n v="111.4"/>
    <x v="3"/>
    <x v="3"/>
  </r>
  <r>
    <n v="64"/>
    <s v="Mosley-Gilbert"/>
    <s v="Vision-oriented logistical intranet"/>
    <n v="2800"/>
    <n v="2734"/>
    <x v="0"/>
    <n v="38"/>
    <x v="1"/>
    <s v="USD"/>
    <n v="1530507600"/>
    <n v="1531803600"/>
    <b v="0"/>
    <b v="1"/>
    <s v="technology/web"/>
    <n v="0.97642857142857142"/>
    <n v="71.94736842105263"/>
    <x v="2"/>
    <x v="2"/>
  </r>
  <r>
    <n v="65"/>
    <s v="Berry-Boyer"/>
    <s v="Mandatory incremental projection"/>
    <n v="6100"/>
    <n v="14405"/>
    <x v="1"/>
    <n v="236"/>
    <x v="1"/>
    <s v="USD"/>
    <n v="1296108000"/>
    <n v="1296712800"/>
    <b v="0"/>
    <b v="0"/>
    <s v="theater/plays"/>
    <n v="2.3614754098360655"/>
    <n v="61.038135593220339"/>
    <x v="3"/>
    <x v="3"/>
  </r>
  <r>
    <n v="66"/>
    <s v="Sanders-Allen"/>
    <s v="Grass-roots needs-based encryption"/>
    <n v="2900"/>
    <n v="1307"/>
    <x v="0"/>
    <n v="12"/>
    <x v="1"/>
    <s v="USD"/>
    <n v="1428469200"/>
    <n v="1428901200"/>
    <b v="0"/>
    <b v="1"/>
    <s v="theater/plays"/>
    <n v="0.45068965517241377"/>
    <n v="108.91666666666667"/>
    <x v="3"/>
    <x v="3"/>
  </r>
  <r>
    <n v="67"/>
    <s v="Lopez Inc"/>
    <s v="Team-oriented 6thgeneration middleware"/>
    <n v="72600"/>
    <n v="117892"/>
    <x v="1"/>
    <n v="4065"/>
    <x v="4"/>
    <s v="GBP"/>
    <n v="1264399200"/>
    <n v="1264831200"/>
    <b v="0"/>
    <b v="1"/>
    <s v="technology/wearables"/>
    <n v="1.6238567493112948"/>
    <n v="29.001722017220171"/>
    <x v="2"/>
    <x v="8"/>
  </r>
  <r>
    <n v="68"/>
    <s v="Moreno-Turner"/>
    <s v="Inverse multi-tasking installation"/>
    <n v="5700"/>
    <n v="14508"/>
    <x v="1"/>
    <n v="246"/>
    <x v="6"/>
    <s v="EUR"/>
    <n v="1501131600"/>
    <n v="1505192400"/>
    <b v="0"/>
    <b v="1"/>
    <s v="theater/plays"/>
    <n v="2.5452631578947367"/>
    <n v="58.975609756097562"/>
    <x v="3"/>
    <x v="3"/>
  </r>
  <r>
    <n v="69"/>
    <s v="Jones-Watson"/>
    <s v="Switchable disintermediate moderator"/>
    <n v="7900"/>
    <n v="1901"/>
    <x v="3"/>
    <n v="17"/>
    <x v="1"/>
    <s v="USD"/>
    <n v="1292738400"/>
    <n v="1295676000"/>
    <b v="0"/>
    <b v="0"/>
    <s v="theater/plays"/>
    <n v="0.24063291139240506"/>
    <n v="111.82352941176471"/>
    <x v="3"/>
    <x v="3"/>
  </r>
  <r>
    <n v="70"/>
    <s v="Barker Inc"/>
    <s v="Re-engineered 24/7 task-force"/>
    <n v="128000"/>
    <n v="158389"/>
    <x v="1"/>
    <n v="2475"/>
    <x v="6"/>
    <s v="EUR"/>
    <n v="1288674000"/>
    <n v="1292911200"/>
    <b v="0"/>
    <b v="1"/>
    <s v="theater/plays"/>
    <n v="1.2374140625000001"/>
    <n v="63.995555555555555"/>
    <x v="3"/>
    <x v="3"/>
  </r>
  <r>
    <n v="71"/>
    <s v="Tate, Bass and House"/>
    <s v="Organic object-oriented budgetary management"/>
    <n v="6000"/>
    <n v="6484"/>
    <x v="1"/>
    <n v="76"/>
    <x v="1"/>
    <s v="USD"/>
    <n v="1575093600"/>
    <n v="1575439200"/>
    <b v="0"/>
    <b v="0"/>
    <s v="theater/plays"/>
    <n v="1.0806666666666667"/>
    <n v="85.315789473684205"/>
    <x v="3"/>
    <x v="3"/>
  </r>
  <r>
    <n v="72"/>
    <s v="Hampton, Lewis and Ray"/>
    <s v="Seamless coherent parallelism"/>
    <n v="600"/>
    <n v="4022"/>
    <x v="1"/>
    <n v="54"/>
    <x v="1"/>
    <s v="USD"/>
    <n v="1435726800"/>
    <n v="1438837200"/>
    <b v="0"/>
    <b v="0"/>
    <s v="film &amp; video/animation"/>
    <n v="6.7033333333333331"/>
    <n v="74.481481481481481"/>
    <x v="4"/>
    <x v="10"/>
  </r>
  <r>
    <n v="73"/>
    <s v="Collins-Goodman"/>
    <s v="Cross-platform even-keeled initiative"/>
    <n v="1400"/>
    <n v="9253"/>
    <x v="1"/>
    <n v="88"/>
    <x v="1"/>
    <s v="USD"/>
    <n v="1480226400"/>
    <n v="1480485600"/>
    <b v="0"/>
    <b v="0"/>
    <s v="music/jazz"/>
    <n v="6.609285714285714"/>
    <n v="105.14772727272727"/>
    <x v="1"/>
    <x v="17"/>
  </r>
  <r>
    <n v="74"/>
    <s v="Davis-Michael"/>
    <s v="Progressive tertiary framework"/>
    <n v="3900"/>
    <n v="4776"/>
    <x v="1"/>
    <n v="85"/>
    <x v="4"/>
    <s v="GBP"/>
    <n v="1459054800"/>
    <n v="1459141200"/>
    <b v="0"/>
    <b v="0"/>
    <s v="music/metal"/>
    <n v="1.2246153846153847"/>
    <n v="56.188235294117646"/>
    <x v="1"/>
    <x v="16"/>
  </r>
  <r>
    <n v="75"/>
    <s v="White, Torres and Bishop"/>
    <s v="Multi-layered dynamic protocol"/>
    <n v="9700"/>
    <n v="14606"/>
    <x v="1"/>
    <n v="170"/>
    <x v="1"/>
    <s v="USD"/>
    <n v="1531630800"/>
    <n v="1532322000"/>
    <b v="0"/>
    <b v="0"/>
    <s v="photography/photography books"/>
    <n v="1.5057731958762886"/>
    <n v="85.917647058823533"/>
    <x v="7"/>
    <x v="14"/>
  </r>
  <r>
    <n v="76"/>
    <s v="Martin, Conway and Larsen"/>
    <s v="Horizontal next generation function"/>
    <n v="122900"/>
    <n v="95993"/>
    <x v="0"/>
    <n v="1684"/>
    <x v="1"/>
    <s v="USD"/>
    <n v="1421992800"/>
    <n v="1426222800"/>
    <b v="1"/>
    <b v="1"/>
    <s v="theater/plays"/>
    <n v="0.78106590724165992"/>
    <n v="57.00296912114014"/>
    <x v="3"/>
    <x v="3"/>
  </r>
  <r>
    <n v="77"/>
    <s v="Acevedo-Huffman"/>
    <s v="Pre-emptive impactful model"/>
    <n v="9500"/>
    <n v="4460"/>
    <x v="0"/>
    <n v="56"/>
    <x v="1"/>
    <s v="USD"/>
    <n v="1285563600"/>
    <n v="1286773200"/>
    <b v="0"/>
    <b v="1"/>
    <s v="film &amp; video/animation"/>
    <n v="0.46947368421052632"/>
    <n v="79.642857142857139"/>
    <x v="4"/>
    <x v="10"/>
  </r>
  <r>
    <n v="78"/>
    <s v="Montgomery, Larson and Spencer"/>
    <s v="User-centric bifurcated knowledge user"/>
    <n v="4500"/>
    <n v="13536"/>
    <x v="1"/>
    <n v="330"/>
    <x v="1"/>
    <s v="USD"/>
    <n v="1523854800"/>
    <n v="1523941200"/>
    <b v="0"/>
    <b v="0"/>
    <s v="publishing/translations"/>
    <n v="3.008"/>
    <n v="41.018181818181816"/>
    <x v="5"/>
    <x v="18"/>
  </r>
  <r>
    <n v="79"/>
    <s v="Soto LLC"/>
    <s v="Triple-buffered reciprocal project"/>
    <n v="57800"/>
    <n v="40228"/>
    <x v="0"/>
    <n v="838"/>
    <x v="1"/>
    <s v="USD"/>
    <n v="1529125200"/>
    <n v="1529557200"/>
    <b v="0"/>
    <b v="0"/>
    <s v="theater/plays"/>
    <n v="0.6959861591695502"/>
    <n v="48.004773269689736"/>
    <x v="3"/>
    <x v="3"/>
  </r>
  <r>
    <n v="80"/>
    <s v="Sutton, Barrett and Tucker"/>
    <s v="Cross-platform needs-based approach"/>
    <n v="1100"/>
    <n v="7012"/>
    <x v="1"/>
    <n v="127"/>
    <x v="1"/>
    <s v="USD"/>
    <n v="1503982800"/>
    <n v="1506574800"/>
    <b v="0"/>
    <b v="0"/>
    <s v="games/video games"/>
    <n v="6.374545454545455"/>
    <n v="55.212598425196852"/>
    <x v="6"/>
    <x v="11"/>
  </r>
  <r>
    <n v="81"/>
    <s v="Gomez, Bailey and Flores"/>
    <s v="User-friendly static contingency"/>
    <n v="16800"/>
    <n v="37857"/>
    <x v="1"/>
    <n v="411"/>
    <x v="1"/>
    <s v="USD"/>
    <n v="1511416800"/>
    <n v="1513576800"/>
    <b v="0"/>
    <b v="0"/>
    <s v="music/rock"/>
    <n v="2.253392857142857"/>
    <n v="92.109489051094897"/>
    <x v="1"/>
    <x v="1"/>
  </r>
  <r>
    <n v="82"/>
    <s v="Porter-George"/>
    <s v="Reactive content-based framework"/>
    <n v="1000"/>
    <n v="14973"/>
    <x v="1"/>
    <n v="180"/>
    <x v="4"/>
    <s v="GBP"/>
    <n v="1547704800"/>
    <n v="1548309600"/>
    <b v="0"/>
    <b v="1"/>
    <s v="games/video games"/>
    <n v="14.973000000000001"/>
    <n v="83.183333333333337"/>
    <x v="6"/>
    <x v="11"/>
  </r>
  <r>
    <n v="83"/>
    <s v="Fitzgerald PLC"/>
    <s v="Realigned user-facing concept"/>
    <n v="106400"/>
    <n v="39996"/>
    <x v="0"/>
    <n v="1000"/>
    <x v="1"/>
    <s v="USD"/>
    <n v="1469682000"/>
    <n v="1471582800"/>
    <b v="0"/>
    <b v="0"/>
    <s v="music/electric music"/>
    <n v="0.37590225563909774"/>
    <n v="39.996000000000002"/>
    <x v="1"/>
    <x v="5"/>
  </r>
  <r>
    <n v="84"/>
    <s v="Cisneros-Burton"/>
    <s v="Public-key zero tolerance orchestration"/>
    <n v="31400"/>
    <n v="41564"/>
    <x v="1"/>
    <n v="374"/>
    <x v="1"/>
    <s v="USD"/>
    <n v="1343451600"/>
    <n v="1344315600"/>
    <b v="0"/>
    <b v="0"/>
    <s v="technology/wearables"/>
    <n v="1.3236942675159236"/>
    <n v="111.1336898395722"/>
    <x v="2"/>
    <x v="8"/>
  </r>
  <r>
    <n v="85"/>
    <s v="Hill, Lawson and Wilkinson"/>
    <s v="Multi-tiered eco-centric architecture"/>
    <n v="4900"/>
    <n v="6430"/>
    <x v="1"/>
    <n v="71"/>
    <x v="2"/>
    <s v="AUD"/>
    <n v="1315717200"/>
    <n v="1316408400"/>
    <b v="0"/>
    <b v="0"/>
    <s v="music/indie rock"/>
    <n v="1.3122448979591836"/>
    <n v="90.563380281690144"/>
    <x v="1"/>
    <x v="7"/>
  </r>
  <r>
    <n v="86"/>
    <s v="Davis-Smith"/>
    <s v="Organic motivating firmware"/>
    <n v="7400"/>
    <n v="12405"/>
    <x v="1"/>
    <n v="203"/>
    <x v="1"/>
    <s v="USD"/>
    <n v="1430715600"/>
    <n v="1431838800"/>
    <b v="1"/>
    <b v="0"/>
    <s v="theater/plays"/>
    <n v="1.6763513513513513"/>
    <n v="61.108374384236456"/>
    <x v="3"/>
    <x v="3"/>
  </r>
  <r>
    <n v="87"/>
    <s v="Farrell and Sons"/>
    <s v="Synergized 4thgeneration conglomeration"/>
    <n v="198500"/>
    <n v="123040"/>
    <x v="0"/>
    <n v="1482"/>
    <x v="2"/>
    <s v="AUD"/>
    <n v="1299564000"/>
    <n v="1300510800"/>
    <b v="0"/>
    <b v="1"/>
    <s v="music/rock"/>
    <n v="0.6198488664987406"/>
    <n v="83.022941970310384"/>
    <x v="1"/>
    <x v="1"/>
  </r>
  <r>
    <n v="88"/>
    <s v="Clark Group"/>
    <s v="Grass-roots fault-tolerant policy"/>
    <n v="4800"/>
    <n v="12516"/>
    <x v="1"/>
    <n v="113"/>
    <x v="1"/>
    <s v="USD"/>
    <n v="1429160400"/>
    <n v="1431061200"/>
    <b v="0"/>
    <b v="0"/>
    <s v="publishing/translations"/>
    <n v="2.6074999999999999"/>
    <n v="110.76106194690266"/>
    <x v="5"/>
    <x v="18"/>
  </r>
  <r>
    <n v="89"/>
    <s v="White, Singleton and Zimmerman"/>
    <s v="Monitored scalable knowledgebase"/>
    <n v="3400"/>
    <n v="8588"/>
    <x v="1"/>
    <n v="96"/>
    <x v="1"/>
    <s v="USD"/>
    <n v="1271307600"/>
    <n v="1271480400"/>
    <b v="0"/>
    <b v="0"/>
    <s v="theater/plays"/>
    <n v="2.5258823529411765"/>
    <n v="89.458333333333329"/>
    <x v="3"/>
    <x v="3"/>
  </r>
  <r>
    <n v="90"/>
    <s v="Kramer Group"/>
    <s v="Synergistic explicit parallelism"/>
    <n v="7800"/>
    <n v="6132"/>
    <x v="0"/>
    <n v="106"/>
    <x v="1"/>
    <s v="USD"/>
    <n v="1456380000"/>
    <n v="1456380000"/>
    <b v="0"/>
    <b v="1"/>
    <s v="theater/plays"/>
    <n v="0.7861538461538462"/>
    <n v="57.849056603773583"/>
    <x v="3"/>
    <x v="3"/>
  </r>
  <r>
    <n v="91"/>
    <s v="Frazier, Patrick and Smith"/>
    <s v="Enhanced systemic analyzer"/>
    <n v="154300"/>
    <n v="74688"/>
    <x v="0"/>
    <n v="679"/>
    <x v="6"/>
    <s v="EUR"/>
    <n v="1470459600"/>
    <n v="1472878800"/>
    <b v="0"/>
    <b v="0"/>
    <s v="publishing/translations"/>
    <n v="0.48404406999351912"/>
    <n v="109.99705449189985"/>
    <x v="5"/>
    <x v="18"/>
  </r>
  <r>
    <n v="92"/>
    <s v="Santos, Bell and Lloyd"/>
    <s v="Object-based analyzing knowledge user"/>
    <n v="20000"/>
    <n v="51775"/>
    <x v="1"/>
    <n v="498"/>
    <x v="5"/>
    <s v="CHF"/>
    <n v="1277269200"/>
    <n v="1277355600"/>
    <b v="0"/>
    <b v="1"/>
    <s v="games/video games"/>
    <n v="2.5887500000000001"/>
    <n v="103.96586345381526"/>
    <x v="6"/>
    <x v="11"/>
  </r>
  <r>
    <n v="93"/>
    <s v="Hall and Sons"/>
    <s v="Pre-emptive radical architecture"/>
    <n v="108800"/>
    <n v="65877"/>
    <x v="3"/>
    <n v="610"/>
    <x v="1"/>
    <s v="USD"/>
    <n v="1350709200"/>
    <n v="1351054800"/>
    <b v="0"/>
    <b v="1"/>
    <s v="theater/plays"/>
    <n v="0.60548713235294116"/>
    <n v="107.99508196721311"/>
    <x v="3"/>
    <x v="3"/>
  </r>
  <r>
    <n v="94"/>
    <s v="Hanson Inc"/>
    <s v="Grass-roots web-enabled contingency"/>
    <n v="2900"/>
    <n v="8807"/>
    <x v="1"/>
    <n v="180"/>
    <x v="4"/>
    <s v="GBP"/>
    <n v="1554613200"/>
    <n v="1555563600"/>
    <b v="0"/>
    <b v="0"/>
    <s v="technology/web"/>
    <n v="3.036896551724138"/>
    <n v="48.927777777777777"/>
    <x v="2"/>
    <x v="2"/>
  </r>
  <r>
    <n v="95"/>
    <s v="Sanchez LLC"/>
    <s v="Stand-alone system-worthy standardization"/>
    <n v="900"/>
    <n v="1017"/>
    <x v="1"/>
    <n v="27"/>
    <x v="1"/>
    <s v="USD"/>
    <n v="1571029200"/>
    <n v="1571634000"/>
    <b v="0"/>
    <b v="0"/>
    <s v="film &amp; video/documentary"/>
    <n v="1.1299999999999999"/>
    <n v="37.666666666666664"/>
    <x v="4"/>
    <x v="4"/>
  </r>
  <r>
    <n v="96"/>
    <s v="Howard Ltd"/>
    <s v="Down-sized systematic policy"/>
    <n v="69700"/>
    <n v="151513"/>
    <x v="1"/>
    <n v="2331"/>
    <x v="1"/>
    <s v="USD"/>
    <n v="1299736800"/>
    <n v="1300856400"/>
    <b v="0"/>
    <b v="0"/>
    <s v="theater/plays"/>
    <n v="2.1737876614060259"/>
    <n v="64.999141999141997"/>
    <x v="3"/>
    <x v="3"/>
  </r>
  <r>
    <n v="97"/>
    <s v="Stewart LLC"/>
    <s v="Cloned bi-directional architecture"/>
    <n v="1300"/>
    <n v="12047"/>
    <x v="1"/>
    <n v="113"/>
    <x v="1"/>
    <s v="USD"/>
    <n v="1435208400"/>
    <n v="1439874000"/>
    <b v="0"/>
    <b v="0"/>
    <s v="food/food trucks"/>
    <n v="9.2669230769230762"/>
    <n v="106.61061946902655"/>
    <x v="0"/>
    <x v="0"/>
  </r>
  <r>
    <n v="98"/>
    <s v="Arias, Allen and Miller"/>
    <s v="Seamless transitional portal"/>
    <n v="97800"/>
    <n v="32951"/>
    <x v="0"/>
    <n v="1220"/>
    <x v="2"/>
    <s v="AUD"/>
    <n v="1437973200"/>
    <n v="1438318800"/>
    <b v="0"/>
    <b v="0"/>
    <s v="games/video games"/>
    <n v="0.33692229038854804"/>
    <n v="27.009016393442622"/>
    <x v="6"/>
    <x v="11"/>
  </r>
  <r>
    <n v="99"/>
    <s v="Baker-Morris"/>
    <s v="Fully-configurable motivating approach"/>
    <n v="7600"/>
    <n v="14951"/>
    <x v="1"/>
    <n v="164"/>
    <x v="1"/>
    <s v="USD"/>
    <n v="1416895200"/>
    <n v="1419400800"/>
    <b v="0"/>
    <b v="0"/>
    <s v="theater/plays"/>
    <n v="1.9672368421052631"/>
    <n v="91.16463414634147"/>
    <x v="3"/>
    <x v="3"/>
  </r>
  <r>
    <n v="100"/>
    <s v="Tucker, Fox and Green"/>
    <s v="Upgradable fault-tolerant approach"/>
    <n v="100"/>
    <n v="1"/>
    <x v="0"/>
    <n v="1"/>
    <x v="1"/>
    <s v="USD"/>
    <n v="1319000400"/>
    <n v="1320555600"/>
    <b v="0"/>
    <b v="0"/>
    <s v="theater/plays"/>
    <n v="0.01"/>
    <n v="1"/>
    <x v="3"/>
    <x v="3"/>
  </r>
  <r>
    <n v="101"/>
    <s v="Douglas LLC"/>
    <s v="Reduced heuristic moratorium"/>
    <n v="900"/>
    <n v="9193"/>
    <x v="1"/>
    <n v="164"/>
    <x v="1"/>
    <s v="USD"/>
    <n v="1424498400"/>
    <n v="1425103200"/>
    <b v="0"/>
    <b v="1"/>
    <s v="music/electric music"/>
    <n v="10.214444444444444"/>
    <n v="56.054878048780488"/>
    <x v="1"/>
    <x v="5"/>
  </r>
  <r>
    <n v="102"/>
    <s v="Garcia Inc"/>
    <s v="Front-line web-enabled model"/>
    <n v="3700"/>
    <n v="10422"/>
    <x v="1"/>
    <n v="336"/>
    <x v="1"/>
    <s v="USD"/>
    <n v="1526274000"/>
    <n v="1526878800"/>
    <b v="0"/>
    <b v="1"/>
    <s v="technology/wearables"/>
    <n v="2.8167567567567566"/>
    <n v="31.017857142857142"/>
    <x v="2"/>
    <x v="8"/>
  </r>
  <r>
    <n v="103"/>
    <s v="Frye, Hunt and Powell"/>
    <s v="Polarized incremental emulation"/>
    <n v="10000"/>
    <n v="2461"/>
    <x v="0"/>
    <n v="37"/>
    <x v="6"/>
    <s v="EUR"/>
    <n v="1287896400"/>
    <n v="1288674000"/>
    <b v="0"/>
    <b v="0"/>
    <s v="music/electric music"/>
    <n v="0.24610000000000001"/>
    <n v="66.513513513513516"/>
    <x v="1"/>
    <x v="5"/>
  </r>
  <r>
    <n v="104"/>
    <s v="Smith, Wells and Nguyen"/>
    <s v="Self-enabling grid-enabled initiative"/>
    <n v="119200"/>
    <n v="170623"/>
    <x v="1"/>
    <n v="1917"/>
    <x v="1"/>
    <s v="USD"/>
    <n v="1495515600"/>
    <n v="1495602000"/>
    <b v="0"/>
    <b v="0"/>
    <s v="music/indie rock"/>
    <n v="1.4314010067114094"/>
    <n v="89.005216484089729"/>
    <x v="1"/>
    <x v="7"/>
  </r>
  <r>
    <n v="105"/>
    <s v="Charles-Johnson"/>
    <s v="Total fresh-thinking system engine"/>
    <n v="6800"/>
    <n v="9829"/>
    <x v="1"/>
    <n v="95"/>
    <x v="1"/>
    <s v="USD"/>
    <n v="1364878800"/>
    <n v="1366434000"/>
    <b v="0"/>
    <b v="0"/>
    <s v="technology/web"/>
    <n v="1.4454411764705883"/>
    <n v="103.46315789473684"/>
    <x v="2"/>
    <x v="2"/>
  </r>
  <r>
    <n v="106"/>
    <s v="Brandt, Carter and Wood"/>
    <s v="Ameliorated clear-thinking circuit"/>
    <n v="3900"/>
    <n v="14006"/>
    <x v="1"/>
    <n v="147"/>
    <x v="1"/>
    <s v="USD"/>
    <n v="1567918800"/>
    <n v="1568350800"/>
    <b v="0"/>
    <b v="0"/>
    <s v="theater/plays"/>
    <n v="3.5912820512820511"/>
    <n v="95.278911564625844"/>
    <x v="3"/>
    <x v="3"/>
  </r>
  <r>
    <n v="107"/>
    <s v="Tucker, Schmidt and Reid"/>
    <s v="Multi-layered encompassing installation"/>
    <n v="3500"/>
    <n v="6527"/>
    <x v="1"/>
    <n v="86"/>
    <x v="1"/>
    <s v="USD"/>
    <n v="1524459600"/>
    <n v="1525928400"/>
    <b v="0"/>
    <b v="1"/>
    <s v="theater/plays"/>
    <n v="1.8648571428571428"/>
    <n v="75.895348837209298"/>
    <x v="3"/>
    <x v="3"/>
  </r>
  <r>
    <n v="108"/>
    <s v="Decker Inc"/>
    <s v="Universal encompassing implementation"/>
    <n v="1500"/>
    <n v="8929"/>
    <x v="1"/>
    <n v="83"/>
    <x v="1"/>
    <s v="USD"/>
    <n v="1333688400"/>
    <n v="1336885200"/>
    <b v="0"/>
    <b v="0"/>
    <s v="film &amp; video/documentary"/>
    <n v="5.9526666666666666"/>
    <n v="107.57831325301204"/>
    <x v="4"/>
    <x v="4"/>
  </r>
  <r>
    <n v="109"/>
    <s v="Romero and Sons"/>
    <s v="Object-based client-server application"/>
    <n v="5200"/>
    <n v="3079"/>
    <x v="0"/>
    <n v="60"/>
    <x v="1"/>
    <s v="USD"/>
    <n v="1389506400"/>
    <n v="1389679200"/>
    <b v="0"/>
    <b v="0"/>
    <s v="film &amp; video/television"/>
    <n v="0.5921153846153846"/>
    <n v="51.31666666666667"/>
    <x v="4"/>
    <x v="19"/>
  </r>
  <r>
    <n v="110"/>
    <s v="Castillo-Carey"/>
    <s v="Cross-platform solution-oriented process improvement"/>
    <n v="142400"/>
    <n v="21307"/>
    <x v="0"/>
    <n v="296"/>
    <x v="1"/>
    <s v="USD"/>
    <n v="1536642000"/>
    <n v="1538283600"/>
    <b v="0"/>
    <b v="0"/>
    <s v="food/food trucks"/>
    <n v="0.14962780898876404"/>
    <n v="71.983108108108112"/>
    <x v="0"/>
    <x v="0"/>
  </r>
  <r>
    <n v="111"/>
    <s v="Hart-Briggs"/>
    <s v="Re-engineered user-facing approach"/>
    <n v="61400"/>
    <n v="73653"/>
    <x v="1"/>
    <n v="676"/>
    <x v="1"/>
    <s v="USD"/>
    <n v="1348290000"/>
    <n v="1348808400"/>
    <b v="0"/>
    <b v="0"/>
    <s v="publishing/radio &amp; podcasts"/>
    <n v="1.1995602605863191"/>
    <n v="108.95414201183432"/>
    <x v="5"/>
    <x v="15"/>
  </r>
  <r>
    <n v="112"/>
    <s v="Jones-Meyer"/>
    <s v="Re-engineered client-driven hub"/>
    <n v="4700"/>
    <n v="12635"/>
    <x v="1"/>
    <n v="361"/>
    <x v="2"/>
    <s v="AUD"/>
    <n v="1408856400"/>
    <n v="1410152400"/>
    <b v="0"/>
    <b v="0"/>
    <s v="technology/web"/>
    <n v="2.6882978723404256"/>
    <n v="35"/>
    <x v="2"/>
    <x v="2"/>
  </r>
  <r>
    <n v="113"/>
    <s v="Wright, Hartman and Yu"/>
    <s v="User-friendly tertiary array"/>
    <n v="3300"/>
    <n v="12437"/>
    <x v="1"/>
    <n v="131"/>
    <x v="1"/>
    <s v="USD"/>
    <n v="1505192400"/>
    <n v="1505797200"/>
    <b v="0"/>
    <b v="0"/>
    <s v="food/food trucks"/>
    <n v="3.7687878787878786"/>
    <n v="94.938931297709928"/>
    <x v="0"/>
    <x v="0"/>
  </r>
  <r>
    <n v="114"/>
    <s v="Harper-Davis"/>
    <s v="Robust heuristic encoding"/>
    <n v="1900"/>
    <n v="13816"/>
    <x v="1"/>
    <n v="126"/>
    <x v="1"/>
    <s v="USD"/>
    <n v="1554786000"/>
    <n v="1554872400"/>
    <b v="0"/>
    <b v="1"/>
    <s v="technology/wearables"/>
    <n v="7.2715789473684209"/>
    <n v="109.65079365079364"/>
    <x v="2"/>
    <x v="8"/>
  </r>
  <r>
    <n v="115"/>
    <s v="Barrett PLC"/>
    <s v="Team-oriented clear-thinking capacity"/>
    <n v="166700"/>
    <n v="145382"/>
    <x v="0"/>
    <n v="3304"/>
    <x v="6"/>
    <s v="EUR"/>
    <n v="1510898400"/>
    <n v="1513922400"/>
    <b v="0"/>
    <b v="0"/>
    <s v="publishing/fiction"/>
    <n v="0.87211757648470301"/>
    <n v="44.001815980629537"/>
    <x v="5"/>
    <x v="13"/>
  </r>
  <r>
    <n v="116"/>
    <s v="David-Clark"/>
    <s v="De-engineered motivating standardization"/>
    <n v="7200"/>
    <n v="6336"/>
    <x v="0"/>
    <n v="73"/>
    <x v="1"/>
    <s v="USD"/>
    <n v="1442552400"/>
    <n v="1442638800"/>
    <b v="0"/>
    <b v="0"/>
    <s v="theater/plays"/>
    <n v="0.88"/>
    <n v="86.794520547945211"/>
    <x v="3"/>
    <x v="3"/>
  </r>
  <r>
    <n v="117"/>
    <s v="Chaney-Dennis"/>
    <s v="Business-focused 24hour groupware"/>
    <n v="4900"/>
    <n v="8523"/>
    <x v="1"/>
    <n v="275"/>
    <x v="1"/>
    <s v="USD"/>
    <n v="1316667600"/>
    <n v="1317186000"/>
    <b v="0"/>
    <b v="0"/>
    <s v="film &amp; video/television"/>
    <n v="1.7393877551020409"/>
    <n v="30.992727272727272"/>
    <x v="4"/>
    <x v="19"/>
  </r>
  <r>
    <n v="118"/>
    <s v="Robinson, Lopez and Christensen"/>
    <s v="Organic next generation protocol"/>
    <n v="5400"/>
    <n v="6351"/>
    <x v="1"/>
    <n v="67"/>
    <x v="1"/>
    <s v="USD"/>
    <n v="1390716000"/>
    <n v="1391234400"/>
    <b v="0"/>
    <b v="0"/>
    <s v="photography/photography books"/>
    <n v="1.1761111111111111"/>
    <n v="94.791044776119406"/>
    <x v="7"/>
    <x v="14"/>
  </r>
  <r>
    <n v="119"/>
    <s v="Clark and Sons"/>
    <s v="Reverse-engineered full-range Internet solution"/>
    <n v="5000"/>
    <n v="10748"/>
    <x v="1"/>
    <n v="154"/>
    <x v="1"/>
    <s v="USD"/>
    <n v="1402894800"/>
    <n v="1404363600"/>
    <b v="0"/>
    <b v="1"/>
    <s v="film &amp; video/documentary"/>
    <n v="2.1496"/>
    <n v="69.79220779220779"/>
    <x v="4"/>
    <x v="4"/>
  </r>
  <r>
    <n v="120"/>
    <s v="Vega Group"/>
    <s v="Synchronized regional synergy"/>
    <n v="75100"/>
    <n v="112272"/>
    <x v="1"/>
    <n v="1782"/>
    <x v="1"/>
    <s v="USD"/>
    <n v="1429246800"/>
    <n v="1429592400"/>
    <b v="0"/>
    <b v="1"/>
    <s v="games/mobile games"/>
    <n v="1.4949667110519307"/>
    <n v="63.003367003367003"/>
    <x v="6"/>
    <x v="20"/>
  </r>
  <r>
    <n v="121"/>
    <s v="Brown-Brown"/>
    <s v="Multi-lateral homogeneous success"/>
    <n v="45300"/>
    <n v="99361"/>
    <x v="1"/>
    <n v="903"/>
    <x v="1"/>
    <s v="USD"/>
    <n v="1412485200"/>
    <n v="1413608400"/>
    <b v="0"/>
    <b v="0"/>
    <s v="games/video games"/>
    <n v="2.1933995584988963"/>
    <n v="110.0343300110742"/>
    <x v="6"/>
    <x v="11"/>
  </r>
  <r>
    <n v="122"/>
    <s v="Taylor PLC"/>
    <s v="Seamless zero-defect solution"/>
    <n v="136800"/>
    <n v="88055"/>
    <x v="0"/>
    <n v="3387"/>
    <x v="1"/>
    <s v="USD"/>
    <n v="1417068000"/>
    <n v="1419400800"/>
    <b v="0"/>
    <b v="0"/>
    <s v="publishing/fiction"/>
    <n v="0.64367690058479532"/>
    <n v="25.997933274284026"/>
    <x v="5"/>
    <x v="13"/>
  </r>
  <r>
    <n v="123"/>
    <s v="Edwards-Lewis"/>
    <s v="Enhanced scalable concept"/>
    <n v="177700"/>
    <n v="33092"/>
    <x v="0"/>
    <n v="662"/>
    <x v="0"/>
    <s v="CAD"/>
    <n v="1448344800"/>
    <n v="1448604000"/>
    <b v="1"/>
    <b v="0"/>
    <s v="theater/plays"/>
    <n v="0.18622397298818233"/>
    <n v="49.987915407854985"/>
    <x v="3"/>
    <x v="3"/>
  </r>
  <r>
    <n v="124"/>
    <s v="Stanton, Neal and Rodriguez"/>
    <s v="Polarized uniform software"/>
    <n v="2600"/>
    <n v="9562"/>
    <x v="1"/>
    <n v="94"/>
    <x v="6"/>
    <s v="EUR"/>
    <n v="1557723600"/>
    <n v="1562302800"/>
    <b v="0"/>
    <b v="0"/>
    <s v="photography/photography books"/>
    <n v="3.6776923076923076"/>
    <n v="101.72340425531915"/>
    <x v="7"/>
    <x v="14"/>
  </r>
  <r>
    <n v="125"/>
    <s v="Pratt LLC"/>
    <s v="Stand-alone web-enabled moderator"/>
    <n v="5300"/>
    <n v="8475"/>
    <x v="1"/>
    <n v="180"/>
    <x v="1"/>
    <s v="USD"/>
    <n v="1537333200"/>
    <n v="1537678800"/>
    <b v="0"/>
    <b v="0"/>
    <s v="theater/plays"/>
    <n v="1.5990566037735849"/>
    <n v="47.083333333333336"/>
    <x v="3"/>
    <x v="3"/>
  </r>
  <r>
    <n v="126"/>
    <s v="Gross PLC"/>
    <s v="Proactive methodical benchmark"/>
    <n v="180200"/>
    <n v="69617"/>
    <x v="0"/>
    <n v="774"/>
    <x v="1"/>
    <s v="USD"/>
    <n v="1471150800"/>
    <n v="1473570000"/>
    <b v="0"/>
    <b v="1"/>
    <s v="theater/plays"/>
    <n v="0.38633185349611543"/>
    <n v="89.944444444444443"/>
    <x v="3"/>
    <x v="3"/>
  </r>
  <r>
    <n v="127"/>
    <s v="Martinez, Gomez and Dalton"/>
    <s v="Team-oriented 6thgeneration matrix"/>
    <n v="103200"/>
    <n v="53067"/>
    <x v="0"/>
    <n v="672"/>
    <x v="0"/>
    <s v="CAD"/>
    <n v="1273640400"/>
    <n v="1273899600"/>
    <b v="0"/>
    <b v="0"/>
    <s v="theater/plays"/>
    <n v="0.51421511627906979"/>
    <n v="78.96875"/>
    <x v="3"/>
    <x v="3"/>
  </r>
  <r>
    <n v="128"/>
    <s v="Allen-Curtis"/>
    <s v="Phased human-resource core"/>
    <n v="70600"/>
    <n v="42596"/>
    <x v="3"/>
    <n v="532"/>
    <x v="1"/>
    <s v="USD"/>
    <n v="1282885200"/>
    <n v="1284008400"/>
    <b v="0"/>
    <b v="0"/>
    <s v="music/rock"/>
    <n v="0.60334277620396604"/>
    <n v="80.067669172932327"/>
    <x v="1"/>
    <x v="1"/>
  </r>
  <r>
    <n v="129"/>
    <s v="Morgan-Martinez"/>
    <s v="Mandatory tertiary implementation"/>
    <n v="148500"/>
    <n v="4756"/>
    <x v="3"/>
    <n v="55"/>
    <x v="2"/>
    <s v="AUD"/>
    <n v="1422943200"/>
    <n v="1425103200"/>
    <b v="0"/>
    <b v="0"/>
    <s v="food/food trucks"/>
    <n v="3.2026936026936029E-2"/>
    <n v="86.472727272727269"/>
    <x v="0"/>
    <x v="0"/>
  </r>
  <r>
    <n v="130"/>
    <s v="Luna, Anderson and Fox"/>
    <s v="Secured directional encryption"/>
    <n v="9600"/>
    <n v="14925"/>
    <x v="1"/>
    <n v="533"/>
    <x v="3"/>
    <s v="DKK"/>
    <n v="1319605200"/>
    <n v="1320991200"/>
    <b v="0"/>
    <b v="0"/>
    <s v="film &amp; video/drama"/>
    <n v="1.5546875"/>
    <n v="28.001876172607879"/>
    <x v="4"/>
    <x v="6"/>
  </r>
  <r>
    <n v="131"/>
    <s v="Fleming, Zhang and Henderson"/>
    <s v="Distributed 5thgeneration implementation"/>
    <n v="164700"/>
    <n v="166116"/>
    <x v="1"/>
    <n v="2443"/>
    <x v="4"/>
    <s v="GBP"/>
    <n v="1385704800"/>
    <n v="1386828000"/>
    <b v="0"/>
    <b v="0"/>
    <s v="technology/web"/>
    <n v="1.0085974499089254"/>
    <n v="67.996725337699544"/>
    <x v="2"/>
    <x v="2"/>
  </r>
  <r>
    <n v="132"/>
    <s v="Flowers and Sons"/>
    <s v="Virtual static core"/>
    <n v="3300"/>
    <n v="3834"/>
    <x v="1"/>
    <n v="89"/>
    <x v="1"/>
    <s v="USD"/>
    <n v="1515736800"/>
    <n v="1517119200"/>
    <b v="0"/>
    <b v="1"/>
    <s v="theater/plays"/>
    <n v="1.1618181818181819"/>
    <n v="43.078651685393261"/>
    <x v="3"/>
    <x v="3"/>
  </r>
  <r>
    <n v="133"/>
    <s v="Gates PLC"/>
    <s v="Secured content-based product"/>
    <n v="4500"/>
    <n v="13985"/>
    <x v="1"/>
    <n v="159"/>
    <x v="1"/>
    <s v="USD"/>
    <n v="1313125200"/>
    <n v="1315026000"/>
    <b v="0"/>
    <b v="0"/>
    <s v="music/world music"/>
    <n v="3.1077777777777778"/>
    <n v="87.95597484276729"/>
    <x v="1"/>
    <x v="21"/>
  </r>
  <r>
    <n v="134"/>
    <s v="Caldwell LLC"/>
    <s v="Secured executive concept"/>
    <n v="99500"/>
    <n v="89288"/>
    <x v="0"/>
    <n v="940"/>
    <x v="5"/>
    <s v="CHF"/>
    <n v="1308459600"/>
    <n v="1312693200"/>
    <b v="0"/>
    <b v="1"/>
    <s v="film &amp; video/documentary"/>
    <n v="0.89736683417085428"/>
    <n v="94.987234042553197"/>
    <x v="4"/>
    <x v="4"/>
  </r>
  <r>
    <n v="135"/>
    <s v="Le, Burton and Evans"/>
    <s v="Balanced zero-defect software"/>
    <n v="7700"/>
    <n v="5488"/>
    <x v="0"/>
    <n v="117"/>
    <x v="1"/>
    <s v="USD"/>
    <n v="1362636000"/>
    <n v="1363064400"/>
    <b v="0"/>
    <b v="1"/>
    <s v="theater/plays"/>
    <n v="0.71272727272727276"/>
    <n v="46.905982905982903"/>
    <x v="3"/>
    <x v="3"/>
  </r>
  <r>
    <n v="136"/>
    <s v="Briggs PLC"/>
    <s v="Distributed context-sensitive flexibility"/>
    <n v="82800"/>
    <n v="2721"/>
    <x v="3"/>
    <n v="58"/>
    <x v="1"/>
    <s v="USD"/>
    <n v="1402117200"/>
    <n v="1403154000"/>
    <b v="0"/>
    <b v="1"/>
    <s v="film &amp; video/drama"/>
    <n v="3.2862318840579711E-2"/>
    <n v="46.913793103448278"/>
    <x v="4"/>
    <x v="6"/>
  </r>
  <r>
    <n v="137"/>
    <s v="Hudson-Nguyen"/>
    <s v="Down-sized disintermediate support"/>
    <n v="1800"/>
    <n v="4712"/>
    <x v="1"/>
    <n v="50"/>
    <x v="1"/>
    <s v="USD"/>
    <n v="1286341200"/>
    <n v="1286859600"/>
    <b v="0"/>
    <b v="0"/>
    <s v="publishing/nonfiction"/>
    <n v="2.617777777777778"/>
    <n v="94.24"/>
    <x v="5"/>
    <x v="9"/>
  </r>
  <r>
    <n v="138"/>
    <s v="Hogan Ltd"/>
    <s v="Stand-alone mission-critical moratorium"/>
    <n v="9600"/>
    <n v="9216"/>
    <x v="0"/>
    <n v="115"/>
    <x v="1"/>
    <s v="USD"/>
    <n v="1348808400"/>
    <n v="1349326800"/>
    <b v="0"/>
    <b v="0"/>
    <s v="games/mobile games"/>
    <n v="0.96"/>
    <n v="80.139130434782615"/>
    <x v="6"/>
    <x v="20"/>
  </r>
  <r>
    <n v="139"/>
    <s v="Hamilton, Wright and Chavez"/>
    <s v="Down-sized empowering protocol"/>
    <n v="92100"/>
    <n v="19246"/>
    <x v="0"/>
    <n v="326"/>
    <x v="1"/>
    <s v="USD"/>
    <n v="1429592400"/>
    <n v="1430974800"/>
    <b v="0"/>
    <b v="1"/>
    <s v="technology/wearables"/>
    <n v="0.20896851248642778"/>
    <n v="59.036809815950917"/>
    <x v="2"/>
    <x v="8"/>
  </r>
  <r>
    <n v="140"/>
    <s v="Bautista-Cross"/>
    <s v="Fully-configurable coherent Internet solution"/>
    <n v="5500"/>
    <n v="12274"/>
    <x v="1"/>
    <n v="186"/>
    <x v="1"/>
    <s v="USD"/>
    <n v="1519538400"/>
    <n v="1519970400"/>
    <b v="0"/>
    <b v="0"/>
    <s v="film &amp; video/documentary"/>
    <n v="2.2316363636363636"/>
    <n v="65.989247311827953"/>
    <x v="4"/>
    <x v="4"/>
  </r>
  <r>
    <n v="141"/>
    <s v="Jackson LLC"/>
    <s v="Distributed motivating algorithm"/>
    <n v="64300"/>
    <n v="65323"/>
    <x v="1"/>
    <n v="1071"/>
    <x v="1"/>
    <s v="USD"/>
    <n v="1434085200"/>
    <n v="1434603600"/>
    <b v="0"/>
    <b v="0"/>
    <s v="technology/web"/>
    <n v="1.0159097978227061"/>
    <n v="60.992530345471522"/>
    <x v="2"/>
    <x v="2"/>
  </r>
  <r>
    <n v="142"/>
    <s v="Figueroa Ltd"/>
    <s v="Expanded solution-oriented benchmark"/>
    <n v="5000"/>
    <n v="11502"/>
    <x v="1"/>
    <n v="117"/>
    <x v="1"/>
    <s v="USD"/>
    <n v="1333688400"/>
    <n v="1337230800"/>
    <b v="0"/>
    <b v="0"/>
    <s v="technology/web"/>
    <n v="2.3003999999999998"/>
    <n v="98.307692307692307"/>
    <x v="2"/>
    <x v="2"/>
  </r>
  <r>
    <n v="143"/>
    <s v="Avila-Jones"/>
    <s v="Implemented discrete secured line"/>
    <n v="5400"/>
    <n v="7322"/>
    <x v="1"/>
    <n v="70"/>
    <x v="1"/>
    <s v="USD"/>
    <n v="1277701200"/>
    <n v="1279429200"/>
    <b v="0"/>
    <b v="0"/>
    <s v="music/indie rock"/>
    <n v="1.355925925925926"/>
    <n v="104.6"/>
    <x v="1"/>
    <x v="7"/>
  </r>
  <r>
    <n v="144"/>
    <s v="Martin, Lopez and Hunter"/>
    <s v="Multi-lateral actuating installation"/>
    <n v="9000"/>
    <n v="11619"/>
    <x v="1"/>
    <n v="135"/>
    <x v="1"/>
    <s v="USD"/>
    <n v="1560747600"/>
    <n v="1561438800"/>
    <b v="0"/>
    <b v="0"/>
    <s v="theater/plays"/>
    <n v="1.2909999999999999"/>
    <n v="86.066666666666663"/>
    <x v="3"/>
    <x v="3"/>
  </r>
  <r>
    <n v="145"/>
    <s v="Fields-Moore"/>
    <s v="Secured reciprocal array"/>
    <n v="25000"/>
    <n v="59128"/>
    <x v="1"/>
    <n v="768"/>
    <x v="5"/>
    <s v="CHF"/>
    <n v="1410066000"/>
    <n v="1410498000"/>
    <b v="0"/>
    <b v="0"/>
    <s v="technology/wearables"/>
    <n v="2.3651200000000001"/>
    <n v="76.989583333333329"/>
    <x v="2"/>
    <x v="8"/>
  </r>
  <r>
    <n v="146"/>
    <s v="Harris-Golden"/>
    <s v="Optional bandwidth-monitored middleware"/>
    <n v="8800"/>
    <n v="1518"/>
    <x v="3"/>
    <n v="51"/>
    <x v="1"/>
    <s v="USD"/>
    <n v="1320732000"/>
    <n v="1322460000"/>
    <b v="0"/>
    <b v="0"/>
    <s v="theater/plays"/>
    <n v="0.17249999999999999"/>
    <n v="29.764705882352942"/>
    <x v="3"/>
    <x v="3"/>
  </r>
  <r>
    <n v="147"/>
    <s v="Moss, Norman and Dunlap"/>
    <s v="Upgradable upward-trending workforce"/>
    <n v="8300"/>
    <n v="9337"/>
    <x v="1"/>
    <n v="199"/>
    <x v="1"/>
    <s v="USD"/>
    <n v="1465794000"/>
    <n v="1466312400"/>
    <b v="0"/>
    <b v="1"/>
    <s v="theater/plays"/>
    <n v="1.1249397590361445"/>
    <n v="46.91959798994975"/>
    <x v="3"/>
    <x v="3"/>
  </r>
  <r>
    <n v="148"/>
    <s v="White, Larson and Wright"/>
    <s v="Upgradable hybrid capability"/>
    <n v="9300"/>
    <n v="11255"/>
    <x v="1"/>
    <n v="107"/>
    <x v="1"/>
    <s v="USD"/>
    <n v="1500958800"/>
    <n v="1501736400"/>
    <b v="0"/>
    <b v="0"/>
    <s v="technology/wearables"/>
    <n v="1.2102150537634409"/>
    <n v="105.18691588785046"/>
    <x v="2"/>
    <x v="8"/>
  </r>
  <r>
    <n v="149"/>
    <s v="Payne, Oliver and Burch"/>
    <s v="Managed fresh-thinking flexibility"/>
    <n v="6200"/>
    <n v="13632"/>
    <x v="1"/>
    <n v="195"/>
    <x v="1"/>
    <s v="USD"/>
    <n v="1357020000"/>
    <n v="1361512800"/>
    <b v="0"/>
    <b v="0"/>
    <s v="music/indie rock"/>
    <n v="2.1987096774193549"/>
    <n v="69.907692307692301"/>
    <x v="1"/>
    <x v="7"/>
  </r>
  <r>
    <n v="150"/>
    <s v="Brown, Palmer and Pace"/>
    <s v="Networked stable workforce"/>
    <n v="100"/>
    <n v="1"/>
    <x v="0"/>
    <n v="1"/>
    <x v="1"/>
    <s v="USD"/>
    <n v="1544940000"/>
    <n v="1545026400"/>
    <b v="0"/>
    <b v="0"/>
    <s v="music/rock"/>
    <n v="0.01"/>
    <n v="1"/>
    <x v="1"/>
    <x v="1"/>
  </r>
  <r>
    <n v="151"/>
    <s v="Parker LLC"/>
    <s v="Customizable intermediate extranet"/>
    <n v="137200"/>
    <n v="88037"/>
    <x v="0"/>
    <n v="1467"/>
    <x v="1"/>
    <s v="USD"/>
    <n v="1402290000"/>
    <n v="1406696400"/>
    <b v="0"/>
    <b v="0"/>
    <s v="music/electric music"/>
    <n v="0.64166909620991253"/>
    <n v="60.011588275391958"/>
    <x v="1"/>
    <x v="5"/>
  </r>
  <r>
    <n v="152"/>
    <s v="Bowen, Mcdonald and Hall"/>
    <s v="User-centric fault-tolerant task-force"/>
    <n v="41500"/>
    <n v="175573"/>
    <x v="1"/>
    <n v="3376"/>
    <x v="1"/>
    <s v="USD"/>
    <n v="1487311200"/>
    <n v="1487916000"/>
    <b v="0"/>
    <b v="0"/>
    <s v="music/indie rock"/>
    <n v="4.2306746987951804"/>
    <n v="52.006220379146917"/>
    <x v="1"/>
    <x v="7"/>
  </r>
  <r>
    <n v="153"/>
    <s v="Whitehead, Bell and Hughes"/>
    <s v="Multi-tiered radical definition"/>
    <n v="189400"/>
    <n v="176112"/>
    <x v="0"/>
    <n v="5681"/>
    <x v="1"/>
    <s v="USD"/>
    <n v="1350622800"/>
    <n v="1351141200"/>
    <b v="0"/>
    <b v="0"/>
    <s v="theater/plays"/>
    <n v="0.92984160506863778"/>
    <n v="31.000176025347649"/>
    <x v="3"/>
    <x v="3"/>
  </r>
  <r>
    <n v="154"/>
    <s v="Rodriguez-Brown"/>
    <s v="Devolved foreground benchmark"/>
    <n v="171300"/>
    <n v="100650"/>
    <x v="0"/>
    <n v="1059"/>
    <x v="1"/>
    <s v="USD"/>
    <n v="1463029200"/>
    <n v="1465016400"/>
    <b v="0"/>
    <b v="1"/>
    <s v="music/indie rock"/>
    <n v="0.58756567425569173"/>
    <n v="95.042492917847028"/>
    <x v="1"/>
    <x v="7"/>
  </r>
  <r>
    <n v="155"/>
    <s v="Hall-Schaefer"/>
    <s v="Distributed eco-centric methodology"/>
    <n v="139500"/>
    <n v="90706"/>
    <x v="0"/>
    <n v="1194"/>
    <x v="1"/>
    <s v="USD"/>
    <n v="1269493200"/>
    <n v="1270789200"/>
    <b v="0"/>
    <b v="0"/>
    <s v="theater/plays"/>
    <n v="0.65022222222222226"/>
    <n v="75.968174204355108"/>
    <x v="3"/>
    <x v="3"/>
  </r>
  <r>
    <n v="156"/>
    <s v="Meza-Rogers"/>
    <s v="Streamlined encompassing encryption"/>
    <n v="36400"/>
    <n v="26914"/>
    <x v="3"/>
    <n v="379"/>
    <x v="2"/>
    <s v="AUD"/>
    <n v="1570251600"/>
    <n v="1572325200"/>
    <b v="0"/>
    <b v="0"/>
    <s v="music/rock"/>
    <n v="0.73939560439560437"/>
    <n v="71.013192612137203"/>
    <x v="1"/>
    <x v="1"/>
  </r>
  <r>
    <n v="157"/>
    <s v="Curtis-Curtis"/>
    <s v="User-friendly reciprocal initiative"/>
    <n v="4200"/>
    <n v="2212"/>
    <x v="0"/>
    <n v="30"/>
    <x v="2"/>
    <s v="AUD"/>
    <n v="1388383200"/>
    <n v="1389420000"/>
    <b v="0"/>
    <b v="0"/>
    <s v="photography/photography books"/>
    <n v="0.52666666666666662"/>
    <n v="73.733333333333334"/>
    <x v="7"/>
    <x v="14"/>
  </r>
  <r>
    <n v="158"/>
    <s v="Carlson Inc"/>
    <s v="Ergonomic fresh-thinking installation"/>
    <n v="2100"/>
    <n v="4640"/>
    <x v="1"/>
    <n v="41"/>
    <x v="1"/>
    <s v="USD"/>
    <n v="1449554400"/>
    <n v="1449640800"/>
    <b v="0"/>
    <b v="0"/>
    <s v="music/rock"/>
    <n v="2.2095238095238097"/>
    <n v="113.17073170731707"/>
    <x v="1"/>
    <x v="1"/>
  </r>
  <r>
    <n v="159"/>
    <s v="Clarke, Anderson and Lee"/>
    <s v="Robust explicit hardware"/>
    <n v="191200"/>
    <n v="191222"/>
    <x v="1"/>
    <n v="1821"/>
    <x v="1"/>
    <s v="USD"/>
    <n v="1553662800"/>
    <n v="1555218000"/>
    <b v="0"/>
    <b v="1"/>
    <s v="theater/plays"/>
    <n v="1.0001150627615063"/>
    <n v="105.00933552992861"/>
    <x v="3"/>
    <x v="3"/>
  </r>
  <r>
    <n v="160"/>
    <s v="Evans Group"/>
    <s v="Stand-alone actuating support"/>
    <n v="8000"/>
    <n v="12985"/>
    <x v="1"/>
    <n v="164"/>
    <x v="1"/>
    <s v="USD"/>
    <n v="1556341200"/>
    <n v="1557723600"/>
    <b v="0"/>
    <b v="0"/>
    <s v="technology/wearables"/>
    <n v="1.6231249999999999"/>
    <n v="79.176829268292678"/>
    <x v="2"/>
    <x v="8"/>
  </r>
  <r>
    <n v="161"/>
    <s v="Bruce Group"/>
    <s v="Cross-platform methodical process improvement"/>
    <n v="5500"/>
    <n v="4300"/>
    <x v="0"/>
    <n v="75"/>
    <x v="1"/>
    <s v="USD"/>
    <n v="1442984400"/>
    <n v="1443502800"/>
    <b v="0"/>
    <b v="1"/>
    <s v="technology/web"/>
    <n v="0.78181818181818186"/>
    <n v="57.333333333333336"/>
    <x v="2"/>
    <x v="2"/>
  </r>
  <r>
    <n v="162"/>
    <s v="Keith, Alvarez and Potter"/>
    <s v="Extended bottom-line open architecture"/>
    <n v="6100"/>
    <n v="9134"/>
    <x v="1"/>
    <n v="157"/>
    <x v="5"/>
    <s v="CHF"/>
    <n v="1544248800"/>
    <n v="1546840800"/>
    <b v="0"/>
    <b v="0"/>
    <s v="music/rock"/>
    <n v="1.4973770491803278"/>
    <n v="58.178343949044589"/>
    <x v="1"/>
    <x v="1"/>
  </r>
  <r>
    <n v="163"/>
    <s v="Burton-Watkins"/>
    <s v="Extended reciprocal circuit"/>
    <n v="3500"/>
    <n v="8864"/>
    <x v="1"/>
    <n v="246"/>
    <x v="1"/>
    <s v="USD"/>
    <n v="1508475600"/>
    <n v="1512712800"/>
    <b v="0"/>
    <b v="1"/>
    <s v="photography/photography books"/>
    <n v="2.5325714285714285"/>
    <n v="36.032520325203251"/>
    <x v="7"/>
    <x v="14"/>
  </r>
  <r>
    <n v="164"/>
    <s v="Lopez and Sons"/>
    <s v="Polarized human-resource protocol"/>
    <n v="150500"/>
    <n v="150755"/>
    <x v="1"/>
    <n v="1396"/>
    <x v="1"/>
    <s v="USD"/>
    <n v="1507438800"/>
    <n v="1507525200"/>
    <b v="0"/>
    <b v="0"/>
    <s v="theater/plays"/>
    <n v="1.0016943521594683"/>
    <n v="107.99068767908309"/>
    <x v="3"/>
    <x v="3"/>
  </r>
  <r>
    <n v="165"/>
    <s v="Cordova Ltd"/>
    <s v="Synergized radical product"/>
    <n v="90400"/>
    <n v="110279"/>
    <x v="1"/>
    <n v="2506"/>
    <x v="1"/>
    <s v="USD"/>
    <n v="1501563600"/>
    <n v="1504328400"/>
    <b v="0"/>
    <b v="0"/>
    <s v="technology/web"/>
    <n v="1.2199004424778761"/>
    <n v="44.005985634477256"/>
    <x v="2"/>
    <x v="2"/>
  </r>
  <r>
    <n v="166"/>
    <s v="Brown-Vang"/>
    <s v="Robust heuristic artificial intelligence"/>
    <n v="9800"/>
    <n v="13439"/>
    <x v="1"/>
    <n v="244"/>
    <x v="1"/>
    <s v="USD"/>
    <n v="1292997600"/>
    <n v="1293343200"/>
    <b v="0"/>
    <b v="0"/>
    <s v="photography/photography books"/>
    <n v="1.3713265306122449"/>
    <n v="55.077868852459019"/>
    <x v="7"/>
    <x v="14"/>
  </r>
  <r>
    <n v="167"/>
    <s v="Cruz-Ward"/>
    <s v="Robust content-based emulation"/>
    <n v="2600"/>
    <n v="10804"/>
    <x v="1"/>
    <n v="146"/>
    <x v="2"/>
    <s v="AUD"/>
    <n v="1370840400"/>
    <n v="1371704400"/>
    <b v="0"/>
    <b v="0"/>
    <s v="theater/plays"/>
    <n v="4.155384615384615"/>
    <n v="74"/>
    <x v="3"/>
    <x v="3"/>
  </r>
  <r>
    <n v="168"/>
    <s v="Hernandez Group"/>
    <s v="Ergonomic uniform open system"/>
    <n v="128100"/>
    <n v="40107"/>
    <x v="0"/>
    <n v="955"/>
    <x v="3"/>
    <s v="DKK"/>
    <n v="1550815200"/>
    <n v="1552798800"/>
    <b v="0"/>
    <b v="1"/>
    <s v="music/indie rock"/>
    <n v="0.3130913348946136"/>
    <n v="41.996858638743454"/>
    <x v="1"/>
    <x v="7"/>
  </r>
  <r>
    <n v="169"/>
    <s v="Tran, Steele and Wilson"/>
    <s v="Profit-focused modular product"/>
    <n v="23300"/>
    <n v="98811"/>
    <x v="1"/>
    <n v="1267"/>
    <x v="1"/>
    <s v="USD"/>
    <n v="1339909200"/>
    <n v="1342328400"/>
    <b v="0"/>
    <b v="1"/>
    <s v="film &amp; video/shorts"/>
    <n v="4.240815450643777"/>
    <n v="77.988161010260455"/>
    <x v="4"/>
    <x v="12"/>
  </r>
  <r>
    <n v="170"/>
    <s v="Summers, Gallegos and Stein"/>
    <s v="Mandatory mobile product"/>
    <n v="188100"/>
    <n v="5528"/>
    <x v="0"/>
    <n v="67"/>
    <x v="1"/>
    <s v="USD"/>
    <n v="1501736400"/>
    <n v="1502341200"/>
    <b v="0"/>
    <b v="0"/>
    <s v="music/indie rock"/>
    <n v="2.9388623072833599E-2"/>
    <n v="82.507462686567166"/>
    <x v="1"/>
    <x v="7"/>
  </r>
  <r>
    <n v="171"/>
    <s v="Blair Group"/>
    <s v="Public-key 3rdgeneration budgetary management"/>
    <n v="4900"/>
    <n v="521"/>
    <x v="0"/>
    <n v="5"/>
    <x v="1"/>
    <s v="USD"/>
    <n v="1395291600"/>
    <n v="1397192400"/>
    <b v="0"/>
    <b v="0"/>
    <s v="publishing/translations"/>
    <n v="0.1063265306122449"/>
    <n v="104.2"/>
    <x v="5"/>
    <x v="18"/>
  </r>
  <r>
    <n v="172"/>
    <s v="Nixon Inc"/>
    <s v="Centralized national firmware"/>
    <n v="800"/>
    <n v="663"/>
    <x v="0"/>
    <n v="26"/>
    <x v="1"/>
    <s v="USD"/>
    <n v="1405746000"/>
    <n v="1407042000"/>
    <b v="0"/>
    <b v="1"/>
    <s v="film &amp; video/documentary"/>
    <n v="0.82874999999999999"/>
    <n v="25.5"/>
    <x v="4"/>
    <x v="4"/>
  </r>
  <r>
    <n v="173"/>
    <s v="White LLC"/>
    <s v="Cross-group 4thgeneration middleware"/>
    <n v="96700"/>
    <n v="157635"/>
    <x v="1"/>
    <n v="1561"/>
    <x v="1"/>
    <s v="USD"/>
    <n v="1368853200"/>
    <n v="1369371600"/>
    <b v="0"/>
    <b v="0"/>
    <s v="theater/plays"/>
    <n v="1.6301447776628748"/>
    <n v="100.98334401024984"/>
    <x v="3"/>
    <x v="3"/>
  </r>
  <r>
    <n v="174"/>
    <s v="Santos, Black and Donovan"/>
    <s v="Pre-emptive scalable access"/>
    <n v="600"/>
    <n v="5368"/>
    <x v="1"/>
    <n v="48"/>
    <x v="1"/>
    <s v="USD"/>
    <n v="1444021200"/>
    <n v="1444107600"/>
    <b v="0"/>
    <b v="1"/>
    <s v="technology/wearables"/>
    <n v="8.9466666666666672"/>
    <n v="111.83333333333333"/>
    <x v="2"/>
    <x v="8"/>
  </r>
  <r>
    <n v="175"/>
    <s v="Jones, Contreras and Burnett"/>
    <s v="Sharable intangible migration"/>
    <n v="181200"/>
    <n v="47459"/>
    <x v="0"/>
    <n v="1130"/>
    <x v="1"/>
    <s v="USD"/>
    <n v="1472619600"/>
    <n v="1474261200"/>
    <b v="0"/>
    <b v="0"/>
    <s v="theater/plays"/>
    <n v="0.26191501103752757"/>
    <n v="41.999115044247787"/>
    <x v="3"/>
    <x v="3"/>
  </r>
  <r>
    <n v="176"/>
    <s v="Stone-Orozco"/>
    <s v="Proactive scalable Graphical User Interface"/>
    <n v="115000"/>
    <n v="86060"/>
    <x v="0"/>
    <n v="782"/>
    <x v="1"/>
    <s v="USD"/>
    <n v="1472878800"/>
    <n v="1473656400"/>
    <b v="0"/>
    <b v="0"/>
    <s v="theater/plays"/>
    <n v="0.74834782608695649"/>
    <n v="110.05115089514067"/>
    <x v="3"/>
    <x v="3"/>
  </r>
  <r>
    <n v="177"/>
    <s v="Lee, Gibson and Morgan"/>
    <s v="Digitized solution-oriented product"/>
    <n v="38800"/>
    <n v="161593"/>
    <x v="1"/>
    <n v="2739"/>
    <x v="1"/>
    <s v="USD"/>
    <n v="1289800800"/>
    <n v="1291960800"/>
    <b v="0"/>
    <b v="0"/>
    <s v="theater/plays"/>
    <n v="4.1647680412371137"/>
    <n v="58.997079225994888"/>
    <x v="3"/>
    <x v="3"/>
  </r>
  <r>
    <n v="178"/>
    <s v="Alexander-Williams"/>
    <s v="Triple-buffered cohesive structure"/>
    <n v="7200"/>
    <n v="6927"/>
    <x v="0"/>
    <n v="210"/>
    <x v="1"/>
    <s v="USD"/>
    <n v="1505970000"/>
    <n v="1506747600"/>
    <b v="0"/>
    <b v="0"/>
    <s v="food/food trucks"/>
    <n v="0.96208333333333329"/>
    <n v="32.985714285714288"/>
    <x v="0"/>
    <x v="0"/>
  </r>
  <r>
    <n v="179"/>
    <s v="Marks Ltd"/>
    <s v="Realigned human-resource orchestration"/>
    <n v="44500"/>
    <n v="159185"/>
    <x v="1"/>
    <n v="3537"/>
    <x v="0"/>
    <s v="CAD"/>
    <n v="1363496400"/>
    <n v="1363582800"/>
    <b v="0"/>
    <b v="1"/>
    <s v="theater/plays"/>
    <n v="3.5771910112359548"/>
    <n v="45.005654509471306"/>
    <x v="3"/>
    <x v="3"/>
  </r>
  <r>
    <n v="180"/>
    <s v="Olsen, Edwards and Reid"/>
    <s v="Optional clear-thinking software"/>
    <n v="56000"/>
    <n v="172736"/>
    <x v="1"/>
    <n v="2107"/>
    <x v="2"/>
    <s v="AUD"/>
    <n v="1269234000"/>
    <n v="1269666000"/>
    <b v="0"/>
    <b v="0"/>
    <s v="technology/wearables"/>
    <n v="3.0845714285714285"/>
    <n v="81.98196487897485"/>
    <x v="2"/>
    <x v="8"/>
  </r>
  <r>
    <n v="181"/>
    <s v="Daniels, Rose and Tyler"/>
    <s v="Centralized global approach"/>
    <n v="8600"/>
    <n v="5315"/>
    <x v="0"/>
    <n v="136"/>
    <x v="1"/>
    <s v="USD"/>
    <n v="1507093200"/>
    <n v="1508648400"/>
    <b v="0"/>
    <b v="0"/>
    <s v="technology/web"/>
    <n v="0.61802325581395345"/>
    <n v="39.080882352941174"/>
    <x v="2"/>
    <x v="2"/>
  </r>
  <r>
    <n v="182"/>
    <s v="Adams Group"/>
    <s v="Reverse-engineered bandwidth-monitored contingency"/>
    <n v="27100"/>
    <n v="195750"/>
    <x v="1"/>
    <n v="3318"/>
    <x v="3"/>
    <s v="DKK"/>
    <n v="1560574800"/>
    <n v="1561957200"/>
    <b v="0"/>
    <b v="0"/>
    <s v="theater/plays"/>
    <n v="7.2232472324723247"/>
    <n v="58.996383363471971"/>
    <x v="3"/>
    <x v="3"/>
  </r>
  <r>
    <n v="183"/>
    <s v="Rogers, Huerta and Medina"/>
    <s v="Pre-emptive bandwidth-monitored instruction set"/>
    <n v="5100"/>
    <n v="3525"/>
    <x v="0"/>
    <n v="86"/>
    <x v="0"/>
    <s v="CAD"/>
    <n v="1284008400"/>
    <n v="1285131600"/>
    <b v="0"/>
    <b v="0"/>
    <s v="music/rock"/>
    <n v="0.69117647058823528"/>
    <n v="40.988372093023258"/>
    <x v="1"/>
    <x v="1"/>
  </r>
  <r>
    <n v="184"/>
    <s v="Howard, Carter and Griffith"/>
    <s v="Adaptive asynchronous emulation"/>
    <n v="3600"/>
    <n v="10550"/>
    <x v="1"/>
    <n v="340"/>
    <x v="1"/>
    <s v="USD"/>
    <n v="1556859600"/>
    <n v="1556946000"/>
    <b v="0"/>
    <b v="0"/>
    <s v="theater/plays"/>
    <n v="2.9305555555555554"/>
    <n v="31.029411764705884"/>
    <x v="3"/>
    <x v="3"/>
  </r>
  <r>
    <n v="185"/>
    <s v="Bailey PLC"/>
    <s v="Innovative actuating conglomeration"/>
    <n v="1000"/>
    <n v="718"/>
    <x v="0"/>
    <n v="19"/>
    <x v="1"/>
    <s v="USD"/>
    <n v="1526187600"/>
    <n v="1527138000"/>
    <b v="0"/>
    <b v="0"/>
    <s v="film &amp; video/television"/>
    <n v="0.71799999999999997"/>
    <n v="37.789473684210527"/>
    <x v="4"/>
    <x v="19"/>
  </r>
  <r>
    <n v="186"/>
    <s v="Parker Group"/>
    <s v="Grass-roots foreground policy"/>
    <n v="88800"/>
    <n v="28358"/>
    <x v="0"/>
    <n v="886"/>
    <x v="1"/>
    <s v="USD"/>
    <n v="1400821200"/>
    <n v="1402117200"/>
    <b v="0"/>
    <b v="0"/>
    <s v="theater/plays"/>
    <n v="0.31934684684684683"/>
    <n v="32.006772009029348"/>
    <x v="3"/>
    <x v="3"/>
  </r>
  <r>
    <n v="187"/>
    <s v="Fox Group"/>
    <s v="Horizontal transitional paradigm"/>
    <n v="60200"/>
    <n v="138384"/>
    <x v="1"/>
    <n v="1442"/>
    <x v="0"/>
    <s v="CAD"/>
    <n v="1361599200"/>
    <n v="1364014800"/>
    <b v="0"/>
    <b v="1"/>
    <s v="film &amp; video/shorts"/>
    <n v="2.2987375415282392"/>
    <n v="95.966712898751737"/>
    <x v="4"/>
    <x v="12"/>
  </r>
  <r>
    <n v="188"/>
    <s v="Walker, Jones and Rodriguez"/>
    <s v="Networked didactic info-mediaries"/>
    <n v="8200"/>
    <n v="2625"/>
    <x v="0"/>
    <n v="35"/>
    <x v="6"/>
    <s v="EUR"/>
    <n v="1417500000"/>
    <n v="1417586400"/>
    <b v="0"/>
    <b v="0"/>
    <s v="theater/plays"/>
    <n v="0.3201219512195122"/>
    <n v="75"/>
    <x v="3"/>
    <x v="3"/>
  </r>
  <r>
    <n v="189"/>
    <s v="Anthony-Shaw"/>
    <s v="Switchable contextually-based access"/>
    <n v="191300"/>
    <n v="45004"/>
    <x v="3"/>
    <n v="441"/>
    <x v="1"/>
    <s v="USD"/>
    <n v="1457071200"/>
    <n v="1457071200"/>
    <b v="0"/>
    <b v="0"/>
    <s v="theater/plays"/>
    <n v="0.23525352848928385"/>
    <n v="102.0498866213152"/>
    <x v="3"/>
    <x v="3"/>
  </r>
  <r>
    <n v="190"/>
    <s v="Cook LLC"/>
    <s v="Up-sized dynamic throughput"/>
    <n v="3700"/>
    <n v="2538"/>
    <x v="0"/>
    <n v="24"/>
    <x v="1"/>
    <s v="USD"/>
    <n v="1370322000"/>
    <n v="1370408400"/>
    <b v="0"/>
    <b v="1"/>
    <s v="theater/plays"/>
    <n v="0.68594594594594593"/>
    <n v="105.75"/>
    <x v="3"/>
    <x v="3"/>
  </r>
  <r>
    <n v="191"/>
    <s v="Sutton PLC"/>
    <s v="Mandatory reciprocal superstructure"/>
    <n v="8400"/>
    <n v="3188"/>
    <x v="0"/>
    <n v="86"/>
    <x v="6"/>
    <s v="EUR"/>
    <n v="1552366800"/>
    <n v="1552626000"/>
    <b v="0"/>
    <b v="0"/>
    <s v="theater/plays"/>
    <n v="0.37952380952380954"/>
    <n v="37.069767441860463"/>
    <x v="3"/>
    <x v="3"/>
  </r>
  <r>
    <n v="192"/>
    <s v="Long, Morgan and Mitchell"/>
    <s v="Upgradable 4thgeneration productivity"/>
    <n v="42600"/>
    <n v="8517"/>
    <x v="0"/>
    <n v="243"/>
    <x v="1"/>
    <s v="USD"/>
    <n v="1403845200"/>
    <n v="1404190800"/>
    <b v="0"/>
    <b v="0"/>
    <s v="music/rock"/>
    <n v="0.19992957746478873"/>
    <n v="35.049382716049379"/>
    <x v="1"/>
    <x v="1"/>
  </r>
  <r>
    <n v="193"/>
    <s v="Calhoun, Rogers and Long"/>
    <s v="Progressive discrete hub"/>
    <n v="6600"/>
    <n v="3012"/>
    <x v="0"/>
    <n v="65"/>
    <x v="1"/>
    <s v="USD"/>
    <n v="1523163600"/>
    <n v="1523509200"/>
    <b v="1"/>
    <b v="0"/>
    <s v="music/indie rock"/>
    <n v="0.45636363636363636"/>
    <n v="46.338461538461537"/>
    <x v="1"/>
    <x v="7"/>
  </r>
  <r>
    <n v="194"/>
    <s v="Sandoval Group"/>
    <s v="Assimilated multi-tasking archive"/>
    <n v="7100"/>
    <n v="8716"/>
    <x v="1"/>
    <n v="126"/>
    <x v="1"/>
    <s v="USD"/>
    <n v="1442206800"/>
    <n v="1443589200"/>
    <b v="0"/>
    <b v="0"/>
    <s v="music/metal"/>
    <n v="1.227605633802817"/>
    <n v="69.174603174603178"/>
    <x v="1"/>
    <x v="16"/>
  </r>
  <r>
    <n v="195"/>
    <s v="Smith and Sons"/>
    <s v="Upgradable high-level solution"/>
    <n v="15800"/>
    <n v="57157"/>
    <x v="1"/>
    <n v="524"/>
    <x v="1"/>
    <s v="USD"/>
    <n v="1532840400"/>
    <n v="1533445200"/>
    <b v="0"/>
    <b v="0"/>
    <s v="music/electric music"/>
    <n v="3.61753164556962"/>
    <n v="109.07824427480917"/>
    <x v="1"/>
    <x v="5"/>
  </r>
  <r>
    <n v="196"/>
    <s v="King Inc"/>
    <s v="Organic bandwidth-monitored frame"/>
    <n v="8200"/>
    <n v="5178"/>
    <x v="0"/>
    <n v="100"/>
    <x v="3"/>
    <s v="DKK"/>
    <n v="1472878800"/>
    <n v="1474520400"/>
    <b v="0"/>
    <b v="0"/>
    <s v="technology/wearables"/>
    <n v="0.63146341463414635"/>
    <n v="51.78"/>
    <x v="2"/>
    <x v="8"/>
  </r>
  <r>
    <n v="197"/>
    <s v="Perry and Sons"/>
    <s v="Business-focused logistical framework"/>
    <n v="54700"/>
    <n v="163118"/>
    <x v="1"/>
    <n v="1989"/>
    <x v="1"/>
    <s v="USD"/>
    <n v="1498194000"/>
    <n v="1499403600"/>
    <b v="0"/>
    <b v="0"/>
    <s v="film &amp; video/drama"/>
    <n v="2.9820475319926874"/>
    <n v="82.010055304172951"/>
    <x v="4"/>
    <x v="6"/>
  </r>
  <r>
    <n v="198"/>
    <s v="Palmer Inc"/>
    <s v="Universal multi-state capability"/>
    <n v="63200"/>
    <n v="6041"/>
    <x v="0"/>
    <n v="168"/>
    <x v="1"/>
    <s v="USD"/>
    <n v="1281070800"/>
    <n v="1283576400"/>
    <b v="0"/>
    <b v="0"/>
    <s v="music/electric music"/>
    <n v="9.5585443037974685E-2"/>
    <n v="35.958333333333336"/>
    <x v="1"/>
    <x v="5"/>
  </r>
  <r>
    <n v="199"/>
    <s v="Hull, Baker and Martinez"/>
    <s v="Digitized reciprocal infrastructure"/>
    <n v="1800"/>
    <n v="968"/>
    <x v="0"/>
    <n v="13"/>
    <x v="1"/>
    <s v="USD"/>
    <n v="1436245200"/>
    <n v="1436590800"/>
    <b v="0"/>
    <b v="0"/>
    <s v="music/rock"/>
    <n v="0.5377777777777778"/>
    <n v="74.461538461538467"/>
    <x v="1"/>
    <x v="1"/>
  </r>
  <r>
    <n v="200"/>
    <s v="Becker, Rice and White"/>
    <s v="Reduced dedicated capability"/>
    <n v="100"/>
    <n v="2"/>
    <x v="0"/>
    <n v="1"/>
    <x v="0"/>
    <s v="CAD"/>
    <n v="1269493200"/>
    <n v="1270443600"/>
    <b v="0"/>
    <b v="0"/>
    <s v="theater/plays"/>
    <n v="0.02"/>
    <n v="2"/>
    <x v="3"/>
    <x v="3"/>
  </r>
  <r>
    <n v="201"/>
    <s v="Osborne, Perkins and Knox"/>
    <s v="Cross-platform bi-directional workforce"/>
    <n v="2100"/>
    <n v="14305"/>
    <x v="1"/>
    <n v="157"/>
    <x v="1"/>
    <s v="USD"/>
    <n v="1406264400"/>
    <n v="1407819600"/>
    <b v="0"/>
    <b v="0"/>
    <s v="technology/web"/>
    <n v="6.8119047619047617"/>
    <n v="91.114649681528661"/>
    <x v="2"/>
    <x v="2"/>
  </r>
  <r>
    <n v="202"/>
    <s v="Mcknight-Freeman"/>
    <s v="Upgradable scalable methodology"/>
    <n v="8300"/>
    <n v="6543"/>
    <x v="3"/>
    <n v="82"/>
    <x v="1"/>
    <s v="USD"/>
    <n v="1317531600"/>
    <n v="1317877200"/>
    <b v="0"/>
    <b v="0"/>
    <s v="food/food trucks"/>
    <n v="0.78831325301204824"/>
    <n v="79.792682926829272"/>
    <x v="0"/>
    <x v="0"/>
  </r>
  <r>
    <n v="203"/>
    <s v="Hayden, Shannon and Stein"/>
    <s v="Customer-focused client-server service-desk"/>
    <n v="143900"/>
    <n v="193413"/>
    <x v="1"/>
    <n v="4498"/>
    <x v="2"/>
    <s v="AUD"/>
    <n v="1484632800"/>
    <n v="1484805600"/>
    <b v="0"/>
    <b v="0"/>
    <s v="theater/plays"/>
    <n v="1.3440792216817234"/>
    <n v="42.999777678968428"/>
    <x v="3"/>
    <x v="3"/>
  </r>
  <r>
    <n v="204"/>
    <s v="Daniel-Luna"/>
    <s v="Mandatory multimedia leverage"/>
    <n v="75000"/>
    <n v="2529"/>
    <x v="0"/>
    <n v="40"/>
    <x v="1"/>
    <s v="USD"/>
    <n v="1301806800"/>
    <n v="1302670800"/>
    <b v="0"/>
    <b v="0"/>
    <s v="music/jazz"/>
    <n v="3.372E-2"/>
    <n v="63.225000000000001"/>
    <x v="1"/>
    <x v="17"/>
  </r>
  <r>
    <n v="205"/>
    <s v="Weaver-Marquez"/>
    <s v="Focused analyzing circuit"/>
    <n v="1300"/>
    <n v="5614"/>
    <x v="1"/>
    <n v="80"/>
    <x v="1"/>
    <s v="USD"/>
    <n v="1539752400"/>
    <n v="1540789200"/>
    <b v="1"/>
    <b v="0"/>
    <s v="theater/plays"/>
    <n v="4.3184615384615386"/>
    <n v="70.174999999999997"/>
    <x v="3"/>
    <x v="3"/>
  </r>
  <r>
    <n v="206"/>
    <s v="Austin, Baker and Kelley"/>
    <s v="Fundamental grid-enabled strategy"/>
    <n v="9000"/>
    <n v="3496"/>
    <x v="3"/>
    <n v="57"/>
    <x v="1"/>
    <s v="USD"/>
    <n v="1267250400"/>
    <n v="1268028000"/>
    <b v="0"/>
    <b v="0"/>
    <s v="publishing/fiction"/>
    <n v="0.38844444444444443"/>
    <n v="61.333333333333336"/>
    <x v="5"/>
    <x v="13"/>
  </r>
  <r>
    <n v="207"/>
    <s v="Carney-Anderson"/>
    <s v="Digitized 5thgeneration knowledgebase"/>
    <n v="1000"/>
    <n v="4257"/>
    <x v="1"/>
    <n v="43"/>
    <x v="1"/>
    <s v="USD"/>
    <n v="1535432400"/>
    <n v="1537160400"/>
    <b v="0"/>
    <b v="1"/>
    <s v="music/rock"/>
    <n v="4.2569999999999997"/>
    <n v="99"/>
    <x v="1"/>
    <x v="1"/>
  </r>
  <r>
    <n v="208"/>
    <s v="Jackson Inc"/>
    <s v="Mandatory multi-tasking encryption"/>
    <n v="196900"/>
    <n v="199110"/>
    <x v="1"/>
    <n v="2053"/>
    <x v="1"/>
    <s v="USD"/>
    <n v="1510207200"/>
    <n v="1512280800"/>
    <b v="0"/>
    <b v="0"/>
    <s v="film &amp; video/documentary"/>
    <n v="1.0112239715591671"/>
    <n v="96.984900146127615"/>
    <x v="4"/>
    <x v="4"/>
  </r>
  <r>
    <n v="209"/>
    <s v="Warren Ltd"/>
    <s v="Distributed system-worthy application"/>
    <n v="194500"/>
    <n v="41212"/>
    <x v="2"/>
    <n v="808"/>
    <x v="2"/>
    <s v="AUD"/>
    <n v="1462510800"/>
    <n v="1463115600"/>
    <b v="0"/>
    <b v="0"/>
    <s v="film &amp; video/documentary"/>
    <n v="0.21188688946015424"/>
    <n v="51.004950495049506"/>
    <x v="4"/>
    <x v="4"/>
  </r>
  <r>
    <n v="210"/>
    <s v="Schultz Inc"/>
    <s v="Synergistic tertiary time-frame"/>
    <n v="9400"/>
    <n v="6338"/>
    <x v="0"/>
    <n v="226"/>
    <x v="3"/>
    <s v="DKK"/>
    <n v="1488520800"/>
    <n v="1490850000"/>
    <b v="0"/>
    <b v="0"/>
    <s v="film &amp; video/science fiction"/>
    <n v="0.67425531914893622"/>
    <n v="28.044247787610619"/>
    <x v="4"/>
    <x v="22"/>
  </r>
  <r>
    <n v="211"/>
    <s v="Thompson LLC"/>
    <s v="Customer-focused impactful benchmark"/>
    <n v="104400"/>
    <n v="99100"/>
    <x v="0"/>
    <n v="1625"/>
    <x v="1"/>
    <s v="USD"/>
    <n v="1377579600"/>
    <n v="1379653200"/>
    <b v="0"/>
    <b v="0"/>
    <s v="theater/plays"/>
    <n v="0.9492337164750958"/>
    <n v="60.984615384615381"/>
    <x v="3"/>
    <x v="3"/>
  </r>
  <r>
    <n v="212"/>
    <s v="Johnson Inc"/>
    <s v="Profound next generation infrastructure"/>
    <n v="8100"/>
    <n v="12300"/>
    <x v="1"/>
    <n v="168"/>
    <x v="1"/>
    <s v="USD"/>
    <n v="1576389600"/>
    <n v="1580364000"/>
    <b v="0"/>
    <b v="0"/>
    <s v="theater/plays"/>
    <n v="1.5185185185185186"/>
    <n v="73.214285714285708"/>
    <x v="3"/>
    <x v="3"/>
  </r>
  <r>
    <n v="213"/>
    <s v="Morgan-Warren"/>
    <s v="Face-to-face encompassing info-mediaries"/>
    <n v="87900"/>
    <n v="171549"/>
    <x v="1"/>
    <n v="4289"/>
    <x v="1"/>
    <s v="USD"/>
    <n v="1289019600"/>
    <n v="1289714400"/>
    <b v="0"/>
    <b v="1"/>
    <s v="music/indie rock"/>
    <n v="1.9516382252559727"/>
    <n v="39.997435299603637"/>
    <x v="1"/>
    <x v="7"/>
  </r>
  <r>
    <n v="214"/>
    <s v="Sullivan Group"/>
    <s v="Open-source fresh-thinking policy"/>
    <n v="1400"/>
    <n v="14324"/>
    <x v="1"/>
    <n v="165"/>
    <x v="1"/>
    <s v="USD"/>
    <n v="1282194000"/>
    <n v="1282712400"/>
    <b v="0"/>
    <b v="0"/>
    <s v="music/rock"/>
    <n v="10.231428571428571"/>
    <n v="86.812121212121212"/>
    <x v="1"/>
    <x v="1"/>
  </r>
  <r>
    <n v="215"/>
    <s v="Vargas, Banks and Palmer"/>
    <s v="Extended 24/7 implementation"/>
    <n v="156800"/>
    <n v="6024"/>
    <x v="0"/>
    <n v="143"/>
    <x v="1"/>
    <s v="USD"/>
    <n v="1550037600"/>
    <n v="1550210400"/>
    <b v="0"/>
    <b v="0"/>
    <s v="theater/plays"/>
    <n v="3.8418367346938778E-2"/>
    <n v="42.125874125874127"/>
    <x v="3"/>
    <x v="3"/>
  </r>
  <r>
    <n v="216"/>
    <s v="Johnson, Dixon and Zimmerman"/>
    <s v="Organic dynamic algorithm"/>
    <n v="121700"/>
    <n v="188721"/>
    <x v="1"/>
    <n v="1815"/>
    <x v="1"/>
    <s v="USD"/>
    <n v="1321941600"/>
    <n v="1322114400"/>
    <b v="0"/>
    <b v="0"/>
    <s v="theater/plays"/>
    <n v="1.5507066557107643"/>
    <n v="103.97851239669421"/>
    <x v="3"/>
    <x v="3"/>
  </r>
  <r>
    <n v="217"/>
    <s v="Moore, Dudley and Navarro"/>
    <s v="Organic multi-tasking focus group"/>
    <n v="129400"/>
    <n v="57911"/>
    <x v="0"/>
    <n v="934"/>
    <x v="1"/>
    <s v="USD"/>
    <n v="1556427600"/>
    <n v="1557205200"/>
    <b v="0"/>
    <b v="0"/>
    <s v="film &amp; video/science fiction"/>
    <n v="0.44753477588871715"/>
    <n v="62.003211991434689"/>
    <x v="4"/>
    <x v="22"/>
  </r>
  <r>
    <n v="218"/>
    <s v="Price-Rodriguez"/>
    <s v="Adaptive logistical initiative"/>
    <n v="5700"/>
    <n v="12309"/>
    <x v="1"/>
    <n v="397"/>
    <x v="4"/>
    <s v="GBP"/>
    <n v="1320991200"/>
    <n v="1323928800"/>
    <b v="0"/>
    <b v="1"/>
    <s v="film &amp; video/shorts"/>
    <n v="2.1594736842105262"/>
    <n v="31.005037783375315"/>
    <x v="4"/>
    <x v="12"/>
  </r>
  <r>
    <n v="219"/>
    <s v="Huang-Henderson"/>
    <s v="Stand-alone mobile customer loyalty"/>
    <n v="41700"/>
    <n v="138497"/>
    <x v="1"/>
    <n v="1539"/>
    <x v="1"/>
    <s v="USD"/>
    <n v="1345093200"/>
    <n v="1346130000"/>
    <b v="0"/>
    <b v="0"/>
    <s v="film &amp; video/animation"/>
    <n v="3.3212709832134291"/>
    <n v="89.991552956465242"/>
    <x v="4"/>
    <x v="10"/>
  </r>
  <r>
    <n v="220"/>
    <s v="Owens-Le"/>
    <s v="Focused composite approach"/>
    <n v="7900"/>
    <n v="667"/>
    <x v="0"/>
    <n v="17"/>
    <x v="1"/>
    <s v="USD"/>
    <n v="1309496400"/>
    <n v="1311051600"/>
    <b v="1"/>
    <b v="0"/>
    <s v="theater/plays"/>
    <n v="8.4430379746835441E-2"/>
    <n v="39.235294117647058"/>
    <x v="3"/>
    <x v="3"/>
  </r>
  <r>
    <n v="221"/>
    <s v="Huff LLC"/>
    <s v="Face-to-face clear-thinking Local Area Network"/>
    <n v="121500"/>
    <n v="119830"/>
    <x v="0"/>
    <n v="2179"/>
    <x v="1"/>
    <s v="USD"/>
    <n v="1340254800"/>
    <n v="1340427600"/>
    <b v="1"/>
    <b v="0"/>
    <s v="food/food trucks"/>
    <n v="0.9862551440329218"/>
    <n v="54.993116108306566"/>
    <x v="0"/>
    <x v="0"/>
  </r>
  <r>
    <n v="222"/>
    <s v="Johnson LLC"/>
    <s v="Cross-group cohesive circuit"/>
    <n v="4800"/>
    <n v="6623"/>
    <x v="1"/>
    <n v="138"/>
    <x v="1"/>
    <s v="USD"/>
    <n v="1412226000"/>
    <n v="1412312400"/>
    <b v="0"/>
    <b v="0"/>
    <s v="photography/photography books"/>
    <n v="1.3797916666666667"/>
    <n v="47.992753623188406"/>
    <x v="7"/>
    <x v="14"/>
  </r>
  <r>
    <n v="223"/>
    <s v="Chavez, Garcia and Cantu"/>
    <s v="Synergistic explicit capability"/>
    <n v="87300"/>
    <n v="81897"/>
    <x v="0"/>
    <n v="931"/>
    <x v="1"/>
    <s v="USD"/>
    <n v="1458104400"/>
    <n v="1459314000"/>
    <b v="0"/>
    <b v="0"/>
    <s v="theater/plays"/>
    <n v="0.93810996563573879"/>
    <n v="87.966702470461868"/>
    <x v="3"/>
    <x v="3"/>
  </r>
  <r>
    <n v="224"/>
    <s v="Lester-Moore"/>
    <s v="Diverse analyzing definition"/>
    <n v="46300"/>
    <n v="186885"/>
    <x v="1"/>
    <n v="3594"/>
    <x v="1"/>
    <s v="USD"/>
    <n v="1411534800"/>
    <n v="1415426400"/>
    <b v="0"/>
    <b v="0"/>
    <s v="film &amp; video/science fiction"/>
    <n v="4.0363930885529156"/>
    <n v="51.999165275459099"/>
    <x v="4"/>
    <x v="22"/>
  </r>
  <r>
    <n v="225"/>
    <s v="Fox-Quinn"/>
    <s v="Enterprise-wide reciprocal success"/>
    <n v="67800"/>
    <n v="176398"/>
    <x v="1"/>
    <n v="5880"/>
    <x v="1"/>
    <s v="USD"/>
    <n v="1399093200"/>
    <n v="1399093200"/>
    <b v="1"/>
    <b v="0"/>
    <s v="music/rock"/>
    <n v="2.6017404129793511"/>
    <n v="29.999659863945578"/>
    <x v="1"/>
    <x v="1"/>
  </r>
  <r>
    <n v="226"/>
    <s v="Garcia Inc"/>
    <s v="Progressive neutral middleware"/>
    <n v="3000"/>
    <n v="10999"/>
    <x v="1"/>
    <n v="112"/>
    <x v="1"/>
    <s v="USD"/>
    <n v="1270702800"/>
    <n v="1273899600"/>
    <b v="0"/>
    <b v="0"/>
    <s v="photography/photography books"/>
    <n v="3.6663333333333332"/>
    <n v="98.205357142857139"/>
    <x v="7"/>
    <x v="14"/>
  </r>
  <r>
    <n v="227"/>
    <s v="Johnson-Lee"/>
    <s v="Intuitive exuding process improvement"/>
    <n v="60900"/>
    <n v="102751"/>
    <x v="1"/>
    <n v="943"/>
    <x v="1"/>
    <s v="USD"/>
    <n v="1431666000"/>
    <n v="1432184400"/>
    <b v="0"/>
    <b v="0"/>
    <s v="games/mobile games"/>
    <n v="1.687208538587849"/>
    <n v="108.96182396606575"/>
    <x v="6"/>
    <x v="20"/>
  </r>
  <r>
    <n v="228"/>
    <s v="Pineda Group"/>
    <s v="Exclusive real-time protocol"/>
    <n v="137900"/>
    <n v="165352"/>
    <x v="1"/>
    <n v="2468"/>
    <x v="1"/>
    <s v="USD"/>
    <n v="1472619600"/>
    <n v="1474779600"/>
    <b v="0"/>
    <b v="0"/>
    <s v="film &amp; video/animation"/>
    <n v="1.1990717911530093"/>
    <n v="66.998379254457049"/>
    <x v="4"/>
    <x v="10"/>
  </r>
  <r>
    <n v="229"/>
    <s v="Hoffman-Howard"/>
    <s v="Extended encompassing application"/>
    <n v="85600"/>
    <n v="165798"/>
    <x v="1"/>
    <n v="2551"/>
    <x v="1"/>
    <s v="USD"/>
    <n v="1496293200"/>
    <n v="1500440400"/>
    <b v="0"/>
    <b v="1"/>
    <s v="games/mobile games"/>
    <n v="1.936892523364486"/>
    <n v="64.99333594668758"/>
    <x v="6"/>
    <x v="20"/>
  </r>
  <r>
    <n v="230"/>
    <s v="Miranda, Hall and Mcgrath"/>
    <s v="Progressive value-added ability"/>
    <n v="2400"/>
    <n v="10084"/>
    <x v="1"/>
    <n v="101"/>
    <x v="1"/>
    <s v="USD"/>
    <n v="1575612000"/>
    <n v="1575612000"/>
    <b v="0"/>
    <b v="0"/>
    <s v="games/video games"/>
    <n v="4.2016666666666671"/>
    <n v="99.841584158415841"/>
    <x v="6"/>
    <x v="11"/>
  </r>
  <r>
    <n v="231"/>
    <s v="Williams, Carter and Gonzalez"/>
    <s v="Cross-platform uniform hardware"/>
    <n v="7200"/>
    <n v="5523"/>
    <x v="3"/>
    <n v="67"/>
    <x v="1"/>
    <s v="USD"/>
    <n v="1369112400"/>
    <n v="1374123600"/>
    <b v="0"/>
    <b v="0"/>
    <s v="theater/plays"/>
    <n v="0.76708333333333334"/>
    <n v="82.432835820895519"/>
    <x v="3"/>
    <x v="3"/>
  </r>
  <r>
    <n v="232"/>
    <s v="Davis-Rodriguez"/>
    <s v="Progressive secondary portal"/>
    <n v="3400"/>
    <n v="5823"/>
    <x v="1"/>
    <n v="92"/>
    <x v="1"/>
    <s v="USD"/>
    <n v="1469422800"/>
    <n v="1469509200"/>
    <b v="0"/>
    <b v="0"/>
    <s v="theater/plays"/>
    <n v="1.7126470588235294"/>
    <n v="63.293478260869563"/>
    <x v="3"/>
    <x v="3"/>
  </r>
  <r>
    <n v="233"/>
    <s v="Reid, Rivera and Perry"/>
    <s v="Multi-lateral national adapter"/>
    <n v="3800"/>
    <n v="6000"/>
    <x v="1"/>
    <n v="62"/>
    <x v="1"/>
    <s v="USD"/>
    <n v="1307854800"/>
    <n v="1309237200"/>
    <b v="0"/>
    <b v="0"/>
    <s v="film &amp; video/animation"/>
    <n v="1.5789473684210527"/>
    <n v="96.774193548387103"/>
    <x v="4"/>
    <x v="10"/>
  </r>
  <r>
    <n v="234"/>
    <s v="Mendoza-Parker"/>
    <s v="Enterprise-wide motivating matrices"/>
    <n v="7500"/>
    <n v="8181"/>
    <x v="1"/>
    <n v="149"/>
    <x v="6"/>
    <s v="EUR"/>
    <n v="1503378000"/>
    <n v="1503982800"/>
    <b v="0"/>
    <b v="1"/>
    <s v="games/video games"/>
    <n v="1.0908"/>
    <n v="54.906040268456373"/>
    <x v="6"/>
    <x v="11"/>
  </r>
  <r>
    <n v="235"/>
    <s v="Lee, Ali and Guzman"/>
    <s v="Polarized upward-trending Local Area Network"/>
    <n v="8600"/>
    <n v="3589"/>
    <x v="0"/>
    <n v="92"/>
    <x v="1"/>
    <s v="USD"/>
    <n v="1486965600"/>
    <n v="1487397600"/>
    <b v="0"/>
    <b v="0"/>
    <s v="film &amp; video/animation"/>
    <n v="0.41732558139534881"/>
    <n v="39.010869565217391"/>
    <x v="4"/>
    <x v="10"/>
  </r>
  <r>
    <n v="236"/>
    <s v="Gallegos-Cobb"/>
    <s v="Object-based directional function"/>
    <n v="39500"/>
    <n v="4323"/>
    <x v="0"/>
    <n v="57"/>
    <x v="2"/>
    <s v="AUD"/>
    <n v="1561438800"/>
    <n v="1562043600"/>
    <b v="0"/>
    <b v="1"/>
    <s v="music/rock"/>
    <n v="0.10944303797468355"/>
    <n v="75.84210526315789"/>
    <x v="1"/>
    <x v="1"/>
  </r>
  <r>
    <n v="237"/>
    <s v="Ellison PLC"/>
    <s v="Re-contextualized tangible open architecture"/>
    <n v="9300"/>
    <n v="14822"/>
    <x v="1"/>
    <n v="329"/>
    <x v="1"/>
    <s v="USD"/>
    <n v="1398402000"/>
    <n v="1398574800"/>
    <b v="0"/>
    <b v="0"/>
    <s v="film &amp; video/animation"/>
    <n v="1.593763440860215"/>
    <n v="45.051671732522799"/>
    <x v="4"/>
    <x v="10"/>
  </r>
  <r>
    <n v="238"/>
    <s v="Bolton, Sanchez and Carrillo"/>
    <s v="Distributed systemic adapter"/>
    <n v="2400"/>
    <n v="10138"/>
    <x v="1"/>
    <n v="97"/>
    <x v="3"/>
    <s v="DKK"/>
    <n v="1513231200"/>
    <n v="1515391200"/>
    <b v="0"/>
    <b v="1"/>
    <s v="theater/plays"/>
    <n v="4.2241666666666671"/>
    <n v="104.51546391752578"/>
    <x v="3"/>
    <x v="3"/>
  </r>
  <r>
    <n v="239"/>
    <s v="Mason-Sanders"/>
    <s v="Networked web-enabled instruction set"/>
    <n v="3200"/>
    <n v="3127"/>
    <x v="0"/>
    <n v="41"/>
    <x v="1"/>
    <s v="USD"/>
    <n v="1440824400"/>
    <n v="1441170000"/>
    <b v="0"/>
    <b v="0"/>
    <s v="technology/wearables"/>
    <n v="0.97718749999999999"/>
    <n v="76.268292682926827"/>
    <x v="2"/>
    <x v="8"/>
  </r>
  <r>
    <n v="240"/>
    <s v="Pitts-Reed"/>
    <s v="Vision-oriented dynamic service-desk"/>
    <n v="29400"/>
    <n v="123124"/>
    <x v="1"/>
    <n v="1784"/>
    <x v="1"/>
    <s v="USD"/>
    <n v="1281070800"/>
    <n v="1281157200"/>
    <b v="0"/>
    <b v="0"/>
    <s v="theater/plays"/>
    <n v="4.1878911564625847"/>
    <n v="69.015695067264573"/>
    <x v="3"/>
    <x v="3"/>
  </r>
  <r>
    <n v="241"/>
    <s v="Gonzalez-Martinez"/>
    <s v="Vision-oriented actuating open system"/>
    <n v="168500"/>
    <n v="171729"/>
    <x v="1"/>
    <n v="1684"/>
    <x v="2"/>
    <s v="AUD"/>
    <n v="1397365200"/>
    <n v="1398229200"/>
    <b v="0"/>
    <b v="1"/>
    <s v="publishing/nonfiction"/>
    <n v="1.0191632047477746"/>
    <n v="101.97684085510689"/>
    <x v="5"/>
    <x v="9"/>
  </r>
  <r>
    <n v="242"/>
    <s v="Hill, Martin and Garcia"/>
    <s v="Sharable scalable core"/>
    <n v="8400"/>
    <n v="10729"/>
    <x v="1"/>
    <n v="250"/>
    <x v="1"/>
    <s v="USD"/>
    <n v="1494392400"/>
    <n v="1495256400"/>
    <b v="0"/>
    <b v="1"/>
    <s v="music/rock"/>
    <n v="1.2772619047619047"/>
    <n v="42.915999999999997"/>
    <x v="1"/>
    <x v="1"/>
  </r>
  <r>
    <n v="243"/>
    <s v="Garcia PLC"/>
    <s v="Customer-focused attitude-oriented function"/>
    <n v="2300"/>
    <n v="10240"/>
    <x v="1"/>
    <n v="238"/>
    <x v="1"/>
    <s v="USD"/>
    <n v="1520143200"/>
    <n v="1520402400"/>
    <b v="0"/>
    <b v="0"/>
    <s v="theater/plays"/>
    <n v="4.4521739130434783"/>
    <n v="43.025210084033617"/>
    <x v="3"/>
    <x v="3"/>
  </r>
  <r>
    <n v="244"/>
    <s v="Herring-Bailey"/>
    <s v="Reverse-engineered system-worthy extranet"/>
    <n v="700"/>
    <n v="3988"/>
    <x v="1"/>
    <n v="53"/>
    <x v="1"/>
    <s v="USD"/>
    <n v="1405314000"/>
    <n v="1409806800"/>
    <b v="0"/>
    <b v="0"/>
    <s v="theater/plays"/>
    <n v="5.6971428571428575"/>
    <n v="75.245283018867923"/>
    <x v="3"/>
    <x v="3"/>
  </r>
  <r>
    <n v="245"/>
    <s v="Russell-Gardner"/>
    <s v="Re-engineered systematic monitoring"/>
    <n v="2900"/>
    <n v="14771"/>
    <x v="1"/>
    <n v="214"/>
    <x v="1"/>
    <s v="USD"/>
    <n v="1396846800"/>
    <n v="1396933200"/>
    <b v="0"/>
    <b v="0"/>
    <s v="theater/plays"/>
    <n v="5.0934482758620687"/>
    <n v="69.023364485981304"/>
    <x v="3"/>
    <x v="3"/>
  </r>
  <r>
    <n v="246"/>
    <s v="Walters-Carter"/>
    <s v="Seamless value-added standardization"/>
    <n v="4500"/>
    <n v="14649"/>
    <x v="1"/>
    <n v="222"/>
    <x v="1"/>
    <s v="USD"/>
    <n v="1375678800"/>
    <n v="1376024400"/>
    <b v="0"/>
    <b v="0"/>
    <s v="technology/web"/>
    <n v="3.2553333333333332"/>
    <n v="65.986486486486484"/>
    <x v="2"/>
    <x v="2"/>
  </r>
  <r>
    <n v="247"/>
    <s v="Johnson, Patterson and Montoya"/>
    <s v="Triple-buffered fresh-thinking frame"/>
    <n v="19800"/>
    <n v="184658"/>
    <x v="1"/>
    <n v="1884"/>
    <x v="1"/>
    <s v="USD"/>
    <n v="1482386400"/>
    <n v="1483682400"/>
    <b v="0"/>
    <b v="1"/>
    <s v="publishing/fiction"/>
    <n v="9.3261616161616168"/>
    <n v="98.013800424628457"/>
    <x v="5"/>
    <x v="13"/>
  </r>
  <r>
    <n v="248"/>
    <s v="Roberts and Sons"/>
    <s v="Streamlined holistic knowledgebase"/>
    <n v="6200"/>
    <n v="13103"/>
    <x v="1"/>
    <n v="218"/>
    <x v="2"/>
    <s v="AUD"/>
    <n v="1420005600"/>
    <n v="1420437600"/>
    <b v="0"/>
    <b v="0"/>
    <s v="games/mobile games"/>
    <n v="2.1133870967741935"/>
    <n v="60.105504587155963"/>
    <x v="6"/>
    <x v="20"/>
  </r>
  <r>
    <n v="249"/>
    <s v="Avila-Nelson"/>
    <s v="Up-sized intermediate website"/>
    <n v="61500"/>
    <n v="168095"/>
    <x v="1"/>
    <n v="6465"/>
    <x v="1"/>
    <s v="USD"/>
    <n v="1420178400"/>
    <n v="1420783200"/>
    <b v="0"/>
    <b v="0"/>
    <s v="publishing/translations"/>
    <n v="2.7332520325203253"/>
    <n v="26.000773395204948"/>
    <x v="5"/>
    <x v="18"/>
  </r>
  <r>
    <n v="250"/>
    <s v="Robbins and Sons"/>
    <s v="Future-proofed directional synergy"/>
    <n v="100"/>
    <n v="3"/>
    <x v="0"/>
    <n v="1"/>
    <x v="1"/>
    <s v="USD"/>
    <n v="1264399200"/>
    <n v="1267423200"/>
    <b v="0"/>
    <b v="0"/>
    <s v="music/rock"/>
    <n v="0.03"/>
    <n v="3"/>
    <x v="1"/>
    <x v="1"/>
  </r>
  <r>
    <n v="251"/>
    <s v="Singleton Ltd"/>
    <s v="Enhanced user-facing function"/>
    <n v="7100"/>
    <n v="3840"/>
    <x v="0"/>
    <n v="101"/>
    <x v="1"/>
    <s v="USD"/>
    <n v="1355032800"/>
    <n v="1355205600"/>
    <b v="0"/>
    <b v="0"/>
    <s v="theater/plays"/>
    <n v="0.54084507042253516"/>
    <n v="38.019801980198018"/>
    <x v="3"/>
    <x v="3"/>
  </r>
  <r>
    <n v="252"/>
    <s v="Perez PLC"/>
    <s v="Operative bandwidth-monitored interface"/>
    <n v="1000"/>
    <n v="6263"/>
    <x v="1"/>
    <n v="59"/>
    <x v="1"/>
    <s v="USD"/>
    <n v="1382677200"/>
    <n v="1383109200"/>
    <b v="0"/>
    <b v="0"/>
    <s v="theater/plays"/>
    <n v="6.2629999999999999"/>
    <n v="106.15254237288136"/>
    <x v="3"/>
    <x v="3"/>
  </r>
  <r>
    <n v="253"/>
    <s v="Rogers, Jacobs and Jackson"/>
    <s v="Upgradable multi-state instruction set"/>
    <n v="121500"/>
    <n v="108161"/>
    <x v="0"/>
    <n v="1335"/>
    <x v="0"/>
    <s v="CAD"/>
    <n v="1302238800"/>
    <n v="1303275600"/>
    <b v="0"/>
    <b v="0"/>
    <s v="film &amp; video/drama"/>
    <n v="0.8902139917695473"/>
    <n v="81.019475655430711"/>
    <x v="4"/>
    <x v="6"/>
  </r>
  <r>
    <n v="254"/>
    <s v="Barry Group"/>
    <s v="De-engineered static Local Area Network"/>
    <n v="4600"/>
    <n v="8505"/>
    <x v="1"/>
    <n v="88"/>
    <x v="1"/>
    <s v="USD"/>
    <n v="1487656800"/>
    <n v="1487829600"/>
    <b v="0"/>
    <b v="0"/>
    <s v="publishing/nonfiction"/>
    <n v="1.8489130434782608"/>
    <n v="96.647727272727266"/>
    <x v="5"/>
    <x v="9"/>
  </r>
  <r>
    <n v="255"/>
    <s v="Rosales, Branch and Harmon"/>
    <s v="Upgradable grid-enabled superstructure"/>
    <n v="80500"/>
    <n v="96735"/>
    <x v="1"/>
    <n v="1697"/>
    <x v="1"/>
    <s v="USD"/>
    <n v="1297836000"/>
    <n v="1298268000"/>
    <b v="0"/>
    <b v="1"/>
    <s v="music/rock"/>
    <n v="1.2016770186335404"/>
    <n v="57.003535651149086"/>
    <x v="1"/>
    <x v="1"/>
  </r>
  <r>
    <n v="256"/>
    <s v="Smith-Reid"/>
    <s v="Optimized actuating toolset"/>
    <n v="4100"/>
    <n v="959"/>
    <x v="0"/>
    <n v="15"/>
    <x v="4"/>
    <s v="GBP"/>
    <n v="1453615200"/>
    <n v="1456812000"/>
    <b v="0"/>
    <b v="0"/>
    <s v="music/rock"/>
    <n v="0.23390243902439026"/>
    <n v="63.93333333333333"/>
    <x v="1"/>
    <x v="1"/>
  </r>
  <r>
    <n v="257"/>
    <s v="Williams Inc"/>
    <s v="Decentralized exuding strategy"/>
    <n v="5700"/>
    <n v="8322"/>
    <x v="1"/>
    <n v="92"/>
    <x v="1"/>
    <s v="USD"/>
    <n v="1362463200"/>
    <n v="1363669200"/>
    <b v="0"/>
    <b v="0"/>
    <s v="theater/plays"/>
    <n v="1.46"/>
    <n v="90.456521739130437"/>
    <x v="3"/>
    <x v="3"/>
  </r>
  <r>
    <n v="258"/>
    <s v="Duncan, Mcdonald and Miller"/>
    <s v="Assimilated coherent hardware"/>
    <n v="5000"/>
    <n v="13424"/>
    <x v="1"/>
    <n v="186"/>
    <x v="1"/>
    <s v="USD"/>
    <n v="1481176800"/>
    <n v="1482904800"/>
    <b v="0"/>
    <b v="1"/>
    <s v="theater/plays"/>
    <n v="2.6848000000000001"/>
    <n v="72.172043010752688"/>
    <x v="3"/>
    <x v="3"/>
  </r>
  <r>
    <n v="259"/>
    <s v="Watkins Ltd"/>
    <s v="Multi-channeled responsive implementation"/>
    <n v="1800"/>
    <n v="10755"/>
    <x v="1"/>
    <n v="138"/>
    <x v="1"/>
    <s v="USD"/>
    <n v="1354946400"/>
    <n v="1356588000"/>
    <b v="1"/>
    <b v="0"/>
    <s v="photography/photography books"/>
    <n v="5.9749999999999996"/>
    <n v="77.934782608695656"/>
    <x v="7"/>
    <x v="14"/>
  </r>
  <r>
    <n v="260"/>
    <s v="Allen-Jones"/>
    <s v="Centralized modular initiative"/>
    <n v="6300"/>
    <n v="9935"/>
    <x v="1"/>
    <n v="261"/>
    <x v="1"/>
    <s v="USD"/>
    <n v="1348808400"/>
    <n v="1349845200"/>
    <b v="0"/>
    <b v="0"/>
    <s v="music/rock"/>
    <n v="1.5769841269841269"/>
    <n v="38.065134099616856"/>
    <x v="1"/>
    <x v="1"/>
  </r>
  <r>
    <n v="261"/>
    <s v="Mason-Smith"/>
    <s v="Reverse-engineered cohesive migration"/>
    <n v="84300"/>
    <n v="26303"/>
    <x v="0"/>
    <n v="454"/>
    <x v="1"/>
    <s v="USD"/>
    <n v="1282712400"/>
    <n v="1283058000"/>
    <b v="0"/>
    <b v="1"/>
    <s v="music/rock"/>
    <n v="0.31201660735468567"/>
    <n v="57.936123348017624"/>
    <x v="1"/>
    <x v="1"/>
  </r>
  <r>
    <n v="262"/>
    <s v="Lloyd, Kennedy and Davis"/>
    <s v="Compatible multimedia hub"/>
    <n v="1700"/>
    <n v="5328"/>
    <x v="1"/>
    <n v="107"/>
    <x v="1"/>
    <s v="USD"/>
    <n v="1301979600"/>
    <n v="1304226000"/>
    <b v="0"/>
    <b v="1"/>
    <s v="music/indie rock"/>
    <n v="3.1341176470588237"/>
    <n v="49.794392523364486"/>
    <x v="1"/>
    <x v="7"/>
  </r>
  <r>
    <n v="263"/>
    <s v="Walker Ltd"/>
    <s v="Organic eco-centric success"/>
    <n v="2900"/>
    <n v="10756"/>
    <x v="1"/>
    <n v="199"/>
    <x v="1"/>
    <s v="USD"/>
    <n v="1263016800"/>
    <n v="1263016800"/>
    <b v="0"/>
    <b v="0"/>
    <s v="photography/photography books"/>
    <n v="3.7089655172413791"/>
    <n v="54.050251256281406"/>
    <x v="7"/>
    <x v="14"/>
  </r>
  <r>
    <n v="264"/>
    <s v="Gordon PLC"/>
    <s v="Virtual reciprocal policy"/>
    <n v="45600"/>
    <n v="165375"/>
    <x v="1"/>
    <n v="5512"/>
    <x v="1"/>
    <s v="USD"/>
    <n v="1360648800"/>
    <n v="1362031200"/>
    <b v="0"/>
    <b v="0"/>
    <s v="theater/plays"/>
    <n v="3.6266447368421053"/>
    <n v="30.002721335268504"/>
    <x v="3"/>
    <x v="3"/>
  </r>
  <r>
    <n v="265"/>
    <s v="Lee and Sons"/>
    <s v="Persevering interactive emulation"/>
    <n v="4900"/>
    <n v="6031"/>
    <x v="1"/>
    <n v="86"/>
    <x v="1"/>
    <s v="USD"/>
    <n v="1451800800"/>
    <n v="1455602400"/>
    <b v="0"/>
    <b v="0"/>
    <s v="theater/plays"/>
    <n v="1.2308163265306122"/>
    <n v="70.127906976744185"/>
    <x v="3"/>
    <x v="3"/>
  </r>
  <r>
    <n v="266"/>
    <s v="Cole LLC"/>
    <s v="Proactive responsive emulation"/>
    <n v="111900"/>
    <n v="85902"/>
    <x v="0"/>
    <n v="3182"/>
    <x v="6"/>
    <s v="EUR"/>
    <n v="1415340000"/>
    <n v="1418191200"/>
    <b v="0"/>
    <b v="1"/>
    <s v="music/jazz"/>
    <n v="0.76766756032171579"/>
    <n v="26.996228786926462"/>
    <x v="1"/>
    <x v="17"/>
  </r>
  <r>
    <n v="267"/>
    <s v="Acosta PLC"/>
    <s v="Extended eco-centric function"/>
    <n v="61600"/>
    <n v="143910"/>
    <x v="1"/>
    <n v="2768"/>
    <x v="2"/>
    <s v="AUD"/>
    <n v="1351054800"/>
    <n v="1352440800"/>
    <b v="0"/>
    <b v="0"/>
    <s v="theater/plays"/>
    <n v="2.3362012987012988"/>
    <n v="51.990606936416185"/>
    <x v="3"/>
    <x v="3"/>
  </r>
  <r>
    <n v="268"/>
    <s v="Brown-Mckee"/>
    <s v="Networked optimal productivity"/>
    <n v="1500"/>
    <n v="2708"/>
    <x v="1"/>
    <n v="48"/>
    <x v="1"/>
    <s v="USD"/>
    <n v="1349326800"/>
    <n v="1353304800"/>
    <b v="0"/>
    <b v="0"/>
    <s v="film &amp; video/documentary"/>
    <n v="1.8053333333333332"/>
    <n v="56.416666666666664"/>
    <x v="4"/>
    <x v="4"/>
  </r>
  <r>
    <n v="269"/>
    <s v="Miles and Sons"/>
    <s v="Persistent attitude-oriented approach"/>
    <n v="3500"/>
    <n v="8842"/>
    <x v="1"/>
    <n v="87"/>
    <x v="1"/>
    <s v="USD"/>
    <n v="1548914400"/>
    <n v="1550728800"/>
    <b v="0"/>
    <b v="0"/>
    <s v="film &amp; video/television"/>
    <n v="2.5262857142857142"/>
    <n v="101.63218390804597"/>
    <x v="4"/>
    <x v="19"/>
  </r>
  <r>
    <n v="270"/>
    <s v="Sawyer, Horton and Williams"/>
    <s v="Triple-buffered 4thgeneration toolset"/>
    <n v="173900"/>
    <n v="47260"/>
    <x v="3"/>
    <n v="1890"/>
    <x v="1"/>
    <s v="USD"/>
    <n v="1291269600"/>
    <n v="1291442400"/>
    <b v="0"/>
    <b v="0"/>
    <s v="games/video games"/>
    <n v="0.27176538240368026"/>
    <n v="25.005291005291006"/>
    <x v="6"/>
    <x v="11"/>
  </r>
  <r>
    <n v="271"/>
    <s v="Foley-Cox"/>
    <s v="Progressive zero administration leverage"/>
    <n v="153700"/>
    <n v="1953"/>
    <x v="2"/>
    <n v="61"/>
    <x v="1"/>
    <s v="USD"/>
    <n v="1449468000"/>
    <n v="1452146400"/>
    <b v="0"/>
    <b v="0"/>
    <s v="photography/photography books"/>
    <n v="1.2706571242680547E-2"/>
    <n v="32.016393442622949"/>
    <x v="7"/>
    <x v="14"/>
  </r>
  <r>
    <n v="272"/>
    <s v="Horton, Morrison and Clark"/>
    <s v="Networked radical neural-net"/>
    <n v="51100"/>
    <n v="155349"/>
    <x v="1"/>
    <n v="1894"/>
    <x v="1"/>
    <s v="USD"/>
    <n v="1562734800"/>
    <n v="1564894800"/>
    <b v="0"/>
    <b v="1"/>
    <s v="theater/plays"/>
    <n v="3.0400978473581213"/>
    <n v="82.021647307286173"/>
    <x v="3"/>
    <x v="3"/>
  </r>
  <r>
    <n v="273"/>
    <s v="Thomas and Sons"/>
    <s v="Re-engineered heuristic forecast"/>
    <n v="7800"/>
    <n v="10704"/>
    <x v="1"/>
    <n v="282"/>
    <x v="0"/>
    <s v="CAD"/>
    <n v="1505624400"/>
    <n v="1505883600"/>
    <b v="0"/>
    <b v="0"/>
    <s v="theater/plays"/>
    <n v="1.3723076923076922"/>
    <n v="37.957446808510639"/>
    <x v="3"/>
    <x v="3"/>
  </r>
  <r>
    <n v="274"/>
    <s v="Morgan-Jenkins"/>
    <s v="Fully-configurable background algorithm"/>
    <n v="2400"/>
    <n v="773"/>
    <x v="0"/>
    <n v="15"/>
    <x v="1"/>
    <s v="USD"/>
    <n v="1509948000"/>
    <n v="1510380000"/>
    <b v="0"/>
    <b v="0"/>
    <s v="theater/plays"/>
    <n v="0.32208333333333333"/>
    <n v="51.533333333333331"/>
    <x v="3"/>
    <x v="3"/>
  </r>
  <r>
    <n v="275"/>
    <s v="Ward, Sanchez and Kemp"/>
    <s v="Stand-alone discrete Graphical User Interface"/>
    <n v="3900"/>
    <n v="9419"/>
    <x v="1"/>
    <n v="116"/>
    <x v="1"/>
    <s v="USD"/>
    <n v="1554526800"/>
    <n v="1555218000"/>
    <b v="0"/>
    <b v="0"/>
    <s v="publishing/translations"/>
    <n v="2.4151282051282053"/>
    <n v="81.198275862068968"/>
    <x v="5"/>
    <x v="18"/>
  </r>
  <r>
    <n v="276"/>
    <s v="Fields Ltd"/>
    <s v="Front-line foreground project"/>
    <n v="5500"/>
    <n v="5324"/>
    <x v="0"/>
    <n v="133"/>
    <x v="1"/>
    <s v="USD"/>
    <n v="1334811600"/>
    <n v="1335243600"/>
    <b v="0"/>
    <b v="1"/>
    <s v="games/video games"/>
    <n v="0.96799999999999997"/>
    <n v="40.030075187969928"/>
    <x v="6"/>
    <x v="11"/>
  </r>
  <r>
    <n v="277"/>
    <s v="Ramos-Mitchell"/>
    <s v="Persevering system-worthy info-mediaries"/>
    <n v="700"/>
    <n v="7465"/>
    <x v="1"/>
    <n v="83"/>
    <x v="1"/>
    <s v="USD"/>
    <n v="1279515600"/>
    <n v="1279688400"/>
    <b v="0"/>
    <b v="0"/>
    <s v="theater/plays"/>
    <n v="10.664285714285715"/>
    <n v="89.939759036144579"/>
    <x v="3"/>
    <x v="3"/>
  </r>
  <r>
    <n v="278"/>
    <s v="Higgins, Davis and Salazar"/>
    <s v="Distributed multi-tasking strategy"/>
    <n v="2700"/>
    <n v="8799"/>
    <x v="1"/>
    <n v="91"/>
    <x v="1"/>
    <s v="USD"/>
    <n v="1353909600"/>
    <n v="1356069600"/>
    <b v="0"/>
    <b v="0"/>
    <s v="technology/web"/>
    <n v="3.2588888888888889"/>
    <n v="96.692307692307693"/>
    <x v="2"/>
    <x v="2"/>
  </r>
  <r>
    <n v="279"/>
    <s v="Smith-Jenkins"/>
    <s v="Vision-oriented methodical application"/>
    <n v="8000"/>
    <n v="13656"/>
    <x v="1"/>
    <n v="546"/>
    <x v="1"/>
    <s v="USD"/>
    <n v="1535950800"/>
    <n v="1536210000"/>
    <b v="0"/>
    <b v="0"/>
    <s v="theater/plays"/>
    <n v="1.7070000000000001"/>
    <n v="25.010989010989011"/>
    <x v="3"/>
    <x v="3"/>
  </r>
  <r>
    <n v="280"/>
    <s v="Braun PLC"/>
    <s v="Function-based high-level infrastructure"/>
    <n v="2500"/>
    <n v="14536"/>
    <x v="1"/>
    <n v="393"/>
    <x v="1"/>
    <s v="USD"/>
    <n v="1511244000"/>
    <n v="1511762400"/>
    <b v="0"/>
    <b v="0"/>
    <s v="film &amp; video/animation"/>
    <n v="5.8144"/>
    <n v="36.987277353689571"/>
    <x v="4"/>
    <x v="10"/>
  </r>
  <r>
    <n v="281"/>
    <s v="Drake PLC"/>
    <s v="Profound object-oriented paradigm"/>
    <n v="164500"/>
    <n v="150552"/>
    <x v="0"/>
    <n v="2062"/>
    <x v="1"/>
    <s v="USD"/>
    <n v="1331445600"/>
    <n v="1333256400"/>
    <b v="0"/>
    <b v="1"/>
    <s v="theater/plays"/>
    <n v="0.91520972644376897"/>
    <n v="73.012609117361791"/>
    <x v="3"/>
    <x v="3"/>
  </r>
  <r>
    <n v="282"/>
    <s v="Ross, Kelly and Brown"/>
    <s v="Virtual contextually-based circuit"/>
    <n v="8400"/>
    <n v="9076"/>
    <x v="1"/>
    <n v="133"/>
    <x v="1"/>
    <s v="USD"/>
    <n v="1480226400"/>
    <n v="1480744800"/>
    <b v="0"/>
    <b v="1"/>
    <s v="film &amp; video/television"/>
    <n v="1.0804761904761904"/>
    <n v="68.240601503759393"/>
    <x v="4"/>
    <x v="19"/>
  </r>
  <r>
    <n v="283"/>
    <s v="Lucas-Mullins"/>
    <s v="Business-focused dynamic instruction set"/>
    <n v="8100"/>
    <n v="1517"/>
    <x v="0"/>
    <n v="29"/>
    <x v="3"/>
    <s v="DKK"/>
    <n v="1464584400"/>
    <n v="1465016400"/>
    <b v="0"/>
    <b v="0"/>
    <s v="music/rock"/>
    <n v="0.18728395061728395"/>
    <n v="52.310344827586206"/>
    <x v="1"/>
    <x v="1"/>
  </r>
  <r>
    <n v="284"/>
    <s v="Tran LLC"/>
    <s v="Ameliorated fresh-thinking protocol"/>
    <n v="9800"/>
    <n v="8153"/>
    <x v="0"/>
    <n v="132"/>
    <x v="1"/>
    <s v="USD"/>
    <n v="1335848400"/>
    <n v="1336280400"/>
    <b v="0"/>
    <b v="0"/>
    <s v="technology/web"/>
    <n v="0.83193877551020412"/>
    <n v="61.765151515151516"/>
    <x v="2"/>
    <x v="2"/>
  </r>
  <r>
    <n v="285"/>
    <s v="Dawson, Brady and Gilbert"/>
    <s v="Front-line optimizing emulation"/>
    <n v="900"/>
    <n v="6357"/>
    <x v="1"/>
    <n v="254"/>
    <x v="1"/>
    <s v="USD"/>
    <n v="1473483600"/>
    <n v="1476766800"/>
    <b v="0"/>
    <b v="0"/>
    <s v="theater/plays"/>
    <n v="7.0633333333333335"/>
    <n v="25.027559055118111"/>
    <x v="3"/>
    <x v="3"/>
  </r>
  <r>
    <n v="286"/>
    <s v="Obrien-Aguirre"/>
    <s v="Devolved uniform complexity"/>
    <n v="112100"/>
    <n v="19557"/>
    <x v="3"/>
    <n v="184"/>
    <x v="1"/>
    <s v="USD"/>
    <n v="1479880800"/>
    <n v="1480485600"/>
    <b v="0"/>
    <b v="0"/>
    <s v="theater/plays"/>
    <n v="0.17446030330062445"/>
    <n v="106.28804347826087"/>
    <x v="3"/>
    <x v="3"/>
  </r>
  <r>
    <n v="287"/>
    <s v="Ferguson PLC"/>
    <s v="Public-key intangible superstructure"/>
    <n v="6300"/>
    <n v="13213"/>
    <x v="1"/>
    <n v="176"/>
    <x v="1"/>
    <s v="USD"/>
    <n v="1430197200"/>
    <n v="1430197200"/>
    <b v="0"/>
    <b v="0"/>
    <s v="music/electric music"/>
    <n v="2.0973015873015872"/>
    <n v="75.07386363636364"/>
    <x v="1"/>
    <x v="5"/>
  </r>
  <r>
    <n v="288"/>
    <s v="Garcia Ltd"/>
    <s v="Secured global success"/>
    <n v="5600"/>
    <n v="5476"/>
    <x v="0"/>
    <n v="137"/>
    <x v="3"/>
    <s v="DKK"/>
    <n v="1331701200"/>
    <n v="1331787600"/>
    <b v="0"/>
    <b v="1"/>
    <s v="music/metal"/>
    <n v="0.97785714285714287"/>
    <n v="39.970802919708028"/>
    <x v="1"/>
    <x v="16"/>
  </r>
  <r>
    <n v="289"/>
    <s v="Smith, Love and Smith"/>
    <s v="Grass-roots mission-critical capability"/>
    <n v="800"/>
    <n v="13474"/>
    <x v="1"/>
    <n v="337"/>
    <x v="0"/>
    <s v="CAD"/>
    <n v="1438578000"/>
    <n v="1438837200"/>
    <b v="0"/>
    <b v="0"/>
    <s v="theater/plays"/>
    <n v="16.842500000000001"/>
    <n v="39.982195845697326"/>
    <x v="3"/>
    <x v="3"/>
  </r>
  <r>
    <n v="290"/>
    <s v="Wilson, Hall and Osborne"/>
    <s v="Advanced global data-warehouse"/>
    <n v="168600"/>
    <n v="91722"/>
    <x v="0"/>
    <n v="908"/>
    <x v="1"/>
    <s v="USD"/>
    <n v="1368162000"/>
    <n v="1370926800"/>
    <b v="0"/>
    <b v="1"/>
    <s v="film &amp; video/documentary"/>
    <n v="0.54402135231316728"/>
    <n v="101.01541850220265"/>
    <x v="4"/>
    <x v="4"/>
  </r>
  <r>
    <n v="291"/>
    <s v="Bell, Grimes and Kerr"/>
    <s v="Self-enabling uniform complexity"/>
    <n v="1800"/>
    <n v="8219"/>
    <x v="1"/>
    <n v="107"/>
    <x v="1"/>
    <s v="USD"/>
    <n v="1318654800"/>
    <n v="1319000400"/>
    <b v="1"/>
    <b v="0"/>
    <s v="technology/web"/>
    <n v="4.5661111111111108"/>
    <n v="76.813084112149539"/>
    <x v="2"/>
    <x v="2"/>
  </r>
  <r>
    <n v="292"/>
    <s v="Ho-Harris"/>
    <s v="Versatile cohesive encoding"/>
    <n v="7300"/>
    <n v="717"/>
    <x v="0"/>
    <n v="10"/>
    <x v="1"/>
    <s v="USD"/>
    <n v="1331874000"/>
    <n v="1333429200"/>
    <b v="0"/>
    <b v="0"/>
    <s v="food/food trucks"/>
    <n v="9.8219178082191785E-2"/>
    <n v="71.7"/>
    <x v="0"/>
    <x v="0"/>
  </r>
  <r>
    <n v="293"/>
    <s v="Ross Group"/>
    <s v="Organized executive solution"/>
    <n v="6500"/>
    <n v="1065"/>
    <x v="3"/>
    <n v="32"/>
    <x v="6"/>
    <s v="EUR"/>
    <n v="1286254800"/>
    <n v="1287032400"/>
    <b v="0"/>
    <b v="0"/>
    <s v="theater/plays"/>
    <n v="0.16384615384615384"/>
    <n v="33.28125"/>
    <x v="3"/>
    <x v="3"/>
  </r>
  <r>
    <n v="294"/>
    <s v="Turner-Davis"/>
    <s v="Automated local emulation"/>
    <n v="600"/>
    <n v="8038"/>
    <x v="1"/>
    <n v="183"/>
    <x v="1"/>
    <s v="USD"/>
    <n v="1540530000"/>
    <n v="1541570400"/>
    <b v="0"/>
    <b v="0"/>
    <s v="theater/plays"/>
    <n v="13.396666666666667"/>
    <n v="43.923497267759565"/>
    <x v="3"/>
    <x v="3"/>
  </r>
  <r>
    <n v="295"/>
    <s v="Smith, Jackson and Herrera"/>
    <s v="Enterprise-wide intermediate middleware"/>
    <n v="192900"/>
    <n v="68769"/>
    <x v="0"/>
    <n v="1910"/>
    <x v="5"/>
    <s v="CHF"/>
    <n v="1381813200"/>
    <n v="1383976800"/>
    <b v="0"/>
    <b v="0"/>
    <s v="theater/plays"/>
    <n v="0.35650077760497667"/>
    <n v="36.004712041884815"/>
    <x v="3"/>
    <x v="3"/>
  </r>
  <r>
    <n v="296"/>
    <s v="Smith-Hess"/>
    <s v="Grass-roots real-time Local Area Network"/>
    <n v="6100"/>
    <n v="3352"/>
    <x v="0"/>
    <n v="38"/>
    <x v="2"/>
    <s v="AUD"/>
    <n v="1548655200"/>
    <n v="1550556000"/>
    <b v="0"/>
    <b v="0"/>
    <s v="theater/plays"/>
    <n v="0.54950819672131146"/>
    <n v="88.21052631578948"/>
    <x v="3"/>
    <x v="3"/>
  </r>
  <r>
    <n v="297"/>
    <s v="Brown, Herring and Bass"/>
    <s v="Organized client-driven capacity"/>
    <n v="7200"/>
    <n v="6785"/>
    <x v="0"/>
    <n v="104"/>
    <x v="2"/>
    <s v="AUD"/>
    <n v="1389679200"/>
    <n v="1390456800"/>
    <b v="0"/>
    <b v="1"/>
    <s v="theater/plays"/>
    <n v="0.94236111111111109"/>
    <n v="65.240384615384613"/>
    <x v="3"/>
    <x v="3"/>
  </r>
  <r>
    <n v="298"/>
    <s v="Chase, Garcia and Johnson"/>
    <s v="Adaptive intangible database"/>
    <n v="3500"/>
    <n v="5037"/>
    <x v="1"/>
    <n v="72"/>
    <x v="1"/>
    <s v="USD"/>
    <n v="1456466400"/>
    <n v="1458018000"/>
    <b v="0"/>
    <b v="1"/>
    <s v="music/rock"/>
    <n v="1.4391428571428571"/>
    <n v="69.958333333333329"/>
    <x v="1"/>
    <x v="1"/>
  </r>
  <r>
    <n v="299"/>
    <s v="Ramsey and Sons"/>
    <s v="Grass-roots contextually-based algorithm"/>
    <n v="3800"/>
    <n v="1954"/>
    <x v="0"/>
    <n v="49"/>
    <x v="1"/>
    <s v="USD"/>
    <n v="1456984800"/>
    <n v="1461819600"/>
    <b v="0"/>
    <b v="0"/>
    <s v="food/food trucks"/>
    <n v="0.51421052631578945"/>
    <n v="39.877551020408163"/>
    <x v="0"/>
    <x v="0"/>
  </r>
  <r>
    <n v="300"/>
    <s v="Cooke PLC"/>
    <s v="Focused executive core"/>
    <n v="100"/>
    <n v="5"/>
    <x v="0"/>
    <n v="1"/>
    <x v="3"/>
    <s v="DKK"/>
    <n v="1504069200"/>
    <n v="1504155600"/>
    <b v="0"/>
    <b v="1"/>
    <s v="publishing/nonfiction"/>
    <n v="0.05"/>
    <n v="5"/>
    <x v="5"/>
    <x v="9"/>
  </r>
  <r>
    <n v="301"/>
    <s v="Wong-Walker"/>
    <s v="Multi-channeled disintermediate policy"/>
    <n v="900"/>
    <n v="12102"/>
    <x v="1"/>
    <n v="295"/>
    <x v="1"/>
    <s v="USD"/>
    <n v="1424930400"/>
    <n v="1426395600"/>
    <b v="0"/>
    <b v="0"/>
    <s v="film &amp; video/documentary"/>
    <n v="13.446666666666667"/>
    <n v="41.023728813559323"/>
    <x v="4"/>
    <x v="4"/>
  </r>
  <r>
    <n v="302"/>
    <s v="Ferguson, Collins and Mata"/>
    <s v="Customizable bi-directional hardware"/>
    <n v="76100"/>
    <n v="24234"/>
    <x v="0"/>
    <n v="245"/>
    <x v="1"/>
    <s v="USD"/>
    <n v="1535864400"/>
    <n v="1537074000"/>
    <b v="0"/>
    <b v="0"/>
    <s v="theater/plays"/>
    <n v="0.31844940867279897"/>
    <n v="98.914285714285711"/>
    <x v="3"/>
    <x v="3"/>
  </r>
  <r>
    <n v="303"/>
    <s v="Guerrero, Flores and Jenkins"/>
    <s v="Networked optimal architecture"/>
    <n v="3400"/>
    <n v="2809"/>
    <x v="0"/>
    <n v="32"/>
    <x v="1"/>
    <s v="USD"/>
    <n v="1452146400"/>
    <n v="1452578400"/>
    <b v="0"/>
    <b v="0"/>
    <s v="music/indie rock"/>
    <n v="0.82617647058823529"/>
    <n v="87.78125"/>
    <x v="1"/>
    <x v="7"/>
  </r>
  <r>
    <n v="304"/>
    <s v="Peterson PLC"/>
    <s v="User-friendly discrete benchmark"/>
    <n v="2100"/>
    <n v="11469"/>
    <x v="1"/>
    <n v="142"/>
    <x v="1"/>
    <s v="USD"/>
    <n v="1470546000"/>
    <n v="1474088400"/>
    <b v="0"/>
    <b v="0"/>
    <s v="film &amp; video/documentary"/>
    <n v="5.4614285714285717"/>
    <n v="80.767605633802816"/>
    <x v="4"/>
    <x v="4"/>
  </r>
  <r>
    <n v="305"/>
    <s v="Townsend Ltd"/>
    <s v="Grass-roots actuating policy"/>
    <n v="2800"/>
    <n v="8014"/>
    <x v="1"/>
    <n v="85"/>
    <x v="1"/>
    <s v="USD"/>
    <n v="1458363600"/>
    <n v="1461906000"/>
    <b v="0"/>
    <b v="0"/>
    <s v="theater/plays"/>
    <n v="2.8621428571428571"/>
    <n v="94.28235294117647"/>
    <x v="3"/>
    <x v="3"/>
  </r>
  <r>
    <n v="306"/>
    <s v="Rush, Reed and Hall"/>
    <s v="Enterprise-wide 3rdgeneration knowledge user"/>
    <n v="6500"/>
    <n v="514"/>
    <x v="0"/>
    <n v="7"/>
    <x v="1"/>
    <s v="USD"/>
    <n v="1500008400"/>
    <n v="1500267600"/>
    <b v="0"/>
    <b v="1"/>
    <s v="theater/plays"/>
    <n v="7.9076923076923072E-2"/>
    <n v="73.428571428571431"/>
    <x v="3"/>
    <x v="3"/>
  </r>
  <r>
    <n v="307"/>
    <s v="Salazar-Dodson"/>
    <s v="Face-to-face zero tolerance moderator"/>
    <n v="32900"/>
    <n v="43473"/>
    <x v="1"/>
    <n v="659"/>
    <x v="3"/>
    <s v="DKK"/>
    <n v="1338958800"/>
    <n v="1340686800"/>
    <b v="0"/>
    <b v="1"/>
    <s v="publishing/fiction"/>
    <n v="1.3213677811550153"/>
    <n v="65.968133535660087"/>
    <x v="5"/>
    <x v="13"/>
  </r>
  <r>
    <n v="308"/>
    <s v="Davis Ltd"/>
    <s v="Grass-roots optimizing projection"/>
    <n v="118200"/>
    <n v="87560"/>
    <x v="0"/>
    <n v="803"/>
    <x v="1"/>
    <s v="USD"/>
    <n v="1303102800"/>
    <n v="1303189200"/>
    <b v="0"/>
    <b v="0"/>
    <s v="theater/plays"/>
    <n v="0.74077834179357027"/>
    <n v="109.04109589041096"/>
    <x v="3"/>
    <x v="3"/>
  </r>
  <r>
    <n v="309"/>
    <s v="Harris-Perry"/>
    <s v="User-centric 6thgeneration attitude"/>
    <n v="4100"/>
    <n v="3087"/>
    <x v="3"/>
    <n v="75"/>
    <x v="1"/>
    <s v="USD"/>
    <n v="1316581200"/>
    <n v="1318309200"/>
    <b v="0"/>
    <b v="1"/>
    <s v="music/indie rock"/>
    <n v="0.75292682926829269"/>
    <n v="41.16"/>
    <x v="1"/>
    <x v="7"/>
  </r>
  <r>
    <n v="310"/>
    <s v="Velazquez, Hunt and Ortiz"/>
    <s v="Switchable zero tolerance website"/>
    <n v="7800"/>
    <n v="1586"/>
    <x v="0"/>
    <n v="16"/>
    <x v="1"/>
    <s v="USD"/>
    <n v="1270789200"/>
    <n v="1272171600"/>
    <b v="0"/>
    <b v="0"/>
    <s v="games/video games"/>
    <n v="0.20333333333333334"/>
    <n v="99.125"/>
    <x v="6"/>
    <x v="11"/>
  </r>
  <r>
    <n v="311"/>
    <s v="Flores PLC"/>
    <s v="Focused real-time help-desk"/>
    <n v="6300"/>
    <n v="12812"/>
    <x v="1"/>
    <n v="121"/>
    <x v="1"/>
    <s v="USD"/>
    <n v="1297836000"/>
    <n v="1298872800"/>
    <b v="0"/>
    <b v="0"/>
    <s v="theater/plays"/>
    <n v="2.0336507936507937"/>
    <n v="105.88429752066116"/>
    <x v="3"/>
    <x v="3"/>
  </r>
  <r>
    <n v="312"/>
    <s v="Martinez LLC"/>
    <s v="Robust impactful approach"/>
    <n v="59100"/>
    <n v="183345"/>
    <x v="1"/>
    <n v="3742"/>
    <x v="1"/>
    <s v="USD"/>
    <n v="1382677200"/>
    <n v="1383282000"/>
    <b v="0"/>
    <b v="0"/>
    <s v="theater/plays"/>
    <n v="3.1022842639593908"/>
    <n v="48.996525921966864"/>
    <x v="3"/>
    <x v="3"/>
  </r>
  <r>
    <n v="313"/>
    <s v="Miller-Irwin"/>
    <s v="Secured maximized policy"/>
    <n v="2200"/>
    <n v="8697"/>
    <x v="1"/>
    <n v="223"/>
    <x v="1"/>
    <s v="USD"/>
    <n v="1330322400"/>
    <n v="1330495200"/>
    <b v="0"/>
    <b v="0"/>
    <s v="music/rock"/>
    <n v="3.9531818181818181"/>
    <n v="39"/>
    <x v="1"/>
    <x v="1"/>
  </r>
  <r>
    <n v="314"/>
    <s v="Sanchez-Morgan"/>
    <s v="Realigned upward-trending strategy"/>
    <n v="1400"/>
    <n v="4126"/>
    <x v="1"/>
    <n v="133"/>
    <x v="1"/>
    <s v="USD"/>
    <n v="1552366800"/>
    <n v="1552798800"/>
    <b v="0"/>
    <b v="1"/>
    <s v="film &amp; video/documentary"/>
    <n v="2.9471428571428571"/>
    <n v="31.022556390977442"/>
    <x v="4"/>
    <x v="4"/>
  </r>
  <r>
    <n v="315"/>
    <s v="Lopez, Adams and Johnson"/>
    <s v="Open-source interactive knowledge user"/>
    <n v="9500"/>
    <n v="3220"/>
    <x v="0"/>
    <n v="31"/>
    <x v="1"/>
    <s v="USD"/>
    <n v="1400907600"/>
    <n v="1403413200"/>
    <b v="0"/>
    <b v="0"/>
    <s v="theater/plays"/>
    <n v="0.33894736842105261"/>
    <n v="103.87096774193549"/>
    <x v="3"/>
    <x v="3"/>
  </r>
  <r>
    <n v="316"/>
    <s v="Martin-Marshall"/>
    <s v="Configurable demand-driven matrix"/>
    <n v="9600"/>
    <n v="6401"/>
    <x v="0"/>
    <n v="108"/>
    <x v="6"/>
    <s v="EUR"/>
    <n v="1574143200"/>
    <n v="1574229600"/>
    <b v="0"/>
    <b v="1"/>
    <s v="food/food trucks"/>
    <n v="0.66677083333333331"/>
    <n v="59.268518518518519"/>
    <x v="0"/>
    <x v="0"/>
  </r>
  <r>
    <n v="317"/>
    <s v="Summers PLC"/>
    <s v="Cross-group coherent hierarchy"/>
    <n v="6600"/>
    <n v="1269"/>
    <x v="0"/>
    <n v="30"/>
    <x v="1"/>
    <s v="USD"/>
    <n v="1494738000"/>
    <n v="1495861200"/>
    <b v="0"/>
    <b v="0"/>
    <s v="theater/plays"/>
    <n v="0.19227272727272726"/>
    <n v="42.3"/>
    <x v="3"/>
    <x v="3"/>
  </r>
  <r>
    <n v="318"/>
    <s v="Young, Hart and Ryan"/>
    <s v="Decentralized demand-driven open system"/>
    <n v="5700"/>
    <n v="903"/>
    <x v="0"/>
    <n v="17"/>
    <x v="1"/>
    <s v="USD"/>
    <n v="1392357600"/>
    <n v="1392530400"/>
    <b v="0"/>
    <b v="0"/>
    <s v="music/rock"/>
    <n v="0.15842105263157893"/>
    <n v="53.117647058823529"/>
    <x v="1"/>
    <x v="1"/>
  </r>
  <r>
    <n v="319"/>
    <s v="Mills Group"/>
    <s v="Advanced empowering matrix"/>
    <n v="8400"/>
    <n v="3251"/>
    <x v="3"/>
    <n v="64"/>
    <x v="1"/>
    <s v="USD"/>
    <n v="1281589200"/>
    <n v="1283662800"/>
    <b v="0"/>
    <b v="0"/>
    <s v="technology/web"/>
    <n v="0.38702380952380955"/>
    <n v="50.796875"/>
    <x v="2"/>
    <x v="2"/>
  </r>
  <r>
    <n v="320"/>
    <s v="Sandoval-Powell"/>
    <s v="Phased holistic implementation"/>
    <n v="84400"/>
    <n v="8092"/>
    <x v="0"/>
    <n v="80"/>
    <x v="1"/>
    <s v="USD"/>
    <n v="1305003600"/>
    <n v="1305781200"/>
    <b v="0"/>
    <b v="0"/>
    <s v="publishing/fiction"/>
    <n v="9.5876777251184833E-2"/>
    <n v="101.15"/>
    <x v="5"/>
    <x v="13"/>
  </r>
  <r>
    <n v="321"/>
    <s v="Mills, Frazier and Perez"/>
    <s v="Proactive attitude-oriented knowledge user"/>
    <n v="170400"/>
    <n v="160422"/>
    <x v="0"/>
    <n v="2468"/>
    <x v="1"/>
    <s v="USD"/>
    <n v="1301634000"/>
    <n v="1302325200"/>
    <b v="0"/>
    <b v="0"/>
    <s v="film &amp; video/shorts"/>
    <n v="0.94144366197183094"/>
    <n v="65.000810372771468"/>
    <x v="4"/>
    <x v="12"/>
  </r>
  <r>
    <n v="322"/>
    <s v="Hebert Group"/>
    <s v="Visionary asymmetric Graphical User Interface"/>
    <n v="117900"/>
    <n v="196377"/>
    <x v="1"/>
    <n v="5168"/>
    <x v="1"/>
    <s v="USD"/>
    <n v="1290664800"/>
    <n v="1291788000"/>
    <b v="0"/>
    <b v="0"/>
    <s v="theater/plays"/>
    <n v="1.6656234096692113"/>
    <n v="37.998645510835914"/>
    <x v="3"/>
    <x v="3"/>
  </r>
  <r>
    <n v="323"/>
    <s v="Cole, Smith and Wood"/>
    <s v="Integrated zero-defect help-desk"/>
    <n v="8900"/>
    <n v="2148"/>
    <x v="0"/>
    <n v="26"/>
    <x v="4"/>
    <s v="GBP"/>
    <n v="1395896400"/>
    <n v="1396069200"/>
    <b v="0"/>
    <b v="0"/>
    <s v="film &amp; video/documentary"/>
    <n v="0.24134831460674158"/>
    <n v="82.615384615384613"/>
    <x v="4"/>
    <x v="4"/>
  </r>
  <r>
    <n v="324"/>
    <s v="Harris, Hall and Harris"/>
    <s v="Inverse analyzing matrices"/>
    <n v="7100"/>
    <n v="11648"/>
    <x v="1"/>
    <n v="307"/>
    <x v="1"/>
    <s v="USD"/>
    <n v="1434862800"/>
    <n v="1435899600"/>
    <b v="0"/>
    <b v="1"/>
    <s v="theater/plays"/>
    <n v="1.6405633802816901"/>
    <n v="37.941368078175898"/>
    <x v="3"/>
    <x v="3"/>
  </r>
  <r>
    <n v="325"/>
    <s v="Saunders Group"/>
    <s v="Programmable systemic implementation"/>
    <n v="6500"/>
    <n v="5897"/>
    <x v="0"/>
    <n v="73"/>
    <x v="1"/>
    <s v="USD"/>
    <n v="1529125200"/>
    <n v="1531112400"/>
    <b v="0"/>
    <b v="1"/>
    <s v="theater/plays"/>
    <n v="0.90723076923076929"/>
    <n v="80.780821917808225"/>
    <x v="3"/>
    <x v="3"/>
  </r>
  <r>
    <n v="326"/>
    <s v="Pham, Avila and Nash"/>
    <s v="Multi-channeled next generation architecture"/>
    <n v="7200"/>
    <n v="3326"/>
    <x v="0"/>
    <n v="128"/>
    <x v="1"/>
    <s v="USD"/>
    <n v="1451109600"/>
    <n v="1451628000"/>
    <b v="0"/>
    <b v="0"/>
    <s v="film &amp; video/animation"/>
    <n v="0.46194444444444444"/>
    <n v="25.984375"/>
    <x v="4"/>
    <x v="10"/>
  </r>
  <r>
    <n v="327"/>
    <s v="Patterson, Salinas and Lucas"/>
    <s v="Digitized 3rdgeneration encoding"/>
    <n v="2600"/>
    <n v="1002"/>
    <x v="0"/>
    <n v="33"/>
    <x v="1"/>
    <s v="USD"/>
    <n v="1566968400"/>
    <n v="1567314000"/>
    <b v="0"/>
    <b v="1"/>
    <s v="theater/plays"/>
    <n v="0.38538461538461538"/>
    <n v="30.363636363636363"/>
    <x v="3"/>
    <x v="3"/>
  </r>
  <r>
    <n v="328"/>
    <s v="Young PLC"/>
    <s v="Innovative well-modulated functionalities"/>
    <n v="98700"/>
    <n v="131826"/>
    <x v="1"/>
    <n v="2441"/>
    <x v="1"/>
    <s v="USD"/>
    <n v="1543557600"/>
    <n v="1544508000"/>
    <b v="0"/>
    <b v="0"/>
    <s v="music/rock"/>
    <n v="1.3356231003039514"/>
    <n v="54.004916018025398"/>
    <x v="1"/>
    <x v="1"/>
  </r>
  <r>
    <n v="329"/>
    <s v="Willis and Sons"/>
    <s v="Fundamental incremental database"/>
    <n v="93800"/>
    <n v="21477"/>
    <x v="2"/>
    <n v="211"/>
    <x v="1"/>
    <s v="USD"/>
    <n v="1481522400"/>
    <n v="1482472800"/>
    <b v="0"/>
    <b v="0"/>
    <s v="games/video games"/>
    <n v="0.22896588486140726"/>
    <n v="101.78672985781991"/>
    <x v="6"/>
    <x v="11"/>
  </r>
  <r>
    <n v="330"/>
    <s v="Thompson-Bates"/>
    <s v="Expanded encompassing open architecture"/>
    <n v="33700"/>
    <n v="62330"/>
    <x v="1"/>
    <n v="1385"/>
    <x v="4"/>
    <s v="GBP"/>
    <n v="1512712800"/>
    <n v="1512799200"/>
    <b v="0"/>
    <b v="0"/>
    <s v="film &amp; video/documentary"/>
    <n v="1.8495548961424333"/>
    <n v="45.003610108303249"/>
    <x v="4"/>
    <x v="4"/>
  </r>
  <r>
    <n v="331"/>
    <s v="Rose-Silva"/>
    <s v="Intuitive static portal"/>
    <n v="3300"/>
    <n v="14643"/>
    <x v="1"/>
    <n v="190"/>
    <x v="1"/>
    <s v="USD"/>
    <n v="1324274400"/>
    <n v="1324360800"/>
    <b v="0"/>
    <b v="0"/>
    <s v="food/food trucks"/>
    <n v="4.4372727272727275"/>
    <n v="77.068421052631578"/>
    <x v="0"/>
    <x v="0"/>
  </r>
  <r>
    <n v="332"/>
    <s v="Pacheco, Johnson and Torres"/>
    <s v="Optional bandwidth-monitored definition"/>
    <n v="20700"/>
    <n v="41396"/>
    <x v="1"/>
    <n v="470"/>
    <x v="1"/>
    <s v="USD"/>
    <n v="1364446800"/>
    <n v="1364533200"/>
    <b v="0"/>
    <b v="0"/>
    <s v="technology/wearables"/>
    <n v="1.999806763285024"/>
    <n v="88.076595744680844"/>
    <x v="2"/>
    <x v="8"/>
  </r>
  <r>
    <n v="333"/>
    <s v="Carlson, Dixon and Jones"/>
    <s v="Persistent well-modulated synergy"/>
    <n v="9600"/>
    <n v="11900"/>
    <x v="1"/>
    <n v="253"/>
    <x v="1"/>
    <s v="USD"/>
    <n v="1542693600"/>
    <n v="1545112800"/>
    <b v="0"/>
    <b v="0"/>
    <s v="theater/plays"/>
    <n v="1.2395833333333333"/>
    <n v="47.035573122529641"/>
    <x v="3"/>
    <x v="3"/>
  </r>
  <r>
    <n v="334"/>
    <s v="Mcgee Group"/>
    <s v="Assimilated discrete algorithm"/>
    <n v="66200"/>
    <n v="123538"/>
    <x v="1"/>
    <n v="1113"/>
    <x v="1"/>
    <s v="USD"/>
    <n v="1515564000"/>
    <n v="1516168800"/>
    <b v="0"/>
    <b v="0"/>
    <s v="music/rock"/>
    <n v="1.8661329305135952"/>
    <n v="110.99550763701707"/>
    <x v="1"/>
    <x v="1"/>
  </r>
  <r>
    <n v="335"/>
    <s v="Jordan-Acosta"/>
    <s v="Operative uniform hub"/>
    <n v="173800"/>
    <n v="198628"/>
    <x v="1"/>
    <n v="2283"/>
    <x v="1"/>
    <s v="USD"/>
    <n v="1573797600"/>
    <n v="1574920800"/>
    <b v="0"/>
    <b v="0"/>
    <s v="music/rock"/>
    <n v="1.1428538550057536"/>
    <n v="87.003066141042481"/>
    <x v="1"/>
    <x v="1"/>
  </r>
  <r>
    <n v="336"/>
    <s v="Nunez Inc"/>
    <s v="Customizable intangible capability"/>
    <n v="70700"/>
    <n v="68602"/>
    <x v="0"/>
    <n v="1072"/>
    <x v="1"/>
    <s v="USD"/>
    <n v="1292392800"/>
    <n v="1292479200"/>
    <b v="0"/>
    <b v="1"/>
    <s v="music/rock"/>
    <n v="0.97032531824611035"/>
    <n v="63.994402985074629"/>
    <x v="1"/>
    <x v="1"/>
  </r>
  <r>
    <n v="337"/>
    <s v="Hayden Ltd"/>
    <s v="Innovative didactic analyzer"/>
    <n v="94500"/>
    <n v="116064"/>
    <x v="1"/>
    <n v="1095"/>
    <x v="1"/>
    <s v="USD"/>
    <n v="1573452000"/>
    <n v="1573538400"/>
    <b v="0"/>
    <b v="0"/>
    <s v="theater/plays"/>
    <n v="1.2281904761904763"/>
    <n v="105.9945205479452"/>
    <x v="3"/>
    <x v="3"/>
  </r>
  <r>
    <n v="338"/>
    <s v="Gonzalez-Burton"/>
    <s v="Decentralized intangible encoding"/>
    <n v="69800"/>
    <n v="125042"/>
    <x v="1"/>
    <n v="1690"/>
    <x v="1"/>
    <s v="USD"/>
    <n v="1317790800"/>
    <n v="1320382800"/>
    <b v="0"/>
    <b v="0"/>
    <s v="theater/plays"/>
    <n v="1.7914326647564469"/>
    <n v="73.989349112426041"/>
    <x v="3"/>
    <x v="3"/>
  </r>
  <r>
    <n v="339"/>
    <s v="Lewis, Taylor and Rivers"/>
    <s v="Front-line transitional algorithm"/>
    <n v="136300"/>
    <n v="108974"/>
    <x v="3"/>
    <n v="1297"/>
    <x v="0"/>
    <s v="CAD"/>
    <n v="1501650000"/>
    <n v="1502859600"/>
    <b v="0"/>
    <b v="0"/>
    <s v="theater/plays"/>
    <n v="0.79951577402787966"/>
    <n v="84.02004626060139"/>
    <x v="3"/>
    <x v="3"/>
  </r>
  <r>
    <n v="340"/>
    <s v="Butler, Henry and Espinoza"/>
    <s v="Switchable didactic matrices"/>
    <n v="37100"/>
    <n v="34964"/>
    <x v="0"/>
    <n v="393"/>
    <x v="1"/>
    <s v="USD"/>
    <n v="1323669600"/>
    <n v="1323756000"/>
    <b v="0"/>
    <b v="0"/>
    <s v="photography/photography books"/>
    <n v="0.94242587601078165"/>
    <n v="88.966921119592882"/>
    <x v="7"/>
    <x v="14"/>
  </r>
  <r>
    <n v="341"/>
    <s v="Guzman Group"/>
    <s v="Ameliorated disintermediate utilization"/>
    <n v="114300"/>
    <n v="96777"/>
    <x v="0"/>
    <n v="1257"/>
    <x v="1"/>
    <s v="USD"/>
    <n v="1440738000"/>
    <n v="1441342800"/>
    <b v="0"/>
    <b v="0"/>
    <s v="music/indie rock"/>
    <n v="0.84669291338582675"/>
    <n v="76.990453460620529"/>
    <x v="1"/>
    <x v="7"/>
  </r>
  <r>
    <n v="342"/>
    <s v="Gibson-Hernandez"/>
    <s v="Visionary foreground middleware"/>
    <n v="47900"/>
    <n v="31864"/>
    <x v="0"/>
    <n v="328"/>
    <x v="1"/>
    <s v="USD"/>
    <n v="1374296400"/>
    <n v="1375333200"/>
    <b v="0"/>
    <b v="0"/>
    <s v="theater/plays"/>
    <n v="0.66521920668058454"/>
    <n v="97.146341463414629"/>
    <x v="3"/>
    <x v="3"/>
  </r>
  <r>
    <n v="343"/>
    <s v="Spencer-Weber"/>
    <s v="Optional zero-defect task-force"/>
    <n v="9000"/>
    <n v="4853"/>
    <x v="0"/>
    <n v="147"/>
    <x v="1"/>
    <s v="USD"/>
    <n v="1384840800"/>
    <n v="1389420000"/>
    <b v="0"/>
    <b v="0"/>
    <s v="theater/plays"/>
    <n v="0.53922222222222227"/>
    <n v="33.013605442176868"/>
    <x v="3"/>
    <x v="3"/>
  </r>
  <r>
    <n v="344"/>
    <s v="Berger, Johnson and Marshall"/>
    <s v="Devolved exuding emulation"/>
    <n v="197600"/>
    <n v="82959"/>
    <x v="0"/>
    <n v="830"/>
    <x v="1"/>
    <s v="USD"/>
    <n v="1516600800"/>
    <n v="1520056800"/>
    <b v="0"/>
    <b v="0"/>
    <s v="games/video games"/>
    <n v="0.41983299595141699"/>
    <n v="99.950602409638549"/>
    <x v="6"/>
    <x v="11"/>
  </r>
  <r>
    <n v="345"/>
    <s v="Taylor, Cisneros and Romero"/>
    <s v="Open-source neutral task-force"/>
    <n v="157600"/>
    <n v="23159"/>
    <x v="0"/>
    <n v="331"/>
    <x v="4"/>
    <s v="GBP"/>
    <n v="1436418000"/>
    <n v="1436504400"/>
    <b v="0"/>
    <b v="0"/>
    <s v="film &amp; video/drama"/>
    <n v="0.14694796954314721"/>
    <n v="69.966767371601208"/>
    <x v="4"/>
    <x v="6"/>
  </r>
  <r>
    <n v="346"/>
    <s v="Little-Marsh"/>
    <s v="Virtual attitude-oriented migration"/>
    <n v="8000"/>
    <n v="2758"/>
    <x v="0"/>
    <n v="25"/>
    <x v="1"/>
    <s v="USD"/>
    <n v="1503550800"/>
    <n v="1508302800"/>
    <b v="0"/>
    <b v="1"/>
    <s v="music/indie rock"/>
    <n v="0.34475"/>
    <n v="110.32"/>
    <x v="1"/>
    <x v="7"/>
  </r>
  <r>
    <n v="347"/>
    <s v="Petersen and Sons"/>
    <s v="Open-source full-range portal"/>
    <n v="900"/>
    <n v="12607"/>
    <x v="1"/>
    <n v="191"/>
    <x v="1"/>
    <s v="USD"/>
    <n v="1423634400"/>
    <n v="1425708000"/>
    <b v="0"/>
    <b v="0"/>
    <s v="technology/web"/>
    <n v="14.007777777777777"/>
    <n v="66.005235602094245"/>
    <x v="2"/>
    <x v="2"/>
  </r>
  <r>
    <n v="348"/>
    <s v="Hensley Ltd"/>
    <s v="Versatile cohesive open system"/>
    <n v="199000"/>
    <n v="142823"/>
    <x v="0"/>
    <n v="3483"/>
    <x v="1"/>
    <s v="USD"/>
    <n v="1487224800"/>
    <n v="1488348000"/>
    <b v="0"/>
    <b v="0"/>
    <s v="food/food trucks"/>
    <n v="0.71770351758793971"/>
    <n v="41.005742176284812"/>
    <x v="0"/>
    <x v="0"/>
  </r>
  <r>
    <n v="349"/>
    <s v="Navarro and Sons"/>
    <s v="Multi-layered bottom-line frame"/>
    <n v="180800"/>
    <n v="95958"/>
    <x v="0"/>
    <n v="923"/>
    <x v="1"/>
    <s v="USD"/>
    <n v="1500008400"/>
    <n v="1502600400"/>
    <b v="0"/>
    <b v="0"/>
    <s v="theater/plays"/>
    <n v="0.53074115044247783"/>
    <n v="103.96316359696641"/>
    <x v="3"/>
    <x v="3"/>
  </r>
  <r>
    <n v="350"/>
    <s v="Shannon Ltd"/>
    <s v="Pre-emptive neutral capacity"/>
    <n v="100"/>
    <n v="5"/>
    <x v="0"/>
    <n v="1"/>
    <x v="1"/>
    <s v="USD"/>
    <n v="1432098000"/>
    <n v="1433653200"/>
    <b v="0"/>
    <b v="1"/>
    <s v="music/jazz"/>
    <n v="0.05"/>
    <n v="5"/>
    <x v="1"/>
    <x v="17"/>
  </r>
  <r>
    <n v="351"/>
    <s v="Young LLC"/>
    <s v="Universal maximized methodology"/>
    <n v="74100"/>
    <n v="94631"/>
    <x v="1"/>
    <n v="2013"/>
    <x v="1"/>
    <s v="USD"/>
    <n v="1440392400"/>
    <n v="1441602000"/>
    <b v="0"/>
    <b v="0"/>
    <s v="music/rock"/>
    <n v="1.2770715249662619"/>
    <n v="47.009935419771487"/>
    <x v="1"/>
    <x v="1"/>
  </r>
  <r>
    <n v="352"/>
    <s v="Adams, Willis and Sanchez"/>
    <s v="Expanded hybrid hardware"/>
    <n v="2800"/>
    <n v="977"/>
    <x v="0"/>
    <n v="33"/>
    <x v="0"/>
    <s v="CAD"/>
    <n v="1446876000"/>
    <n v="1447567200"/>
    <b v="0"/>
    <b v="0"/>
    <s v="theater/plays"/>
    <n v="0.34892857142857142"/>
    <n v="29.606060606060606"/>
    <x v="3"/>
    <x v="3"/>
  </r>
  <r>
    <n v="353"/>
    <s v="Mills-Roy"/>
    <s v="Profit-focused multi-tasking access"/>
    <n v="33600"/>
    <n v="137961"/>
    <x v="1"/>
    <n v="1703"/>
    <x v="1"/>
    <s v="USD"/>
    <n v="1562302800"/>
    <n v="1562389200"/>
    <b v="0"/>
    <b v="0"/>
    <s v="theater/plays"/>
    <n v="4.105982142857143"/>
    <n v="81.010569583088667"/>
    <x v="3"/>
    <x v="3"/>
  </r>
  <r>
    <n v="354"/>
    <s v="Brown Group"/>
    <s v="Profit-focused transitional capability"/>
    <n v="6100"/>
    <n v="7548"/>
    <x v="1"/>
    <n v="80"/>
    <x v="3"/>
    <s v="DKK"/>
    <n v="1378184400"/>
    <n v="1378789200"/>
    <b v="0"/>
    <b v="0"/>
    <s v="film &amp; video/documentary"/>
    <n v="1.2373770491803278"/>
    <n v="94.35"/>
    <x v="4"/>
    <x v="4"/>
  </r>
  <r>
    <n v="355"/>
    <s v="Burns-Burnett"/>
    <s v="Front-line scalable definition"/>
    <n v="3800"/>
    <n v="2241"/>
    <x v="2"/>
    <n v="86"/>
    <x v="1"/>
    <s v="USD"/>
    <n v="1485064800"/>
    <n v="1488520800"/>
    <b v="0"/>
    <b v="0"/>
    <s v="technology/wearables"/>
    <n v="0.58973684210526311"/>
    <n v="26.058139534883722"/>
    <x v="2"/>
    <x v="8"/>
  </r>
  <r>
    <n v="356"/>
    <s v="Glass, Nunez and Mcdonald"/>
    <s v="Open-source systematic protocol"/>
    <n v="9300"/>
    <n v="3431"/>
    <x v="0"/>
    <n v="40"/>
    <x v="6"/>
    <s v="EUR"/>
    <n v="1326520800"/>
    <n v="1327298400"/>
    <b v="0"/>
    <b v="0"/>
    <s v="theater/plays"/>
    <n v="0.36892473118279567"/>
    <n v="85.775000000000006"/>
    <x v="3"/>
    <x v="3"/>
  </r>
  <r>
    <n v="357"/>
    <s v="Perez, Davis and Wilson"/>
    <s v="Implemented tangible algorithm"/>
    <n v="2300"/>
    <n v="4253"/>
    <x v="1"/>
    <n v="41"/>
    <x v="1"/>
    <s v="USD"/>
    <n v="1441256400"/>
    <n v="1443416400"/>
    <b v="0"/>
    <b v="0"/>
    <s v="games/video games"/>
    <n v="1.8491304347826087"/>
    <n v="103.73170731707317"/>
    <x v="6"/>
    <x v="11"/>
  </r>
  <r>
    <n v="358"/>
    <s v="Diaz-Garcia"/>
    <s v="Profit-focused 3rdgeneration circuit"/>
    <n v="9700"/>
    <n v="1146"/>
    <x v="0"/>
    <n v="23"/>
    <x v="0"/>
    <s v="CAD"/>
    <n v="1533877200"/>
    <n v="1534136400"/>
    <b v="1"/>
    <b v="0"/>
    <s v="photography/photography books"/>
    <n v="0.11814432989690722"/>
    <n v="49.826086956521742"/>
    <x v="7"/>
    <x v="14"/>
  </r>
  <r>
    <n v="359"/>
    <s v="Salazar-Moon"/>
    <s v="Compatible needs-based architecture"/>
    <n v="4000"/>
    <n v="11948"/>
    <x v="1"/>
    <n v="187"/>
    <x v="1"/>
    <s v="USD"/>
    <n v="1314421200"/>
    <n v="1315026000"/>
    <b v="0"/>
    <b v="0"/>
    <s v="film &amp; video/animation"/>
    <n v="2.9870000000000001"/>
    <n v="63.893048128342244"/>
    <x v="4"/>
    <x v="10"/>
  </r>
  <r>
    <n v="360"/>
    <s v="Larsen-Chung"/>
    <s v="Right-sized zero tolerance migration"/>
    <n v="59700"/>
    <n v="135132"/>
    <x v="1"/>
    <n v="2875"/>
    <x v="4"/>
    <s v="GBP"/>
    <n v="1293861600"/>
    <n v="1295071200"/>
    <b v="0"/>
    <b v="1"/>
    <s v="theater/plays"/>
    <n v="2.2635175879396985"/>
    <n v="47.002434782608695"/>
    <x v="3"/>
    <x v="3"/>
  </r>
  <r>
    <n v="361"/>
    <s v="Anderson and Sons"/>
    <s v="Quality-focused reciprocal structure"/>
    <n v="5500"/>
    <n v="9546"/>
    <x v="1"/>
    <n v="88"/>
    <x v="1"/>
    <s v="USD"/>
    <n v="1507352400"/>
    <n v="1509426000"/>
    <b v="0"/>
    <b v="0"/>
    <s v="theater/plays"/>
    <n v="1.7356363636363636"/>
    <n v="108.47727272727273"/>
    <x v="3"/>
    <x v="3"/>
  </r>
  <r>
    <n v="362"/>
    <s v="Lawrence Group"/>
    <s v="Automated actuating conglomeration"/>
    <n v="3700"/>
    <n v="13755"/>
    <x v="1"/>
    <n v="191"/>
    <x v="1"/>
    <s v="USD"/>
    <n v="1296108000"/>
    <n v="1299391200"/>
    <b v="0"/>
    <b v="0"/>
    <s v="music/rock"/>
    <n v="3.7175675675675675"/>
    <n v="72.015706806282722"/>
    <x v="1"/>
    <x v="1"/>
  </r>
  <r>
    <n v="363"/>
    <s v="Gray-Davis"/>
    <s v="Re-contextualized local initiative"/>
    <n v="5200"/>
    <n v="8330"/>
    <x v="1"/>
    <n v="139"/>
    <x v="1"/>
    <s v="USD"/>
    <n v="1324965600"/>
    <n v="1325052000"/>
    <b v="0"/>
    <b v="0"/>
    <s v="music/rock"/>
    <n v="1.601923076923077"/>
    <n v="59.928057553956833"/>
    <x v="1"/>
    <x v="1"/>
  </r>
  <r>
    <n v="364"/>
    <s v="Ramirez-Myers"/>
    <s v="Switchable intangible definition"/>
    <n v="900"/>
    <n v="14547"/>
    <x v="1"/>
    <n v="186"/>
    <x v="1"/>
    <s v="USD"/>
    <n v="1520229600"/>
    <n v="1522818000"/>
    <b v="0"/>
    <b v="0"/>
    <s v="music/indie rock"/>
    <n v="16.163333333333334"/>
    <n v="78.209677419354833"/>
    <x v="1"/>
    <x v="7"/>
  </r>
  <r>
    <n v="365"/>
    <s v="Lucas, Hall and Bonilla"/>
    <s v="Networked bottom-line initiative"/>
    <n v="1600"/>
    <n v="11735"/>
    <x v="1"/>
    <n v="112"/>
    <x v="2"/>
    <s v="AUD"/>
    <n v="1482991200"/>
    <n v="1485324000"/>
    <b v="0"/>
    <b v="0"/>
    <s v="theater/plays"/>
    <n v="7.3343749999999996"/>
    <n v="104.77678571428571"/>
    <x v="3"/>
    <x v="3"/>
  </r>
  <r>
    <n v="366"/>
    <s v="Williams, Perez and Villegas"/>
    <s v="Robust directional system engine"/>
    <n v="1800"/>
    <n v="10658"/>
    <x v="1"/>
    <n v="101"/>
    <x v="1"/>
    <s v="USD"/>
    <n v="1294034400"/>
    <n v="1294120800"/>
    <b v="0"/>
    <b v="1"/>
    <s v="theater/plays"/>
    <n v="5.9211111111111112"/>
    <n v="105.52475247524752"/>
    <x v="3"/>
    <x v="3"/>
  </r>
  <r>
    <n v="367"/>
    <s v="Brooks, Jones and Ingram"/>
    <s v="Triple-buffered explicit methodology"/>
    <n v="9900"/>
    <n v="1870"/>
    <x v="0"/>
    <n v="75"/>
    <x v="1"/>
    <s v="USD"/>
    <n v="1413608400"/>
    <n v="1415685600"/>
    <b v="0"/>
    <b v="1"/>
    <s v="theater/plays"/>
    <n v="0.18888888888888888"/>
    <n v="24.933333333333334"/>
    <x v="3"/>
    <x v="3"/>
  </r>
  <r>
    <n v="368"/>
    <s v="Whitaker, Wallace and Daniels"/>
    <s v="Reactive directional capacity"/>
    <n v="5200"/>
    <n v="14394"/>
    <x v="1"/>
    <n v="206"/>
    <x v="4"/>
    <s v="GBP"/>
    <n v="1286946000"/>
    <n v="1288933200"/>
    <b v="0"/>
    <b v="1"/>
    <s v="film &amp; video/documentary"/>
    <n v="2.7680769230769231"/>
    <n v="69.873786407766985"/>
    <x v="4"/>
    <x v="4"/>
  </r>
  <r>
    <n v="369"/>
    <s v="Smith-Gonzalez"/>
    <s v="Polarized needs-based approach"/>
    <n v="5400"/>
    <n v="14743"/>
    <x v="1"/>
    <n v="154"/>
    <x v="1"/>
    <s v="USD"/>
    <n v="1359871200"/>
    <n v="1363237200"/>
    <b v="0"/>
    <b v="1"/>
    <s v="film &amp; video/television"/>
    <n v="2.730185185185185"/>
    <n v="95.733766233766232"/>
    <x v="4"/>
    <x v="19"/>
  </r>
  <r>
    <n v="370"/>
    <s v="Skinner PLC"/>
    <s v="Intuitive well-modulated middleware"/>
    <n v="112300"/>
    <n v="178965"/>
    <x v="1"/>
    <n v="5966"/>
    <x v="1"/>
    <s v="USD"/>
    <n v="1555304400"/>
    <n v="1555822800"/>
    <b v="0"/>
    <b v="0"/>
    <s v="theater/plays"/>
    <n v="1.593633125556545"/>
    <n v="29.997485752598056"/>
    <x v="3"/>
    <x v="3"/>
  </r>
  <r>
    <n v="371"/>
    <s v="Nolan, Smith and Sanchez"/>
    <s v="Multi-channeled logistical matrices"/>
    <n v="189200"/>
    <n v="128410"/>
    <x v="0"/>
    <n v="2176"/>
    <x v="1"/>
    <s v="USD"/>
    <n v="1423375200"/>
    <n v="1427778000"/>
    <b v="0"/>
    <b v="0"/>
    <s v="theater/plays"/>
    <n v="0.67869978858350954"/>
    <n v="59.011948529411768"/>
    <x v="3"/>
    <x v="3"/>
  </r>
  <r>
    <n v="372"/>
    <s v="Green-Carr"/>
    <s v="Pre-emptive bifurcated artificial intelligence"/>
    <n v="900"/>
    <n v="14324"/>
    <x v="1"/>
    <n v="169"/>
    <x v="1"/>
    <s v="USD"/>
    <n v="1420696800"/>
    <n v="1422424800"/>
    <b v="0"/>
    <b v="1"/>
    <s v="film &amp; video/documentary"/>
    <n v="15.915555555555555"/>
    <n v="84.757396449704146"/>
    <x v="4"/>
    <x v="4"/>
  </r>
  <r>
    <n v="373"/>
    <s v="Brown-Parker"/>
    <s v="Down-sized coherent toolset"/>
    <n v="22500"/>
    <n v="164291"/>
    <x v="1"/>
    <n v="2106"/>
    <x v="1"/>
    <s v="USD"/>
    <n v="1502946000"/>
    <n v="1503637200"/>
    <b v="0"/>
    <b v="0"/>
    <s v="theater/plays"/>
    <n v="7.3018222222222224"/>
    <n v="78.010921177587846"/>
    <x v="3"/>
    <x v="3"/>
  </r>
  <r>
    <n v="374"/>
    <s v="Marshall Inc"/>
    <s v="Open-source multi-tasking data-warehouse"/>
    <n v="167400"/>
    <n v="22073"/>
    <x v="0"/>
    <n v="441"/>
    <x v="1"/>
    <s v="USD"/>
    <n v="1547186400"/>
    <n v="1547618400"/>
    <b v="0"/>
    <b v="1"/>
    <s v="film &amp; video/documentary"/>
    <n v="0.13185782556750297"/>
    <n v="50.05215419501134"/>
    <x v="4"/>
    <x v="4"/>
  </r>
  <r>
    <n v="375"/>
    <s v="Leblanc-Pineda"/>
    <s v="Future-proofed upward-trending contingency"/>
    <n v="2700"/>
    <n v="1479"/>
    <x v="0"/>
    <n v="25"/>
    <x v="1"/>
    <s v="USD"/>
    <n v="1444971600"/>
    <n v="1449900000"/>
    <b v="0"/>
    <b v="0"/>
    <s v="music/indie rock"/>
    <n v="0.54777777777777781"/>
    <n v="59.16"/>
    <x v="1"/>
    <x v="7"/>
  </r>
  <r>
    <n v="376"/>
    <s v="Perry PLC"/>
    <s v="Mandatory uniform matrix"/>
    <n v="3400"/>
    <n v="12275"/>
    <x v="1"/>
    <n v="131"/>
    <x v="1"/>
    <s v="USD"/>
    <n v="1404622800"/>
    <n v="1405141200"/>
    <b v="0"/>
    <b v="0"/>
    <s v="music/rock"/>
    <n v="3.6102941176470589"/>
    <n v="93.702290076335885"/>
    <x v="1"/>
    <x v="1"/>
  </r>
  <r>
    <n v="377"/>
    <s v="Klein, Stark and Livingston"/>
    <s v="Phased methodical initiative"/>
    <n v="49700"/>
    <n v="5098"/>
    <x v="0"/>
    <n v="127"/>
    <x v="1"/>
    <s v="USD"/>
    <n v="1571720400"/>
    <n v="1572933600"/>
    <b v="0"/>
    <b v="0"/>
    <s v="theater/plays"/>
    <n v="0.10257545271629778"/>
    <n v="40.14173228346457"/>
    <x v="3"/>
    <x v="3"/>
  </r>
  <r>
    <n v="378"/>
    <s v="Fleming-Oliver"/>
    <s v="Managed stable function"/>
    <n v="178200"/>
    <n v="24882"/>
    <x v="0"/>
    <n v="355"/>
    <x v="1"/>
    <s v="USD"/>
    <n v="1526878800"/>
    <n v="1530162000"/>
    <b v="0"/>
    <b v="0"/>
    <s v="film &amp; video/documentary"/>
    <n v="0.13962962962962963"/>
    <n v="70.090140845070422"/>
    <x v="4"/>
    <x v="4"/>
  </r>
  <r>
    <n v="379"/>
    <s v="Reilly, Aguirre and Johnson"/>
    <s v="Realigned clear-thinking migration"/>
    <n v="7200"/>
    <n v="2912"/>
    <x v="0"/>
    <n v="44"/>
    <x v="4"/>
    <s v="GBP"/>
    <n v="1319691600"/>
    <n v="1320904800"/>
    <b v="0"/>
    <b v="0"/>
    <s v="theater/plays"/>
    <n v="0.40444444444444444"/>
    <n v="66.181818181818187"/>
    <x v="3"/>
    <x v="3"/>
  </r>
  <r>
    <n v="380"/>
    <s v="Davidson, Wilcox and Lewis"/>
    <s v="Optional clear-thinking process improvement"/>
    <n v="2500"/>
    <n v="4008"/>
    <x v="1"/>
    <n v="84"/>
    <x v="1"/>
    <s v="USD"/>
    <n v="1371963600"/>
    <n v="1372395600"/>
    <b v="0"/>
    <b v="0"/>
    <s v="theater/plays"/>
    <n v="1.6032"/>
    <n v="47.714285714285715"/>
    <x v="3"/>
    <x v="3"/>
  </r>
  <r>
    <n v="381"/>
    <s v="Michael, Anderson and Vincent"/>
    <s v="Cross-group global moratorium"/>
    <n v="5300"/>
    <n v="9749"/>
    <x v="1"/>
    <n v="155"/>
    <x v="1"/>
    <s v="USD"/>
    <n v="1433739600"/>
    <n v="1437714000"/>
    <b v="0"/>
    <b v="0"/>
    <s v="theater/plays"/>
    <n v="1.8394339622641509"/>
    <n v="62.896774193548389"/>
    <x v="3"/>
    <x v="3"/>
  </r>
  <r>
    <n v="382"/>
    <s v="King Ltd"/>
    <s v="Visionary systemic process improvement"/>
    <n v="9100"/>
    <n v="5803"/>
    <x v="0"/>
    <n v="67"/>
    <x v="1"/>
    <s v="USD"/>
    <n v="1508130000"/>
    <n v="1509771600"/>
    <b v="0"/>
    <b v="0"/>
    <s v="photography/photography books"/>
    <n v="0.63769230769230767"/>
    <n v="86.611940298507463"/>
    <x v="7"/>
    <x v="14"/>
  </r>
  <r>
    <n v="383"/>
    <s v="Baker Ltd"/>
    <s v="Progressive intangible flexibility"/>
    <n v="6300"/>
    <n v="14199"/>
    <x v="1"/>
    <n v="189"/>
    <x v="1"/>
    <s v="USD"/>
    <n v="1550037600"/>
    <n v="1550556000"/>
    <b v="0"/>
    <b v="1"/>
    <s v="food/food trucks"/>
    <n v="2.2538095238095237"/>
    <n v="75.126984126984127"/>
    <x v="0"/>
    <x v="0"/>
  </r>
  <r>
    <n v="384"/>
    <s v="Baker, Collins and Smith"/>
    <s v="Reactive real-time software"/>
    <n v="114400"/>
    <n v="196779"/>
    <x v="1"/>
    <n v="4799"/>
    <x v="1"/>
    <s v="USD"/>
    <n v="1486706400"/>
    <n v="1489039200"/>
    <b v="1"/>
    <b v="1"/>
    <s v="film &amp; video/documentary"/>
    <n v="1.7200961538461539"/>
    <n v="41.004167534903104"/>
    <x v="4"/>
    <x v="4"/>
  </r>
  <r>
    <n v="385"/>
    <s v="Warren-Harrison"/>
    <s v="Programmable incremental knowledge user"/>
    <n v="38900"/>
    <n v="56859"/>
    <x v="1"/>
    <n v="1137"/>
    <x v="1"/>
    <s v="USD"/>
    <n v="1553835600"/>
    <n v="1556600400"/>
    <b v="0"/>
    <b v="0"/>
    <s v="publishing/nonfiction"/>
    <n v="1.4616709511568124"/>
    <n v="50.007915567282325"/>
    <x v="5"/>
    <x v="9"/>
  </r>
  <r>
    <n v="386"/>
    <s v="Gardner Group"/>
    <s v="Progressive 5thgeneration customer loyalty"/>
    <n v="135500"/>
    <n v="103554"/>
    <x v="0"/>
    <n v="1068"/>
    <x v="1"/>
    <s v="USD"/>
    <n v="1277528400"/>
    <n v="1278565200"/>
    <b v="0"/>
    <b v="0"/>
    <s v="theater/plays"/>
    <n v="0.76423616236162362"/>
    <n v="96.960674157303373"/>
    <x v="3"/>
    <x v="3"/>
  </r>
  <r>
    <n v="387"/>
    <s v="Flores-Lambert"/>
    <s v="Triple-buffered logistical frame"/>
    <n v="109000"/>
    <n v="42795"/>
    <x v="0"/>
    <n v="424"/>
    <x v="1"/>
    <s v="USD"/>
    <n v="1339477200"/>
    <n v="1339909200"/>
    <b v="0"/>
    <b v="0"/>
    <s v="technology/wearables"/>
    <n v="0.39261467889908258"/>
    <n v="100.93160377358491"/>
    <x v="2"/>
    <x v="8"/>
  </r>
  <r>
    <n v="388"/>
    <s v="Cruz Ltd"/>
    <s v="Exclusive dynamic adapter"/>
    <n v="114800"/>
    <n v="12938"/>
    <x v="3"/>
    <n v="145"/>
    <x v="5"/>
    <s v="CHF"/>
    <n v="1325656800"/>
    <n v="1325829600"/>
    <b v="0"/>
    <b v="0"/>
    <s v="music/indie rock"/>
    <n v="0.11270034843205574"/>
    <n v="89.227586206896547"/>
    <x v="1"/>
    <x v="7"/>
  </r>
  <r>
    <n v="389"/>
    <s v="Knox-Garner"/>
    <s v="Automated systemic hierarchy"/>
    <n v="83000"/>
    <n v="101352"/>
    <x v="1"/>
    <n v="1152"/>
    <x v="1"/>
    <s v="USD"/>
    <n v="1288242000"/>
    <n v="1290578400"/>
    <b v="0"/>
    <b v="0"/>
    <s v="theater/plays"/>
    <n v="1.2211084337349398"/>
    <n v="87.979166666666671"/>
    <x v="3"/>
    <x v="3"/>
  </r>
  <r>
    <n v="390"/>
    <s v="Davis-Allen"/>
    <s v="Digitized eco-centric core"/>
    <n v="2400"/>
    <n v="4477"/>
    <x v="1"/>
    <n v="50"/>
    <x v="1"/>
    <s v="USD"/>
    <n v="1379048400"/>
    <n v="1380344400"/>
    <b v="0"/>
    <b v="0"/>
    <s v="photography/photography books"/>
    <n v="1.8654166666666667"/>
    <n v="89.54"/>
    <x v="7"/>
    <x v="14"/>
  </r>
  <r>
    <n v="391"/>
    <s v="Miller-Patel"/>
    <s v="Mandatory uniform strategy"/>
    <n v="60400"/>
    <n v="4393"/>
    <x v="0"/>
    <n v="151"/>
    <x v="1"/>
    <s v="USD"/>
    <n v="1389679200"/>
    <n v="1389852000"/>
    <b v="0"/>
    <b v="0"/>
    <s v="publishing/nonfiction"/>
    <n v="7.27317880794702E-2"/>
    <n v="29.09271523178808"/>
    <x v="5"/>
    <x v="9"/>
  </r>
  <r>
    <n v="392"/>
    <s v="Hernandez-Grimes"/>
    <s v="Profit-focused zero administration forecast"/>
    <n v="102900"/>
    <n v="67546"/>
    <x v="0"/>
    <n v="1608"/>
    <x v="1"/>
    <s v="USD"/>
    <n v="1294293600"/>
    <n v="1294466400"/>
    <b v="0"/>
    <b v="0"/>
    <s v="technology/wearables"/>
    <n v="0.65642371234207963"/>
    <n v="42.006218905472636"/>
    <x v="2"/>
    <x v="8"/>
  </r>
  <r>
    <n v="393"/>
    <s v="Owens, Hall and Gonzalez"/>
    <s v="De-engineered static orchestration"/>
    <n v="62800"/>
    <n v="143788"/>
    <x v="1"/>
    <n v="3059"/>
    <x v="0"/>
    <s v="CAD"/>
    <n v="1500267600"/>
    <n v="1500354000"/>
    <b v="0"/>
    <b v="0"/>
    <s v="music/jazz"/>
    <n v="2.2896178343949045"/>
    <n v="47.004903563255965"/>
    <x v="1"/>
    <x v="17"/>
  </r>
  <r>
    <n v="394"/>
    <s v="Noble-Bailey"/>
    <s v="Customizable dynamic info-mediaries"/>
    <n v="800"/>
    <n v="3755"/>
    <x v="1"/>
    <n v="34"/>
    <x v="1"/>
    <s v="USD"/>
    <n v="1375074000"/>
    <n v="1375938000"/>
    <b v="0"/>
    <b v="1"/>
    <s v="film &amp; video/documentary"/>
    <n v="4.6937499999999996"/>
    <n v="110.44117647058823"/>
    <x v="4"/>
    <x v="4"/>
  </r>
  <r>
    <n v="395"/>
    <s v="Taylor PLC"/>
    <s v="Enhanced incremental budgetary management"/>
    <n v="7100"/>
    <n v="9238"/>
    <x v="1"/>
    <n v="220"/>
    <x v="1"/>
    <s v="USD"/>
    <n v="1323324000"/>
    <n v="1323410400"/>
    <b v="1"/>
    <b v="0"/>
    <s v="theater/plays"/>
    <n v="1.3011267605633803"/>
    <n v="41.990909090909092"/>
    <x v="3"/>
    <x v="3"/>
  </r>
  <r>
    <n v="396"/>
    <s v="Holmes PLC"/>
    <s v="Digitized local info-mediaries"/>
    <n v="46100"/>
    <n v="77012"/>
    <x v="1"/>
    <n v="1604"/>
    <x v="2"/>
    <s v="AUD"/>
    <n v="1538715600"/>
    <n v="1539406800"/>
    <b v="0"/>
    <b v="0"/>
    <s v="film &amp; video/drama"/>
    <n v="1.6705422993492407"/>
    <n v="48.012468827930178"/>
    <x v="4"/>
    <x v="6"/>
  </r>
  <r>
    <n v="397"/>
    <s v="Jones-Martin"/>
    <s v="Virtual systematic monitoring"/>
    <n v="8100"/>
    <n v="14083"/>
    <x v="1"/>
    <n v="454"/>
    <x v="1"/>
    <s v="USD"/>
    <n v="1369285200"/>
    <n v="1369803600"/>
    <b v="0"/>
    <b v="0"/>
    <s v="music/rock"/>
    <n v="1.738641975308642"/>
    <n v="31.019823788546255"/>
    <x v="1"/>
    <x v="1"/>
  </r>
  <r>
    <n v="398"/>
    <s v="Myers LLC"/>
    <s v="Reactive bottom-line open architecture"/>
    <n v="1700"/>
    <n v="12202"/>
    <x v="1"/>
    <n v="123"/>
    <x v="6"/>
    <s v="EUR"/>
    <n v="1525755600"/>
    <n v="1525928400"/>
    <b v="0"/>
    <b v="1"/>
    <s v="film &amp; video/animation"/>
    <n v="7.1776470588235295"/>
    <n v="99.203252032520325"/>
    <x v="4"/>
    <x v="10"/>
  </r>
  <r>
    <n v="399"/>
    <s v="Acosta, Mullins and Morris"/>
    <s v="Pre-emptive interactive model"/>
    <n v="97300"/>
    <n v="62127"/>
    <x v="0"/>
    <n v="941"/>
    <x v="1"/>
    <s v="USD"/>
    <n v="1296626400"/>
    <n v="1297231200"/>
    <b v="0"/>
    <b v="0"/>
    <s v="music/indie rock"/>
    <n v="0.63850976361767731"/>
    <n v="66.022316684378325"/>
    <x v="1"/>
    <x v="7"/>
  </r>
  <r>
    <n v="400"/>
    <s v="Bell PLC"/>
    <s v="Ergonomic eco-centric open architecture"/>
    <n v="100"/>
    <n v="2"/>
    <x v="0"/>
    <n v="1"/>
    <x v="1"/>
    <s v="USD"/>
    <n v="1376629200"/>
    <n v="1378530000"/>
    <b v="0"/>
    <b v="1"/>
    <s v="photography/photography books"/>
    <n v="0.02"/>
    <n v="2"/>
    <x v="7"/>
    <x v="14"/>
  </r>
  <r>
    <n v="401"/>
    <s v="Smith-Schmidt"/>
    <s v="Inverse radical hierarchy"/>
    <n v="900"/>
    <n v="13772"/>
    <x v="1"/>
    <n v="299"/>
    <x v="1"/>
    <s v="USD"/>
    <n v="1572152400"/>
    <n v="1572152400"/>
    <b v="0"/>
    <b v="0"/>
    <s v="theater/plays"/>
    <n v="15.302222222222222"/>
    <n v="46.060200668896321"/>
    <x v="3"/>
    <x v="3"/>
  </r>
  <r>
    <n v="402"/>
    <s v="Ruiz, Richardson and Cole"/>
    <s v="Team-oriented static interface"/>
    <n v="7300"/>
    <n v="2946"/>
    <x v="0"/>
    <n v="40"/>
    <x v="1"/>
    <s v="USD"/>
    <n v="1325829600"/>
    <n v="1329890400"/>
    <b v="0"/>
    <b v="1"/>
    <s v="film &amp; video/shorts"/>
    <n v="0.40356164383561643"/>
    <n v="73.650000000000006"/>
    <x v="4"/>
    <x v="12"/>
  </r>
  <r>
    <n v="403"/>
    <s v="Leonard-Mcclain"/>
    <s v="Virtual foreground throughput"/>
    <n v="195800"/>
    <n v="168820"/>
    <x v="0"/>
    <n v="3015"/>
    <x v="0"/>
    <s v="CAD"/>
    <n v="1273640400"/>
    <n v="1276750800"/>
    <b v="0"/>
    <b v="1"/>
    <s v="theater/plays"/>
    <n v="0.86220633299284988"/>
    <n v="55.99336650082919"/>
    <x v="3"/>
    <x v="3"/>
  </r>
  <r>
    <n v="404"/>
    <s v="Bailey-Boyer"/>
    <s v="Visionary exuding Internet solution"/>
    <n v="48900"/>
    <n v="154321"/>
    <x v="1"/>
    <n v="2237"/>
    <x v="1"/>
    <s v="USD"/>
    <n v="1510639200"/>
    <n v="1510898400"/>
    <b v="0"/>
    <b v="0"/>
    <s v="theater/plays"/>
    <n v="3.1558486707566464"/>
    <n v="68.985695127402778"/>
    <x v="3"/>
    <x v="3"/>
  </r>
  <r>
    <n v="405"/>
    <s v="Lee LLC"/>
    <s v="Synchronized secondary analyzer"/>
    <n v="29600"/>
    <n v="26527"/>
    <x v="0"/>
    <n v="435"/>
    <x v="1"/>
    <s v="USD"/>
    <n v="1528088400"/>
    <n v="1532408400"/>
    <b v="0"/>
    <b v="0"/>
    <s v="theater/plays"/>
    <n v="0.89618243243243245"/>
    <n v="60.981609195402299"/>
    <x v="3"/>
    <x v="3"/>
  </r>
  <r>
    <n v="406"/>
    <s v="Lyons Inc"/>
    <s v="Balanced attitude-oriented parallelism"/>
    <n v="39300"/>
    <n v="71583"/>
    <x v="1"/>
    <n v="645"/>
    <x v="1"/>
    <s v="USD"/>
    <n v="1359525600"/>
    <n v="1360562400"/>
    <b v="1"/>
    <b v="0"/>
    <s v="film &amp; video/documentary"/>
    <n v="1.8214503816793892"/>
    <n v="110.98139534883721"/>
    <x v="4"/>
    <x v="4"/>
  </r>
  <r>
    <n v="407"/>
    <s v="Herrera-Wilson"/>
    <s v="Organized bandwidth-monitored core"/>
    <n v="3400"/>
    <n v="12100"/>
    <x v="1"/>
    <n v="484"/>
    <x v="3"/>
    <s v="DKK"/>
    <n v="1570942800"/>
    <n v="1571547600"/>
    <b v="0"/>
    <b v="0"/>
    <s v="theater/plays"/>
    <n v="3.5588235294117645"/>
    <n v="25"/>
    <x v="3"/>
    <x v="3"/>
  </r>
  <r>
    <n v="408"/>
    <s v="Mahoney, Adams and Lucas"/>
    <s v="Cloned leadingedge utilization"/>
    <n v="9200"/>
    <n v="12129"/>
    <x v="1"/>
    <n v="154"/>
    <x v="0"/>
    <s v="CAD"/>
    <n v="1466398800"/>
    <n v="1468126800"/>
    <b v="0"/>
    <b v="0"/>
    <s v="film &amp; video/documentary"/>
    <n v="1.3183695652173912"/>
    <n v="78.759740259740255"/>
    <x v="4"/>
    <x v="4"/>
  </r>
  <r>
    <n v="409"/>
    <s v="Stewart LLC"/>
    <s v="Secured asymmetric projection"/>
    <n v="135600"/>
    <n v="62804"/>
    <x v="0"/>
    <n v="714"/>
    <x v="1"/>
    <s v="USD"/>
    <n v="1492491600"/>
    <n v="1492837200"/>
    <b v="0"/>
    <b v="0"/>
    <s v="music/rock"/>
    <n v="0.46315634218289087"/>
    <n v="87.960784313725483"/>
    <x v="1"/>
    <x v="1"/>
  </r>
  <r>
    <n v="410"/>
    <s v="Mcmillan Group"/>
    <s v="Advanced cohesive Graphic Interface"/>
    <n v="153700"/>
    <n v="55536"/>
    <x v="2"/>
    <n v="1111"/>
    <x v="1"/>
    <s v="USD"/>
    <n v="1430197200"/>
    <n v="1430197200"/>
    <b v="0"/>
    <b v="0"/>
    <s v="games/mobile games"/>
    <n v="0.36132726089785294"/>
    <n v="49.987398739873989"/>
    <x v="6"/>
    <x v="20"/>
  </r>
  <r>
    <n v="411"/>
    <s v="Beck, Thompson and Martinez"/>
    <s v="Down-sized maximized function"/>
    <n v="7800"/>
    <n v="8161"/>
    <x v="1"/>
    <n v="82"/>
    <x v="1"/>
    <s v="USD"/>
    <n v="1496034000"/>
    <n v="1496206800"/>
    <b v="0"/>
    <b v="0"/>
    <s v="theater/plays"/>
    <n v="1.0462820512820512"/>
    <n v="99.524390243902445"/>
    <x v="3"/>
    <x v="3"/>
  </r>
  <r>
    <n v="412"/>
    <s v="Rodriguez-Scott"/>
    <s v="Realigned zero tolerance software"/>
    <n v="2100"/>
    <n v="14046"/>
    <x v="1"/>
    <n v="134"/>
    <x v="1"/>
    <s v="USD"/>
    <n v="1388728800"/>
    <n v="1389592800"/>
    <b v="0"/>
    <b v="0"/>
    <s v="publishing/fiction"/>
    <n v="6.6885714285714286"/>
    <n v="104.82089552238806"/>
    <x v="5"/>
    <x v="13"/>
  </r>
  <r>
    <n v="413"/>
    <s v="Rush-Bowers"/>
    <s v="Persevering analyzing extranet"/>
    <n v="189500"/>
    <n v="117628"/>
    <x v="2"/>
    <n v="1089"/>
    <x v="1"/>
    <s v="USD"/>
    <n v="1543298400"/>
    <n v="1545631200"/>
    <b v="0"/>
    <b v="0"/>
    <s v="film &amp; video/animation"/>
    <n v="0.62072823218997364"/>
    <n v="108.01469237832875"/>
    <x v="4"/>
    <x v="10"/>
  </r>
  <r>
    <n v="414"/>
    <s v="Davis and Sons"/>
    <s v="Innovative human-resource migration"/>
    <n v="188200"/>
    <n v="159405"/>
    <x v="0"/>
    <n v="5497"/>
    <x v="1"/>
    <s v="USD"/>
    <n v="1271739600"/>
    <n v="1272430800"/>
    <b v="0"/>
    <b v="1"/>
    <s v="food/food trucks"/>
    <n v="0.84699787460148779"/>
    <n v="28.998544660724033"/>
    <x v="0"/>
    <x v="0"/>
  </r>
  <r>
    <n v="415"/>
    <s v="Anderson-Pham"/>
    <s v="Intuitive needs-based monitoring"/>
    <n v="113500"/>
    <n v="12552"/>
    <x v="0"/>
    <n v="418"/>
    <x v="1"/>
    <s v="USD"/>
    <n v="1326434400"/>
    <n v="1327903200"/>
    <b v="0"/>
    <b v="0"/>
    <s v="theater/plays"/>
    <n v="0.11059030837004405"/>
    <n v="30.028708133971293"/>
    <x v="3"/>
    <x v="3"/>
  </r>
  <r>
    <n v="416"/>
    <s v="Stewart-Coleman"/>
    <s v="Customer-focused disintermediate toolset"/>
    <n v="134600"/>
    <n v="59007"/>
    <x v="0"/>
    <n v="1439"/>
    <x v="1"/>
    <s v="USD"/>
    <n v="1295244000"/>
    <n v="1296021600"/>
    <b v="0"/>
    <b v="1"/>
    <s v="film &amp; video/documentary"/>
    <n v="0.43838781575037145"/>
    <n v="41.005559416261292"/>
    <x v="4"/>
    <x v="4"/>
  </r>
  <r>
    <n v="417"/>
    <s v="Bradshaw, Smith and Ryan"/>
    <s v="Upgradable 24/7 emulation"/>
    <n v="1700"/>
    <n v="943"/>
    <x v="0"/>
    <n v="15"/>
    <x v="1"/>
    <s v="USD"/>
    <n v="1541221200"/>
    <n v="1543298400"/>
    <b v="0"/>
    <b v="0"/>
    <s v="theater/plays"/>
    <n v="0.55470588235294116"/>
    <n v="62.866666666666667"/>
    <x v="3"/>
    <x v="3"/>
  </r>
  <r>
    <n v="418"/>
    <s v="Jackson PLC"/>
    <s v="Quality-focused client-server core"/>
    <n v="163700"/>
    <n v="93963"/>
    <x v="0"/>
    <n v="1999"/>
    <x v="0"/>
    <s v="CAD"/>
    <n v="1336280400"/>
    <n v="1336366800"/>
    <b v="0"/>
    <b v="0"/>
    <s v="film &amp; video/documentary"/>
    <n v="0.57399511301160655"/>
    <n v="47.005002501250623"/>
    <x v="4"/>
    <x v="4"/>
  </r>
  <r>
    <n v="419"/>
    <s v="Ware-Arias"/>
    <s v="Upgradable maximized protocol"/>
    <n v="113800"/>
    <n v="140469"/>
    <x v="1"/>
    <n v="5203"/>
    <x v="1"/>
    <s v="USD"/>
    <n v="1324533600"/>
    <n v="1325052000"/>
    <b v="0"/>
    <b v="0"/>
    <s v="technology/web"/>
    <n v="1.2343497363796134"/>
    <n v="26.997693638285604"/>
    <x v="2"/>
    <x v="2"/>
  </r>
  <r>
    <n v="420"/>
    <s v="Blair, Reyes and Woods"/>
    <s v="Cross-platform interactive synergy"/>
    <n v="5000"/>
    <n v="6423"/>
    <x v="1"/>
    <n v="94"/>
    <x v="1"/>
    <s v="USD"/>
    <n v="1498366800"/>
    <n v="1499576400"/>
    <b v="0"/>
    <b v="0"/>
    <s v="theater/plays"/>
    <n v="1.2846"/>
    <n v="68.329787234042556"/>
    <x v="3"/>
    <x v="3"/>
  </r>
  <r>
    <n v="421"/>
    <s v="Thomas-Lopez"/>
    <s v="User-centric fault-tolerant archive"/>
    <n v="9400"/>
    <n v="6015"/>
    <x v="0"/>
    <n v="118"/>
    <x v="1"/>
    <s v="USD"/>
    <n v="1498712400"/>
    <n v="1501304400"/>
    <b v="0"/>
    <b v="1"/>
    <s v="technology/wearables"/>
    <n v="0.63989361702127656"/>
    <n v="50.974576271186443"/>
    <x v="2"/>
    <x v="8"/>
  </r>
  <r>
    <n v="422"/>
    <s v="Brown, Davies and Pacheco"/>
    <s v="Reverse-engineered regional knowledge user"/>
    <n v="8700"/>
    <n v="11075"/>
    <x v="1"/>
    <n v="205"/>
    <x v="1"/>
    <s v="USD"/>
    <n v="1271480400"/>
    <n v="1273208400"/>
    <b v="0"/>
    <b v="1"/>
    <s v="theater/plays"/>
    <n v="1.2729885057471264"/>
    <n v="54.024390243902438"/>
    <x v="3"/>
    <x v="3"/>
  </r>
  <r>
    <n v="423"/>
    <s v="Jones-Riddle"/>
    <s v="Self-enabling real-time definition"/>
    <n v="147800"/>
    <n v="15723"/>
    <x v="0"/>
    <n v="162"/>
    <x v="1"/>
    <s v="USD"/>
    <n v="1316667600"/>
    <n v="1316840400"/>
    <b v="0"/>
    <b v="1"/>
    <s v="food/food trucks"/>
    <n v="0.10638024357239513"/>
    <n v="97.055555555555557"/>
    <x v="0"/>
    <x v="0"/>
  </r>
  <r>
    <n v="424"/>
    <s v="Schmidt-Gomez"/>
    <s v="User-centric impactful projection"/>
    <n v="5100"/>
    <n v="2064"/>
    <x v="0"/>
    <n v="83"/>
    <x v="1"/>
    <s v="USD"/>
    <n v="1524027600"/>
    <n v="1524546000"/>
    <b v="0"/>
    <b v="0"/>
    <s v="music/indie rock"/>
    <n v="0.40470588235294119"/>
    <n v="24.867469879518072"/>
    <x v="1"/>
    <x v="7"/>
  </r>
  <r>
    <n v="425"/>
    <s v="Sullivan, Davis and Booth"/>
    <s v="Vision-oriented actuating hardware"/>
    <n v="2700"/>
    <n v="7767"/>
    <x v="1"/>
    <n v="92"/>
    <x v="1"/>
    <s v="USD"/>
    <n v="1438059600"/>
    <n v="1438578000"/>
    <b v="0"/>
    <b v="0"/>
    <s v="photography/photography books"/>
    <n v="2.8766666666666665"/>
    <n v="84.423913043478265"/>
    <x v="7"/>
    <x v="14"/>
  </r>
  <r>
    <n v="426"/>
    <s v="Edwards-Kane"/>
    <s v="Virtual leadingedge framework"/>
    <n v="1800"/>
    <n v="10313"/>
    <x v="1"/>
    <n v="219"/>
    <x v="1"/>
    <s v="USD"/>
    <n v="1361944800"/>
    <n v="1362549600"/>
    <b v="0"/>
    <b v="0"/>
    <s v="theater/plays"/>
    <n v="5.7294444444444448"/>
    <n v="47.091324200913242"/>
    <x v="3"/>
    <x v="3"/>
  </r>
  <r>
    <n v="427"/>
    <s v="Hicks, Wall and Webb"/>
    <s v="Managed discrete framework"/>
    <n v="174500"/>
    <n v="197018"/>
    <x v="1"/>
    <n v="2526"/>
    <x v="1"/>
    <s v="USD"/>
    <n v="1410584400"/>
    <n v="1413349200"/>
    <b v="0"/>
    <b v="1"/>
    <s v="theater/plays"/>
    <n v="1.1290429799426933"/>
    <n v="77.996041171813147"/>
    <x v="3"/>
    <x v="3"/>
  </r>
  <r>
    <n v="428"/>
    <s v="Mayer-Richmond"/>
    <s v="Progressive zero-defect capability"/>
    <n v="101400"/>
    <n v="47037"/>
    <x v="0"/>
    <n v="747"/>
    <x v="1"/>
    <s v="USD"/>
    <n v="1297404000"/>
    <n v="1298008800"/>
    <b v="0"/>
    <b v="0"/>
    <s v="film &amp; video/animation"/>
    <n v="0.46387573964497042"/>
    <n v="62.967871485943775"/>
    <x v="4"/>
    <x v="10"/>
  </r>
  <r>
    <n v="429"/>
    <s v="Robles Ltd"/>
    <s v="Right-sized demand-driven adapter"/>
    <n v="191000"/>
    <n v="173191"/>
    <x v="3"/>
    <n v="2138"/>
    <x v="1"/>
    <s v="USD"/>
    <n v="1392012000"/>
    <n v="1394427600"/>
    <b v="0"/>
    <b v="1"/>
    <s v="photography/photography books"/>
    <n v="0.90675916230366493"/>
    <n v="81.006080449017773"/>
    <x v="7"/>
    <x v="14"/>
  </r>
  <r>
    <n v="430"/>
    <s v="Cochran Ltd"/>
    <s v="Re-engineered attitude-oriented frame"/>
    <n v="8100"/>
    <n v="5487"/>
    <x v="0"/>
    <n v="84"/>
    <x v="1"/>
    <s v="USD"/>
    <n v="1569733200"/>
    <n v="1572670800"/>
    <b v="0"/>
    <b v="0"/>
    <s v="theater/plays"/>
    <n v="0.67740740740740746"/>
    <n v="65.321428571428569"/>
    <x v="3"/>
    <x v="3"/>
  </r>
  <r>
    <n v="431"/>
    <s v="Rosales LLC"/>
    <s v="Compatible multimedia utilization"/>
    <n v="5100"/>
    <n v="9817"/>
    <x v="1"/>
    <n v="94"/>
    <x v="1"/>
    <s v="USD"/>
    <n v="1529643600"/>
    <n v="1531112400"/>
    <b v="1"/>
    <b v="0"/>
    <s v="theater/plays"/>
    <n v="1.9249019607843136"/>
    <n v="104.43617021276596"/>
    <x v="3"/>
    <x v="3"/>
  </r>
  <r>
    <n v="432"/>
    <s v="Harper-Bryan"/>
    <s v="Re-contextualized dedicated hardware"/>
    <n v="7700"/>
    <n v="6369"/>
    <x v="0"/>
    <n v="91"/>
    <x v="1"/>
    <s v="USD"/>
    <n v="1399006800"/>
    <n v="1400734800"/>
    <b v="0"/>
    <b v="0"/>
    <s v="theater/plays"/>
    <n v="0.82714285714285718"/>
    <n v="69.989010989010993"/>
    <x v="3"/>
    <x v="3"/>
  </r>
  <r>
    <n v="433"/>
    <s v="Potter, Harper and Everett"/>
    <s v="Decentralized composite paradigm"/>
    <n v="121400"/>
    <n v="65755"/>
    <x v="0"/>
    <n v="792"/>
    <x v="1"/>
    <s v="USD"/>
    <n v="1385359200"/>
    <n v="1386741600"/>
    <b v="0"/>
    <b v="1"/>
    <s v="film &amp; video/documentary"/>
    <n v="0.54163920922570019"/>
    <n v="83.023989898989896"/>
    <x v="4"/>
    <x v="4"/>
  </r>
  <r>
    <n v="434"/>
    <s v="Floyd-Sims"/>
    <s v="Cloned transitional hierarchy"/>
    <n v="5400"/>
    <n v="903"/>
    <x v="3"/>
    <n v="10"/>
    <x v="0"/>
    <s v="CAD"/>
    <n v="1480572000"/>
    <n v="1481781600"/>
    <b v="1"/>
    <b v="0"/>
    <s v="theater/plays"/>
    <n v="0.16722222222222222"/>
    <n v="90.3"/>
    <x v="3"/>
    <x v="3"/>
  </r>
  <r>
    <n v="435"/>
    <s v="Spence, Jackson and Kelly"/>
    <s v="Advanced discrete leverage"/>
    <n v="152400"/>
    <n v="178120"/>
    <x v="1"/>
    <n v="1713"/>
    <x v="6"/>
    <s v="EUR"/>
    <n v="1418623200"/>
    <n v="1419660000"/>
    <b v="0"/>
    <b v="1"/>
    <s v="theater/plays"/>
    <n v="1.168766404199475"/>
    <n v="103.98131932282546"/>
    <x v="3"/>
    <x v="3"/>
  </r>
  <r>
    <n v="436"/>
    <s v="King-Nguyen"/>
    <s v="Open-source incremental throughput"/>
    <n v="1300"/>
    <n v="13678"/>
    <x v="1"/>
    <n v="249"/>
    <x v="1"/>
    <s v="USD"/>
    <n v="1555736400"/>
    <n v="1555822800"/>
    <b v="0"/>
    <b v="0"/>
    <s v="music/jazz"/>
    <n v="10.521538461538462"/>
    <n v="54.931726907630519"/>
    <x v="1"/>
    <x v="17"/>
  </r>
  <r>
    <n v="437"/>
    <s v="Hansen Group"/>
    <s v="Centralized regional interface"/>
    <n v="8100"/>
    <n v="9969"/>
    <x v="1"/>
    <n v="192"/>
    <x v="1"/>
    <s v="USD"/>
    <n v="1442120400"/>
    <n v="1442379600"/>
    <b v="0"/>
    <b v="1"/>
    <s v="film &amp; video/animation"/>
    <n v="1.2307407407407407"/>
    <n v="51.921875"/>
    <x v="4"/>
    <x v="10"/>
  </r>
  <r>
    <n v="438"/>
    <s v="Mathis, Hall and Hansen"/>
    <s v="Streamlined web-enabled knowledgebase"/>
    <n v="8300"/>
    <n v="14827"/>
    <x v="1"/>
    <n v="247"/>
    <x v="1"/>
    <s v="USD"/>
    <n v="1362376800"/>
    <n v="1364965200"/>
    <b v="0"/>
    <b v="0"/>
    <s v="theater/plays"/>
    <n v="1.7863855421686747"/>
    <n v="60.02834008097166"/>
    <x v="3"/>
    <x v="3"/>
  </r>
  <r>
    <n v="439"/>
    <s v="Cummings Inc"/>
    <s v="Digitized transitional monitoring"/>
    <n v="28400"/>
    <n v="100900"/>
    <x v="1"/>
    <n v="2293"/>
    <x v="1"/>
    <s v="USD"/>
    <n v="1478408400"/>
    <n v="1479016800"/>
    <b v="0"/>
    <b v="0"/>
    <s v="film &amp; video/science fiction"/>
    <n v="3.5528169014084505"/>
    <n v="44.003488879197555"/>
    <x v="4"/>
    <x v="22"/>
  </r>
  <r>
    <n v="440"/>
    <s v="Miller-Poole"/>
    <s v="Networked optimal adapter"/>
    <n v="102500"/>
    <n v="165954"/>
    <x v="1"/>
    <n v="3131"/>
    <x v="1"/>
    <s v="USD"/>
    <n v="1498798800"/>
    <n v="1499662800"/>
    <b v="0"/>
    <b v="0"/>
    <s v="film &amp; video/television"/>
    <n v="1.6190634146341463"/>
    <n v="53.003513254551258"/>
    <x v="4"/>
    <x v="19"/>
  </r>
  <r>
    <n v="441"/>
    <s v="Rodriguez-West"/>
    <s v="Automated optimal function"/>
    <n v="7000"/>
    <n v="1744"/>
    <x v="0"/>
    <n v="32"/>
    <x v="1"/>
    <s v="USD"/>
    <n v="1335416400"/>
    <n v="1337835600"/>
    <b v="0"/>
    <b v="0"/>
    <s v="technology/wearables"/>
    <n v="0.24914285714285714"/>
    <n v="54.5"/>
    <x v="2"/>
    <x v="8"/>
  </r>
  <r>
    <n v="442"/>
    <s v="Calderon, Bradford and Dean"/>
    <s v="Devolved system-worthy framework"/>
    <n v="5400"/>
    <n v="10731"/>
    <x v="1"/>
    <n v="143"/>
    <x v="6"/>
    <s v="EUR"/>
    <n v="1504328400"/>
    <n v="1505710800"/>
    <b v="0"/>
    <b v="0"/>
    <s v="theater/plays"/>
    <n v="1.9872222222222222"/>
    <n v="75.04195804195804"/>
    <x v="3"/>
    <x v="3"/>
  </r>
  <r>
    <n v="443"/>
    <s v="Clark-Bowman"/>
    <s v="Stand-alone user-facing service-desk"/>
    <n v="9300"/>
    <n v="3232"/>
    <x v="3"/>
    <n v="90"/>
    <x v="1"/>
    <s v="USD"/>
    <n v="1285822800"/>
    <n v="1287464400"/>
    <b v="0"/>
    <b v="0"/>
    <s v="theater/plays"/>
    <n v="0.34752688172043011"/>
    <n v="35.911111111111111"/>
    <x v="3"/>
    <x v="3"/>
  </r>
  <r>
    <n v="444"/>
    <s v="Hensley Ltd"/>
    <s v="Versatile global attitude"/>
    <n v="6200"/>
    <n v="10938"/>
    <x v="1"/>
    <n v="296"/>
    <x v="1"/>
    <s v="USD"/>
    <n v="1311483600"/>
    <n v="1311656400"/>
    <b v="0"/>
    <b v="1"/>
    <s v="music/indie rock"/>
    <n v="1.7641935483870967"/>
    <n v="36.952702702702702"/>
    <x v="1"/>
    <x v="7"/>
  </r>
  <r>
    <n v="445"/>
    <s v="Anderson-Pearson"/>
    <s v="Intuitive demand-driven Local Area Network"/>
    <n v="2100"/>
    <n v="10739"/>
    <x v="1"/>
    <n v="170"/>
    <x v="1"/>
    <s v="USD"/>
    <n v="1291356000"/>
    <n v="1293170400"/>
    <b v="0"/>
    <b v="1"/>
    <s v="theater/plays"/>
    <n v="5.1138095238095236"/>
    <n v="63.170588235294119"/>
    <x v="3"/>
    <x v="3"/>
  </r>
  <r>
    <n v="446"/>
    <s v="Martin, Martin and Solis"/>
    <s v="Assimilated uniform methodology"/>
    <n v="6800"/>
    <n v="5579"/>
    <x v="0"/>
    <n v="186"/>
    <x v="1"/>
    <s v="USD"/>
    <n v="1355810400"/>
    <n v="1355983200"/>
    <b v="0"/>
    <b v="0"/>
    <s v="technology/wearables"/>
    <n v="0.82044117647058823"/>
    <n v="29.99462365591398"/>
    <x v="2"/>
    <x v="8"/>
  </r>
  <r>
    <n v="447"/>
    <s v="Harrington-Harper"/>
    <s v="Self-enabling next generation algorithm"/>
    <n v="155200"/>
    <n v="37754"/>
    <x v="3"/>
    <n v="439"/>
    <x v="4"/>
    <s v="GBP"/>
    <n v="1513663200"/>
    <n v="1515045600"/>
    <b v="0"/>
    <b v="0"/>
    <s v="film &amp; video/television"/>
    <n v="0.24326030927835052"/>
    <n v="86"/>
    <x v="4"/>
    <x v="19"/>
  </r>
  <r>
    <n v="448"/>
    <s v="Price and Sons"/>
    <s v="Object-based demand-driven strategy"/>
    <n v="89900"/>
    <n v="45384"/>
    <x v="0"/>
    <n v="605"/>
    <x v="1"/>
    <s v="USD"/>
    <n v="1365915600"/>
    <n v="1366088400"/>
    <b v="0"/>
    <b v="1"/>
    <s v="games/video games"/>
    <n v="0.50482758620689661"/>
    <n v="75.014876033057845"/>
    <x v="6"/>
    <x v="11"/>
  </r>
  <r>
    <n v="449"/>
    <s v="Cuevas-Morales"/>
    <s v="Public-key coherent ability"/>
    <n v="900"/>
    <n v="8703"/>
    <x v="1"/>
    <n v="86"/>
    <x v="3"/>
    <s v="DKK"/>
    <n v="1551852000"/>
    <n v="1553317200"/>
    <b v="0"/>
    <b v="0"/>
    <s v="games/video games"/>
    <n v="9.67"/>
    <n v="101.19767441860465"/>
    <x v="6"/>
    <x v="11"/>
  </r>
  <r>
    <n v="450"/>
    <s v="Delgado-Hatfield"/>
    <s v="Up-sized composite success"/>
    <n v="100"/>
    <n v="4"/>
    <x v="0"/>
    <n v="1"/>
    <x v="0"/>
    <s v="CAD"/>
    <n v="1540098000"/>
    <n v="1542088800"/>
    <b v="0"/>
    <b v="0"/>
    <s v="film &amp; video/animation"/>
    <n v="0.04"/>
    <n v="4"/>
    <x v="4"/>
    <x v="10"/>
  </r>
  <r>
    <n v="451"/>
    <s v="Padilla-Porter"/>
    <s v="Innovative exuding matrix"/>
    <n v="148400"/>
    <n v="182302"/>
    <x v="1"/>
    <n v="6286"/>
    <x v="1"/>
    <s v="USD"/>
    <n v="1500440400"/>
    <n v="1503118800"/>
    <b v="0"/>
    <b v="0"/>
    <s v="music/rock"/>
    <n v="1.2284501347708894"/>
    <n v="29.001272669424118"/>
    <x v="1"/>
    <x v="1"/>
  </r>
  <r>
    <n v="452"/>
    <s v="Morris Group"/>
    <s v="Realigned impactful artificial intelligence"/>
    <n v="4800"/>
    <n v="3045"/>
    <x v="0"/>
    <n v="31"/>
    <x v="1"/>
    <s v="USD"/>
    <n v="1278392400"/>
    <n v="1278478800"/>
    <b v="0"/>
    <b v="0"/>
    <s v="film &amp; video/drama"/>
    <n v="0.63437500000000002"/>
    <n v="98.225806451612897"/>
    <x v="4"/>
    <x v="6"/>
  </r>
  <r>
    <n v="453"/>
    <s v="Saunders Ltd"/>
    <s v="Multi-layered multi-tasking secured line"/>
    <n v="182400"/>
    <n v="102749"/>
    <x v="0"/>
    <n v="1181"/>
    <x v="1"/>
    <s v="USD"/>
    <n v="1480572000"/>
    <n v="1484114400"/>
    <b v="0"/>
    <b v="0"/>
    <s v="film &amp; video/science fiction"/>
    <n v="0.56331688596491225"/>
    <n v="87.001693480101608"/>
    <x v="4"/>
    <x v="22"/>
  </r>
  <r>
    <n v="454"/>
    <s v="Woods Inc"/>
    <s v="Upgradable upward-trending portal"/>
    <n v="4000"/>
    <n v="1763"/>
    <x v="0"/>
    <n v="39"/>
    <x v="1"/>
    <s v="USD"/>
    <n v="1382331600"/>
    <n v="1385445600"/>
    <b v="0"/>
    <b v="1"/>
    <s v="film &amp; video/drama"/>
    <n v="0.44074999999999998"/>
    <n v="45.205128205128204"/>
    <x v="4"/>
    <x v="6"/>
  </r>
  <r>
    <n v="455"/>
    <s v="Villanueva, Wright and Richardson"/>
    <s v="Profit-focused global product"/>
    <n v="116500"/>
    <n v="137904"/>
    <x v="1"/>
    <n v="3727"/>
    <x v="1"/>
    <s v="USD"/>
    <n v="1316754000"/>
    <n v="1318741200"/>
    <b v="0"/>
    <b v="0"/>
    <s v="theater/plays"/>
    <n v="1.1837253218884121"/>
    <n v="37.001341561577675"/>
    <x v="3"/>
    <x v="3"/>
  </r>
  <r>
    <n v="456"/>
    <s v="Wilson, Brooks and Clark"/>
    <s v="Operative well-modulated data-warehouse"/>
    <n v="146400"/>
    <n v="152438"/>
    <x v="1"/>
    <n v="1605"/>
    <x v="1"/>
    <s v="USD"/>
    <n v="1518242400"/>
    <n v="1518242400"/>
    <b v="0"/>
    <b v="1"/>
    <s v="music/indie rock"/>
    <n v="1.041243169398907"/>
    <n v="94.976947040498445"/>
    <x v="1"/>
    <x v="7"/>
  </r>
  <r>
    <n v="457"/>
    <s v="Sheppard, Smith and Spence"/>
    <s v="Cloned asymmetric functionalities"/>
    <n v="5000"/>
    <n v="1332"/>
    <x v="0"/>
    <n v="46"/>
    <x v="1"/>
    <s v="USD"/>
    <n v="1476421200"/>
    <n v="1476594000"/>
    <b v="0"/>
    <b v="0"/>
    <s v="theater/plays"/>
    <n v="0.26640000000000003"/>
    <n v="28.956521739130434"/>
    <x v="3"/>
    <x v="3"/>
  </r>
  <r>
    <n v="458"/>
    <s v="Wise, Thompson and Allen"/>
    <s v="Pre-emptive neutral portal"/>
    <n v="33800"/>
    <n v="118706"/>
    <x v="1"/>
    <n v="2120"/>
    <x v="1"/>
    <s v="USD"/>
    <n v="1269752400"/>
    <n v="1273554000"/>
    <b v="0"/>
    <b v="0"/>
    <s v="theater/plays"/>
    <n v="3.5120118343195266"/>
    <n v="55.993396226415094"/>
    <x v="3"/>
    <x v="3"/>
  </r>
  <r>
    <n v="459"/>
    <s v="Lane, Ryan and Chapman"/>
    <s v="Switchable demand-driven help-desk"/>
    <n v="6300"/>
    <n v="5674"/>
    <x v="0"/>
    <n v="105"/>
    <x v="1"/>
    <s v="USD"/>
    <n v="1419746400"/>
    <n v="1421906400"/>
    <b v="0"/>
    <b v="0"/>
    <s v="film &amp; video/documentary"/>
    <n v="0.90063492063492068"/>
    <n v="54.038095238095238"/>
    <x v="4"/>
    <x v="4"/>
  </r>
  <r>
    <n v="460"/>
    <s v="Rich, Alvarez and King"/>
    <s v="Business-focused static ability"/>
    <n v="2400"/>
    <n v="4119"/>
    <x v="1"/>
    <n v="50"/>
    <x v="1"/>
    <s v="USD"/>
    <n v="1281330000"/>
    <n v="1281589200"/>
    <b v="0"/>
    <b v="0"/>
    <s v="theater/plays"/>
    <n v="1.7162500000000001"/>
    <n v="82.38"/>
    <x v="3"/>
    <x v="3"/>
  </r>
  <r>
    <n v="461"/>
    <s v="Terry-Salinas"/>
    <s v="Networked secondary structure"/>
    <n v="98800"/>
    <n v="139354"/>
    <x v="1"/>
    <n v="2080"/>
    <x v="1"/>
    <s v="USD"/>
    <n v="1398661200"/>
    <n v="1400389200"/>
    <b v="0"/>
    <b v="0"/>
    <s v="film &amp; video/drama"/>
    <n v="1.4104655870445344"/>
    <n v="66.997115384615384"/>
    <x v="4"/>
    <x v="6"/>
  </r>
  <r>
    <n v="462"/>
    <s v="Wang-Rodriguez"/>
    <s v="Total multimedia website"/>
    <n v="188800"/>
    <n v="57734"/>
    <x v="0"/>
    <n v="535"/>
    <x v="1"/>
    <s v="USD"/>
    <n v="1359525600"/>
    <n v="1362808800"/>
    <b v="0"/>
    <b v="0"/>
    <s v="games/mobile games"/>
    <n v="0.30579449152542371"/>
    <n v="107.91401869158878"/>
    <x v="6"/>
    <x v="20"/>
  </r>
  <r>
    <n v="463"/>
    <s v="Mckee-Hill"/>
    <s v="Cross-platform upward-trending parallelism"/>
    <n v="134300"/>
    <n v="145265"/>
    <x v="1"/>
    <n v="2105"/>
    <x v="1"/>
    <s v="USD"/>
    <n v="1388469600"/>
    <n v="1388815200"/>
    <b v="0"/>
    <b v="0"/>
    <s v="film &amp; video/animation"/>
    <n v="1.0816455696202532"/>
    <n v="69.009501187648453"/>
    <x v="4"/>
    <x v="10"/>
  </r>
  <r>
    <n v="464"/>
    <s v="Gomez LLC"/>
    <s v="Pre-emptive mission-critical hardware"/>
    <n v="71200"/>
    <n v="95020"/>
    <x v="1"/>
    <n v="2436"/>
    <x v="1"/>
    <s v="USD"/>
    <n v="1518328800"/>
    <n v="1519538400"/>
    <b v="0"/>
    <b v="0"/>
    <s v="theater/plays"/>
    <n v="1.3345505617977529"/>
    <n v="39.006568144499177"/>
    <x v="3"/>
    <x v="3"/>
  </r>
  <r>
    <n v="465"/>
    <s v="Gonzalez-Robbins"/>
    <s v="Up-sized responsive protocol"/>
    <n v="4700"/>
    <n v="8829"/>
    <x v="1"/>
    <n v="80"/>
    <x v="1"/>
    <s v="USD"/>
    <n v="1517032800"/>
    <n v="1517810400"/>
    <b v="0"/>
    <b v="0"/>
    <s v="publishing/translations"/>
    <n v="1.8785106382978722"/>
    <n v="110.3625"/>
    <x v="5"/>
    <x v="18"/>
  </r>
  <r>
    <n v="466"/>
    <s v="Obrien and Sons"/>
    <s v="Pre-emptive transitional frame"/>
    <n v="1200"/>
    <n v="3984"/>
    <x v="1"/>
    <n v="42"/>
    <x v="1"/>
    <s v="USD"/>
    <n v="1368594000"/>
    <n v="1370581200"/>
    <b v="0"/>
    <b v="1"/>
    <s v="technology/wearables"/>
    <n v="3.32"/>
    <n v="94.857142857142861"/>
    <x v="2"/>
    <x v="8"/>
  </r>
  <r>
    <n v="467"/>
    <s v="Shaw Ltd"/>
    <s v="Profit-focused content-based application"/>
    <n v="1400"/>
    <n v="8053"/>
    <x v="1"/>
    <n v="139"/>
    <x v="0"/>
    <s v="CAD"/>
    <n v="1448258400"/>
    <n v="1448863200"/>
    <b v="0"/>
    <b v="1"/>
    <s v="technology/web"/>
    <n v="5.7521428571428572"/>
    <n v="57.935251798561154"/>
    <x v="2"/>
    <x v="2"/>
  </r>
  <r>
    <n v="468"/>
    <s v="Hughes Inc"/>
    <s v="Streamlined neutral analyzer"/>
    <n v="4000"/>
    <n v="1620"/>
    <x v="0"/>
    <n v="16"/>
    <x v="1"/>
    <s v="USD"/>
    <n v="1555218000"/>
    <n v="1556600400"/>
    <b v="0"/>
    <b v="0"/>
    <s v="theater/plays"/>
    <n v="0.40500000000000003"/>
    <n v="101.25"/>
    <x v="3"/>
    <x v="3"/>
  </r>
  <r>
    <n v="469"/>
    <s v="Olsen-Ryan"/>
    <s v="Assimilated neutral utilization"/>
    <n v="5600"/>
    <n v="10328"/>
    <x v="1"/>
    <n v="159"/>
    <x v="1"/>
    <s v="USD"/>
    <n v="1431925200"/>
    <n v="1432098000"/>
    <b v="0"/>
    <b v="0"/>
    <s v="film &amp; video/drama"/>
    <n v="1.8442857142857143"/>
    <n v="64.95597484276729"/>
    <x v="4"/>
    <x v="6"/>
  </r>
  <r>
    <n v="470"/>
    <s v="Grimes, Holland and Sloan"/>
    <s v="Extended dedicated archive"/>
    <n v="3600"/>
    <n v="10289"/>
    <x v="1"/>
    <n v="381"/>
    <x v="1"/>
    <s v="USD"/>
    <n v="1481522400"/>
    <n v="1482127200"/>
    <b v="0"/>
    <b v="0"/>
    <s v="technology/wearables"/>
    <n v="2.8580555555555556"/>
    <n v="27.00524934383202"/>
    <x v="2"/>
    <x v="8"/>
  </r>
  <r>
    <n v="471"/>
    <s v="Perry and Sons"/>
    <s v="Configurable static help-desk"/>
    <n v="3100"/>
    <n v="9889"/>
    <x v="1"/>
    <n v="194"/>
    <x v="4"/>
    <s v="GBP"/>
    <n v="1335934800"/>
    <n v="1335934800"/>
    <b v="0"/>
    <b v="1"/>
    <s v="food/food trucks"/>
    <n v="3.19"/>
    <n v="50.97422680412371"/>
    <x v="0"/>
    <x v="0"/>
  </r>
  <r>
    <n v="472"/>
    <s v="Turner, Young and Collins"/>
    <s v="Self-enabling clear-thinking framework"/>
    <n v="153800"/>
    <n v="60342"/>
    <x v="0"/>
    <n v="575"/>
    <x v="1"/>
    <s v="USD"/>
    <n v="1552280400"/>
    <n v="1556946000"/>
    <b v="0"/>
    <b v="0"/>
    <s v="music/rock"/>
    <n v="0.39234070221066319"/>
    <n v="104.94260869565217"/>
    <x v="1"/>
    <x v="1"/>
  </r>
  <r>
    <n v="473"/>
    <s v="Richardson Inc"/>
    <s v="Assimilated fault-tolerant capacity"/>
    <n v="5000"/>
    <n v="8907"/>
    <x v="1"/>
    <n v="106"/>
    <x v="1"/>
    <s v="USD"/>
    <n v="1529989200"/>
    <n v="1530075600"/>
    <b v="0"/>
    <b v="0"/>
    <s v="music/electric music"/>
    <n v="1.7814000000000001"/>
    <n v="84.028301886792448"/>
    <x v="1"/>
    <x v="5"/>
  </r>
  <r>
    <n v="474"/>
    <s v="Santos-Young"/>
    <s v="Enhanced neutral ability"/>
    <n v="4000"/>
    <n v="14606"/>
    <x v="1"/>
    <n v="142"/>
    <x v="1"/>
    <s v="USD"/>
    <n v="1418709600"/>
    <n v="1418796000"/>
    <b v="0"/>
    <b v="0"/>
    <s v="film &amp; video/television"/>
    <n v="3.6515"/>
    <n v="102.85915492957747"/>
    <x v="4"/>
    <x v="19"/>
  </r>
  <r>
    <n v="475"/>
    <s v="Nichols Ltd"/>
    <s v="Function-based attitude-oriented groupware"/>
    <n v="7400"/>
    <n v="8432"/>
    <x v="1"/>
    <n v="211"/>
    <x v="1"/>
    <s v="USD"/>
    <n v="1372136400"/>
    <n v="1372482000"/>
    <b v="0"/>
    <b v="1"/>
    <s v="publishing/translations"/>
    <n v="1.1394594594594594"/>
    <n v="39.962085308056871"/>
    <x v="5"/>
    <x v="18"/>
  </r>
  <r>
    <n v="476"/>
    <s v="Murphy PLC"/>
    <s v="Optional solution-oriented instruction set"/>
    <n v="191500"/>
    <n v="57122"/>
    <x v="0"/>
    <n v="1120"/>
    <x v="1"/>
    <s v="USD"/>
    <n v="1533877200"/>
    <n v="1534395600"/>
    <b v="0"/>
    <b v="0"/>
    <s v="publishing/fiction"/>
    <n v="0.29828720626631855"/>
    <n v="51.001785714285717"/>
    <x v="5"/>
    <x v="13"/>
  </r>
  <r>
    <n v="477"/>
    <s v="Hogan, Porter and Rivera"/>
    <s v="Organic object-oriented core"/>
    <n v="8500"/>
    <n v="4613"/>
    <x v="0"/>
    <n v="113"/>
    <x v="1"/>
    <s v="USD"/>
    <n v="1309064400"/>
    <n v="1311397200"/>
    <b v="0"/>
    <b v="0"/>
    <s v="film &amp; video/science fiction"/>
    <n v="0.54270588235294115"/>
    <n v="40.823008849557525"/>
    <x v="4"/>
    <x v="22"/>
  </r>
  <r>
    <n v="478"/>
    <s v="Lyons LLC"/>
    <s v="Balanced impactful circuit"/>
    <n v="68800"/>
    <n v="162603"/>
    <x v="1"/>
    <n v="2756"/>
    <x v="1"/>
    <s v="USD"/>
    <n v="1425877200"/>
    <n v="1426914000"/>
    <b v="0"/>
    <b v="0"/>
    <s v="technology/wearables"/>
    <n v="2.3634156976744185"/>
    <n v="58.999637155297535"/>
    <x v="2"/>
    <x v="8"/>
  </r>
  <r>
    <n v="479"/>
    <s v="Long-Greene"/>
    <s v="Future-proofed heuristic encryption"/>
    <n v="2400"/>
    <n v="12310"/>
    <x v="1"/>
    <n v="173"/>
    <x v="4"/>
    <s v="GBP"/>
    <n v="1501304400"/>
    <n v="1501477200"/>
    <b v="0"/>
    <b v="0"/>
    <s v="food/food trucks"/>
    <n v="5.1291666666666664"/>
    <n v="71.156069364161851"/>
    <x v="0"/>
    <x v="0"/>
  </r>
  <r>
    <n v="480"/>
    <s v="Robles-Hudson"/>
    <s v="Balanced bifurcated leverage"/>
    <n v="8600"/>
    <n v="8656"/>
    <x v="1"/>
    <n v="87"/>
    <x v="1"/>
    <s v="USD"/>
    <n v="1268287200"/>
    <n v="1269061200"/>
    <b v="0"/>
    <b v="1"/>
    <s v="photography/photography books"/>
    <n v="1.0065116279069768"/>
    <n v="99.494252873563212"/>
    <x v="7"/>
    <x v="14"/>
  </r>
  <r>
    <n v="481"/>
    <s v="Mcclure LLC"/>
    <s v="Sharable discrete budgetary management"/>
    <n v="196600"/>
    <n v="159931"/>
    <x v="0"/>
    <n v="1538"/>
    <x v="1"/>
    <s v="USD"/>
    <n v="1412139600"/>
    <n v="1415772000"/>
    <b v="0"/>
    <b v="1"/>
    <s v="theater/plays"/>
    <n v="0.81348423194303154"/>
    <n v="103.98634590377114"/>
    <x v="3"/>
    <x v="3"/>
  </r>
  <r>
    <n v="482"/>
    <s v="Martin, Russell and Baker"/>
    <s v="Focused solution-oriented instruction set"/>
    <n v="4200"/>
    <n v="689"/>
    <x v="0"/>
    <n v="9"/>
    <x v="1"/>
    <s v="USD"/>
    <n v="1330063200"/>
    <n v="1331013600"/>
    <b v="0"/>
    <b v="1"/>
    <s v="publishing/fiction"/>
    <n v="0.16404761904761905"/>
    <n v="76.555555555555557"/>
    <x v="5"/>
    <x v="13"/>
  </r>
  <r>
    <n v="483"/>
    <s v="Rice-Parker"/>
    <s v="Down-sized actuating infrastructure"/>
    <n v="91400"/>
    <n v="48236"/>
    <x v="0"/>
    <n v="554"/>
    <x v="1"/>
    <s v="USD"/>
    <n v="1576130400"/>
    <n v="1576735200"/>
    <b v="0"/>
    <b v="0"/>
    <s v="theater/plays"/>
    <n v="0.52774617067833696"/>
    <n v="87.068592057761734"/>
    <x v="3"/>
    <x v="3"/>
  </r>
  <r>
    <n v="484"/>
    <s v="Landry Inc"/>
    <s v="Synergistic cohesive adapter"/>
    <n v="29600"/>
    <n v="77021"/>
    <x v="1"/>
    <n v="1572"/>
    <x v="4"/>
    <s v="GBP"/>
    <n v="1407128400"/>
    <n v="1411362000"/>
    <b v="0"/>
    <b v="1"/>
    <s v="food/food trucks"/>
    <n v="2.6020608108108108"/>
    <n v="48.99554707379135"/>
    <x v="0"/>
    <x v="0"/>
  </r>
  <r>
    <n v="485"/>
    <s v="Richards-Davis"/>
    <s v="Quality-focused mission-critical structure"/>
    <n v="90600"/>
    <n v="27844"/>
    <x v="0"/>
    <n v="648"/>
    <x v="4"/>
    <s v="GBP"/>
    <n v="1560142800"/>
    <n v="1563685200"/>
    <b v="0"/>
    <b v="0"/>
    <s v="theater/plays"/>
    <n v="0.30732891832229581"/>
    <n v="42.969135802469133"/>
    <x v="3"/>
    <x v="3"/>
  </r>
  <r>
    <n v="486"/>
    <s v="Davis, Cox and Fox"/>
    <s v="Compatible exuding Graphical User Interface"/>
    <n v="5200"/>
    <n v="702"/>
    <x v="0"/>
    <n v="21"/>
    <x v="4"/>
    <s v="GBP"/>
    <n v="1520575200"/>
    <n v="1521867600"/>
    <b v="0"/>
    <b v="1"/>
    <s v="publishing/translations"/>
    <n v="0.13500000000000001"/>
    <n v="33.428571428571431"/>
    <x v="5"/>
    <x v="18"/>
  </r>
  <r>
    <n v="487"/>
    <s v="Smith-Wallace"/>
    <s v="Monitored 24/7 time-frame"/>
    <n v="110300"/>
    <n v="197024"/>
    <x v="1"/>
    <n v="2346"/>
    <x v="1"/>
    <s v="USD"/>
    <n v="1492664400"/>
    <n v="1495515600"/>
    <b v="0"/>
    <b v="0"/>
    <s v="theater/plays"/>
    <n v="1.7862556663644606"/>
    <n v="83.982949701619773"/>
    <x v="3"/>
    <x v="3"/>
  </r>
  <r>
    <n v="488"/>
    <s v="Cordova, Shaw and Wang"/>
    <s v="Virtual secondary open architecture"/>
    <n v="5300"/>
    <n v="11663"/>
    <x v="1"/>
    <n v="115"/>
    <x v="1"/>
    <s v="USD"/>
    <n v="1454479200"/>
    <n v="1455948000"/>
    <b v="0"/>
    <b v="0"/>
    <s v="theater/plays"/>
    <n v="2.2005660377358489"/>
    <n v="101.41739130434783"/>
    <x v="3"/>
    <x v="3"/>
  </r>
  <r>
    <n v="489"/>
    <s v="Clark Inc"/>
    <s v="Down-sized mobile time-frame"/>
    <n v="9200"/>
    <n v="9339"/>
    <x v="1"/>
    <n v="85"/>
    <x v="6"/>
    <s v="EUR"/>
    <n v="1281934800"/>
    <n v="1282366800"/>
    <b v="0"/>
    <b v="0"/>
    <s v="technology/wearables"/>
    <n v="1.015108695652174"/>
    <n v="109.87058823529412"/>
    <x v="2"/>
    <x v="8"/>
  </r>
  <r>
    <n v="490"/>
    <s v="Young and Sons"/>
    <s v="Innovative disintermediate encryption"/>
    <n v="2400"/>
    <n v="4596"/>
    <x v="1"/>
    <n v="144"/>
    <x v="1"/>
    <s v="USD"/>
    <n v="1573970400"/>
    <n v="1574575200"/>
    <b v="0"/>
    <b v="0"/>
    <s v="journalism/audio"/>
    <n v="1.915"/>
    <n v="31.916666666666668"/>
    <x v="8"/>
    <x v="23"/>
  </r>
  <r>
    <n v="491"/>
    <s v="Henson PLC"/>
    <s v="Universal contextually-based knowledgebase"/>
    <n v="56800"/>
    <n v="173437"/>
    <x v="1"/>
    <n v="2443"/>
    <x v="1"/>
    <s v="USD"/>
    <n v="1372654800"/>
    <n v="1374901200"/>
    <b v="0"/>
    <b v="1"/>
    <s v="food/food trucks"/>
    <n v="3.0534683098591549"/>
    <n v="70.993450675399103"/>
    <x v="0"/>
    <x v="0"/>
  </r>
  <r>
    <n v="492"/>
    <s v="Garcia Group"/>
    <s v="Persevering interactive matrix"/>
    <n v="191000"/>
    <n v="45831"/>
    <x v="3"/>
    <n v="595"/>
    <x v="1"/>
    <s v="USD"/>
    <n v="1275886800"/>
    <n v="1278910800"/>
    <b v="1"/>
    <b v="1"/>
    <s v="film &amp; video/shorts"/>
    <n v="0.23995287958115183"/>
    <n v="77.026890756302521"/>
    <x v="4"/>
    <x v="12"/>
  </r>
  <r>
    <n v="493"/>
    <s v="Adams, Walker and Wong"/>
    <s v="Seamless background framework"/>
    <n v="900"/>
    <n v="6514"/>
    <x v="1"/>
    <n v="64"/>
    <x v="1"/>
    <s v="USD"/>
    <n v="1561784400"/>
    <n v="1562907600"/>
    <b v="0"/>
    <b v="0"/>
    <s v="photography/photography books"/>
    <n v="7.2377777777777776"/>
    <n v="101.78125"/>
    <x v="7"/>
    <x v="14"/>
  </r>
  <r>
    <n v="494"/>
    <s v="Hopkins-Browning"/>
    <s v="Balanced upward-trending productivity"/>
    <n v="2500"/>
    <n v="13684"/>
    <x v="1"/>
    <n v="268"/>
    <x v="1"/>
    <s v="USD"/>
    <n v="1332392400"/>
    <n v="1332478800"/>
    <b v="0"/>
    <b v="0"/>
    <s v="technology/wearables"/>
    <n v="5.4736000000000002"/>
    <n v="51.059701492537314"/>
    <x v="2"/>
    <x v="8"/>
  </r>
  <r>
    <n v="495"/>
    <s v="Bell, Edwards and Andersen"/>
    <s v="Centralized clear-thinking solution"/>
    <n v="3200"/>
    <n v="13264"/>
    <x v="1"/>
    <n v="195"/>
    <x v="3"/>
    <s v="DKK"/>
    <n v="1402376400"/>
    <n v="1402722000"/>
    <b v="0"/>
    <b v="0"/>
    <s v="theater/plays"/>
    <n v="4.1449999999999996"/>
    <n v="68.02051282051282"/>
    <x v="3"/>
    <x v="3"/>
  </r>
  <r>
    <n v="496"/>
    <s v="Morales Group"/>
    <s v="Optimized bi-directional extranet"/>
    <n v="183800"/>
    <n v="1667"/>
    <x v="0"/>
    <n v="54"/>
    <x v="1"/>
    <s v="USD"/>
    <n v="1495342800"/>
    <n v="1496811600"/>
    <b v="0"/>
    <b v="0"/>
    <s v="film &amp; video/animation"/>
    <n v="9.0696409140369975E-3"/>
    <n v="30.87037037037037"/>
    <x v="4"/>
    <x v="10"/>
  </r>
  <r>
    <n v="497"/>
    <s v="Lucero Group"/>
    <s v="Intuitive actuating benchmark"/>
    <n v="9800"/>
    <n v="3349"/>
    <x v="0"/>
    <n v="120"/>
    <x v="1"/>
    <s v="USD"/>
    <n v="1482213600"/>
    <n v="1482213600"/>
    <b v="0"/>
    <b v="1"/>
    <s v="technology/wearables"/>
    <n v="0.34173469387755101"/>
    <n v="27.908333333333335"/>
    <x v="2"/>
    <x v="8"/>
  </r>
  <r>
    <n v="498"/>
    <s v="Smith, Brown and Davis"/>
    <s v="Devolved background project"/>
    <n v="193400"/>
    <n v="46317"/>
    <x v="0"/>
    <n v="579"/>
    <x v="3"/>
    <s v="DKK"/>
    <n v="1420092000"/>
    <n v="1420264800"/>
    <b v="0"/>
    <b v="0"/>
    <s v="technology/web"/>
    <n v="0.239488107549121"/>
    <n v="79.994818652849744"/>
    <x v="2"/>
    <x v="2"/>
  </r>
  <r>
    <n v="499"/>
    <s v="Hunt Group"/>
    <s v="Reverse-engineered executive emulation"/>
    <n v="163800"/>
    <n v="78743"/>
    <x v="0"/>
    <n v="2072"/>
    <x v="1"/>
    <s v="USD"/>
    <n v="1458018000"/>
    <n v="1458450000"/>
    <b v="0"/>
    <b v="1"/>
    <s v="film &amp; video/documentary"/>
    <n v="0.48072649572649573"/>
    <n v="38.003378378378379"/>
    <x v="4"/>
    <x v="4"/>
  </r>
  <r>
    <n v="500"/>
    <s v="Valdez Ltd"/>
    <s v="Team-oriented clear-thinking matrix"/>
    <n v="100"/>
    <n v="0"/>
    <x v="0"/>
    <n v="0"/>
    <x v="1"/>
    <s v="USD"/>
    <n v="1367384400"/>
    <n v="1369803600"/>
    <b v="0"/>
    <b v="1"/>
    <s v="theater/plays"/>
    <n v="0"/>
    <e v="#DIV/0!"/>
    <x v="3"/>
    <x v="3"/>
  </r>
  <r>
    <n v="501"/>
    <s v="Mccann-Le"/>
    <s v="Focused coherent methodology"/>
    <n v="153600"/>
    <n v="107743"/>
    <x v="0"/>
    <n v="1796"/>
    <x v="1"/>
    <s v="USD"/>
    <n v="1363064400"/>
    <n v="1363237200"/>
    <b v="0"/>
    <b v="0"/>
    <s v="film &amp; video/documentary"/>
    <n v="0.70145182291666663"/>
    <n v="59.990534521158132"/>
    <x v="4"/>
    <x v="4"/>
  </r>
  <r>
    <n v="502"/>
    <s v="Johnson Inc"/>
    <s v="Reduced context-sensitive complexity"/>
    <n v="1300"/>
    <n v="6889"/>
    <x v="1"/>
    <n v="186"/>
    <x v="2"/>
    <s v="AUD"/>
    <n v="1343365200"/>
    <n v="1345870800"/>
    <b v="0"/>
    <b v="1"/>
    <s v="games/video games"/>
    <n v="5.2992307692307694"/>
    <n v="37.037634408602152"/>
    <x v="6"/>
    <x v="11"/>
  </r>
  <r>
    <n v="503"/>
    <s v="Collins LLC"/>
    <s v="Decentralized 4thgeneration time-frame"/>
    <n v="25500"/>
    <n v="45983"/>
    <x v="1"/>
    <n v="460"/>
    <x v="1"/>
    <s v="USD"/>
    <n v="1435726800"/>
    <n v="1437454800"/>
    <b v="0"/>
    <b v="0"/>
    <s v="film &amp; video/drama"/>
    <n v="1.8032549019607844"/>
    <n v="99.963043478260872"/>
    <x v="4"/>
    <x v="6"/>
  </r>
  <r>
    <n v="504"/>
    <s v="Smith-Miller"/>
    <s v="De-engineered cohesive moderator"/>
    <n v="7500"/>
    <n v="6924"/>
    <x v="0"/>
    <n v="62"/>
    <x v="6"/>
    <s v="EUR"/>
    <n v="1431925200"/>
    <n v="1432011600"/>
    <b v="0"/>
    <b v="0"/>
    <s v="music/rock"/>
    <n v="0.92320000000000002"/>
    <n v="111.6774193548387"/>
    <x v="1"/>
    <x v="1"/>
  </r>
  <r>
    <n v="505"/>
    <s v="Jensen-Vargas"/>
    <s v="Ameliorated explicit parallelism"/>
    <n v="89900"/>
    <n v="12497"/>
    <x v="0"/>
    <n v="347"/>
    <x v="1"/>
    <s v="USD"/>
    <n v="1362722400"/>
    <n v="1366347600"/>
    <b v="0"/>
    <b v="1"/>
    <s v="publishing/radio &amp; podcasts"/>
    <n v="0.13901001112347053"/>
    <n v="36.014409221902014"/>
    <x v="5"/>
    <x v="15"/>
  </r>
  <r>
    <n v="506"/>
    <s v="Robles, Bell and Gonzalez"/>
    <s v="Customizable background monitoring"/>
    <n v="18000"/>
    <n v="166874"/>
    <x v="1"/>
    <n v="2528"/>
    <x v="1"/>
    <s v="USD"/>
    <n v="1511416800"/>
    <n v="1512885600"/>
    <b v="0"/>
    <b v="1"/>
    <s v="theater/plays"/>
    <n v="9.2707777777777771"/>
    <n v="66.010284810126578"/>
    <x v="3"/>
    <x v="3"/>
  </r>
  <r>
    <n v="507"/>
    <s v="Turner, Miller and Francis"/>
    <s v="Compatible well-modulated budgetary management"/>
    <n v="2100"/>
    <n v="837"/>
    <x v="0"/>
    <n v="19"/>
    <x v="1"/>
    <s v="USD"/>
    <n v="1365483600"/>
    <n v="1369717200"/>
    <b v="0"/>
    <b v="1"/>
    <s v="technology/web"/>
    <n v="0.39857142857142858"/>
    <n v="44.05263157894737"/>
    <x v="2"/>
    <x v="2"/>
  </r>
  <r>
    <n v="508"/>
    <s v="Roberts Group"/>
    <s v="Up-sized radical pricing structure"/>
    <n v="172700"/>
    <n v="193820"/>
    <x v="1"/>
    <n v="3657"/>
    <x v="1"/>
    <s v="USD"/>
    <n v="1532840400"/>
    <n v="1534654800"/>
    <b v="0"/>
    <b v="0"/>
    <s v="theater/plays"/>
    <n v="1.1222929936305732"/>
    <n v="52.999726551818434"/>
    <x v="3"/>
    <x v="3"/>
  </r>
  <r>
    <n v="509"/>
    <s v="White LLC"/>
    <s v="Robust zero-defect project"/>
    <n v="168500"/>
    <n v="119510"/>
    <x v="0"/>
    <n v="1258"/>
    <x v="1"/>
    <s v="USD"/>
    <n v="1336194000"/>
    <n v="1337058000"/>
    <b v="0"/>
    <b v="0"/>
    <s v="theater/plays"/>
    <n v="0.70925816023738875"/>
    <n v="95"/>
    <x v="3"/>
    <x v="3"/>
  </r>
  <r>
    <n v="510"/>
    <s v="Best, Miller and Thomas"/>
    <s v="Re-engineered mobile task-force"/>
    <n v="7800"/>
    <n v="9289"/>
    <x v="1"/>
    <n v="131"/>
    <x v="2"/>
    <s v="AUD"/>
    <n v="1527742800"/>
    <n v="1529816400"/>
    <b v="0"/>
    <b v="0"/>
    <s v="film &amp; video/drama"/>
    <n v="1.1908974358974358"/>
    <n v="70.908396946564892"/>
    <x v="4"/>
    <x v="6"/>
  </r>
  <r>
    <n v="511"/>
    <s v="Smith-Mullins"/>
    <s v="User-centric intangible neural-net"/>
    <n v="147800"/>
    <n v="35498"/>
    <x v="0"/>
    <n v="362"/>
    <x v="1"/>
    <s v="USD"/>
    <n v="1564030800"/>
    <n v="1564894800"/>
    <b v="0"/>
    <b v="0"/>
    <s v="theater/plays"/>
    <n v="0.24017591339648173"/>
    <n v="98.060773480662988"/>
    <x v="3"/>
    <x v="3"/>
  </r>
  <r>
    <n v="512"/>
    <s v="Williams-Walsh"/>
    <s v="Organized explicit core"/>
    <n v="9100"/>
    <n v="12678"/>
    <x v="1"/>
    <n v="239"/>
    <x v="1"/>
    <s v="USD"/>
    <n v="1404536400"/>
    <n v="1404622800"/>
    <b v="0"/>
    <b v="1"/>
    <s v="games/video games"/>
    <n v="1.3931868131868133"/>
    <n v="53.046025104602514"/>
    <x v="6"/>
    <x v="11"/>
  </r>
  <r>
    <n v="513"/>
    <s v="Harrison, Blackwell and Mendez"/>
    <s v="Synchronized 6thgeneration adapter"/>
    <n v="8300"/>
    <n v="3260"/>
    <x v="3"/>
    <n v="35"/>
    <x v="1"/>
    <s v="USD"/>
    <n v="1284008400"/>
    <n v="1284181200"/>
    <b v="0"/>
    <b v="0"/>
    <s v="film &amp; video/television"/>
    <n v="0.39277108433734942"/>
    <n v="93.142857142857139"/>
    <x v="4"/>
    <x v="19"/>
  </r>
  <r>
    <n v="514"/>
    <s v="Sanchez, Bradley and Flores"/>
    <s v="Centralized motivating capacity"/>
    <n v="138700"/>
    <n v="31123"/>
    <x v="3"/>
    <n v="528"/>
    <x v="5"/>
    <s v="CHF"/>
    <n v="1386309600"/>
    <n v="1386741600"/>
    <b v="0"/>
    <b v="1"/>
    <s v="music/rock"/>
    <n v="0.22439077144917088"/>
    <n v="58.945075757575758"/>
    <x v="1"/>
    <x v="1"/>
  </r>
  <r>
    <n v="515"/>
    <s v="Cox LLC"/>
    <s v="Phased 24hour flexibility"/>
    <n v="8600"/>
    <n v="4797"/>
    <x v="0"/>
    <n v="133"/>
    <x v="0"/>
    <s v="CAD"/>
    <n v="1324620000"/>
    <n v="1324792800"/>
    <b v="0"/>
    <b v="1"/>
    <s v="theater/plays"/>
    <n v="0.55779069767441858"/>
    <n v="36.067669172932334"/>
    <x v="3"/>
    <x v="3"/>
  </r>
  <r>
    <n v="516"/>
    <s v="Morales-Odonnell"/>
    <s v="Exclusive 5thgeneration structure"/>
    <n v="125400"/>
    <n v="53324"/>
    <x v="0"/>
    <n v="846"/>
    <x v="1"/>
    <s v="USD"/>
    <n v="1281070800"/>
    <n v="1284354000"/>
    <b v="0"/>
    <b v="0"/>
    <s v="publishing/nonfiction"/>
    <n v="0.42523125996810207"/>
    <n v="63.030732860520096"/>
    <x v="5"/>
    <x v="9"/>
  </r>
  <r>
    <n v="517"/>
    <s v="Ramirez LLC"/>
    <s v="Multi-tiered maximized orchestration"/>
    <n v="5900"/>
    <n v="6608"/>
    <x v="1"/>
    <n v="78"/>
    <x v="1"/>
    <s v="USD"/>
    <n v="1493960400"/>
    <n v="1494392400"/>
    <b v="0"/>
    <b v="0"/>
    <s v="food/food trucks"/>
    <n v="1.1200000000000001"/>
    <n v="84.717948717948715"/>
    <x v="0"/>
    <x v="0"/>
  </r>
  <r>
    <n v="518"/>
    <s v="Ramirez Group"/>
    <s v="Open-architected uniform instruction set"/>
    <n v="8800"/>
    <n v="622"/>
    <x v="0"/>
    <n v="10"/>
    <x v="1"/>
    <s v="USD"/>
    <n v="1519365600"/>
    <n v="1519538400"/>
    <b v="0"/>
    <b v="1"/>
    <s v="film &amp; video/animation"/>
    <n v="7.0681818181818179E-2"/>
    <n v="62.2"/>
    <x v="4"/>
    <x v="10"/>
  </r>
  <r>
    <n v="519"/>
    <s v="Marsh-Coleman"/>
    <s v="Exclusive asymmetric analyzer"/>
    <n v="177700"/>
    <n v="180802"/>
    <x v="1"/>
    <n v="1773"/>
    <x v="1"/>
    <s v="USD"/>
    <n v="1420696800"/>
    <n v="1421906400"/>
    <b v="0"/>
    <b v="1"/>
    <s v="music/rock"/>
    <n v="1.0174563871693867"/>
    <n v="101.97518330513255"/>
    <x v="1"/>
    <x v="1"/>
  </r>
  <r>
    <n v="520"/>
    <s v="Frederick, Jenkins and Collins"/>
    <s v="Organic radical collaboration"/>
    <n v="800"/>
    <n v="3406"/>
    <x v="1"/>
    <n v="32"/>
    <x v="1"/>
    <s v="USD"/>
    <n v="1555650000"/>
    <n v="1555909200"/>
    <b v="0"/>
    <b v="0"/>
    <s v="theater/plays"/>
    <n v="4.2575000000000003"/>
    <n v="106.4375"/>
    <x v="3"/>
    <x v="3"/>
  </r>
  <r>
    <n v="521"/>
    <s v="Wilson Ltd"/>
    <s v="Function-based multi-state software"/>
    <n v="7600"/>
    <n v="11061"/>
    <x v="1"/>
    <n v="369"/>
    <x v="1"/>
    <s v="USD"/>
    <n v="1471928400"/>
    <n v="1472446800"/>
    <b v="0"/>
    <b v="1"/>
    <s v="film &amp; video/drama"/>
    <n v="1.4553947368421052"/>
    <n v="29.975609756097562"/>
    <x v="4"/>
    <x v="6"/>
  </r>
  <r>
    <n v="522"/>
    <s v="Cline, Peterson and Lowery"/>
    <s v="Innovative static budgetary management"/>
    <n v="50500"/>
    <n v="16389"/>
    <x v="0"/>
    <n v="191"/>
    <x v="1"/>
    <s v="USD"/>
    <n v="1341291600"/>
    <n v="1342328400"/>
    <b v="0"/>
    <b v="0"/>
    <s v="film &amp; video/shorts"/>
    <n v="0.32453465346534655"/>
    <n v="85.806282722513089"/>
    <x v="4"/>
    <x v="12"/>
  </r>
  <r>
    <n v="523"/>
    <s v="Underwood, James and Jones"/>
    <s v="Triple-buffered holistic ability"/>
    <n v="900"/>
    <n v="6303"/>
    <x v="1"/>
    <n v="89"/>
    <x v="1"/>
    <s v="USD"/>
    <n v="1267682400"/>
    <n v="1268114400"/>
    <b v="0"/>
    <b v="0"/>
    <s v="film &amp; video/shorts"/>
    <n v="7.003333333333333"/>
    <n v="70.82022471910112"/>
    <x v="4"/>
    <x v="12"/>
  </r>
  <r>
    <n v="524"/>
    <s v="Johnson-Contreras"/>
    <s v="Diverse scalable superstructure"/>
    <n v="96700"/>
    <n v="81136"/>
    <x v="0"/>
    <n v="1979"/>
    <x v="1"/>
    <s v="USD"/>
    <n v="1272258000"/>
    <n v="1273381200"/>
    <b v="0"/>
    <b v="0"/>
    <s v="theater/plays"/>
    <n v="0.83904860392967939"/>
    <n v="40.998484082870135"/>
    <x v="3"/>
    <x v="3"/>
  </r>
  <r>
    <n v="525"/>
    <s v="Greene, Lloyd and Sims"/>
    <s v="Balanced leadingedge data-warehouse"/>
    <n v="2100"/>
    <n v="1768"/>
    <x v="0"/>
    <n v="63"/>
    <x v="1"/>
    <s v="USD"/>
    <n v="1290492000"/>
    <n v="1290837600"/>
    <b v="0"/>
    <b v="0"/>
    <s v="technology/wearables"/>
    <n v="0.84190476190476193"/>
    <n v="28.063492063492063"/>
    <x v="2"/>
    <x v="8"/>
  </r>
  <r>
    <n v="526"/>
    <s v="Smith-Sparks"/>
    <s v="Digitized bandwidth-monitored open architecture"/>
    <n v="8300"/>
    <n v="12944"/>
    <x v="1"/>
    <n v="147"/>
    <x v="1"/>
    <s v="USD"/>
    <n v="1451109600"/>
    <n v="1454306400"/>
    <b v="0"/>
    <b v="1"/>
    <s v="theater/plays"/>
    <n v="1.5595180722891566"/>
    <n v="88.054421768707485"/>
    <x v="3"/>
    <x v="3"/>
  </r>
  <r>
    <n v="527"/>
    <s v="Rosario-Smith"/>
    <s v="Enterprise-wide intermediate portal"/>
    <n v="189200"/>
    <n v="188480"/>
    <x v="0"/>
    <n v="6080"/>
    <x v="0"/>
    <s v="CAD"/>
    <n v="1454652000"/>
    <n v="1457762400"/>
    <b v="0"/>
    <b v="0"/>
    <s v="film &amp; video/animation"/>
    <n v="0.99619450317124736"/>
    <n v="31"/>
    <x v="4"/>
    <x v="10"/>
  </r>
  <r>
    <n v="528"/>
    <s v="Avila, Ford and Welch"/>
    <s v="Focused leadingedge matrix"/>
    <n v="9000"/>
    <n v="7227"/>
    <x v="0"/>
    <n v="80"/>
    <x v="4"/>
    <s v="GBP"/>
    <n v="1385186400"/>
    <n v="1389074400"/>
    <b v="0"/>
    <b v="0"/>
    <s v="music/indie rock"/>
    <n v="0.80300000000000005"/>
    <n v="90.337500000000006"/>
    <x v="1"/>
    <x v="7"/>
  </r>
  <r>
    <n v="529"/>
    <s v="Gallegos Inc"/>
    <s v="Seamless logistical encryption"/>
    <n v="5100"/>
    <n v="574"/>
    <x v="0"/>
    <n v="9"/>
    <x v="1"/>
    <s v="USD"/>
    <n v="1399698000"/>
    <n v="1402117200"/>
    <b v="0"/>
    <b v="0"/>
    <s v="games/video games"/>
    <n v="0.11254901960784314"/>
    <n v="63.777777777777779"/>
    <x v="6"/>
    <x v="11"/>
  </r>
  <r>
    <n v="530"/>
    <s v="Morrow, Santiago and Soto"/>
    <s v="Stand-alone human-resource workforce"/>
    <n v="105000"/>
    <n v="96328"/>
    <x v="0"/>
    <n v="1784"/>
    <x v="1"/>
    <s v="USD"/>
    <n v="1283230800"/>
    <n v="1284440400"/>
    <b v="0"/>
    <b v="1"/>
    <s v="publishing/fiction"/>
    <n v="0.91740952380952379"/>
    <n v="53.995515695067262"/>
    <x v="5"/>
    <x v="13"/>
  </r>
  <r>
    <n v="531"/>
    <s v="Berry-Richardson"/>
    <s v="Automated zero tolerance implementation"/>
    <n v="186700"/>
    <n v="178338"/>
    <x v="2"/>
    <n v="3640"/>
    <x v="5"/>
    <s v="CHF"/>
    <n v="1384149600"/>
    <n v="1388988000"/>
    <b v="0"/>
    <b v="0"/>
    <s v="games/video games"/>
    <n v="0.95521156936261387"/>
    <n v="48.993956043956047"/>
    <x v="6"/>
    <x v="11"/>
  </r>
  <r>
    <n v="532"/>
    <s v="Cordova-Torres"/>
    <s v="Pre-emptive grid-enabled contingency"/>
    <n v="1600"/>
    <n v="8046"/>
    <x v="1"/>
    <n v="126"/>
    <x v="0"/>
    <s v="CAD"/>
    <n v="1516860000"/>
    <n v="1516946400"/>
    <b v="0"/>
    <b v="0"/>
    <s v="theater/plays"/>
    <n v="5.0287499999999996"/>
    <n v="63.857142857142854"/>
    <x v="3"/>
    <x v="3"/>
  </r>
  <r>
    <n v="533"/>
    <s v="Holt, Bernard and Johnson"/>
    <s v="Multi-lateral didactic encoding"/>
    <n v="115600"/>
    <n v="184086"/>
    <x v="1"/>
    <n v="2218"/>
    <x v="4"/>
    <s v="GBP"/>
    <n v="1374642000"/>
    <n v="1377752400"/>
    <b v="0"/>
    <b v="0"/>
    <s v="music/indie rock"/>
    <n v="1.5924394463667819"/>
    <n v="82.996393146979258"/>
    <x v="1"/>
    <x v="7"/>
  </r>
  <r>
    <n v="534"/>
    <s v="Clark, Mccormick and Mendoza"/>
    <s v="Self-enabling didactic orchestration"/>
    <n v="89100"/>
    <n v="13385"/>
    <x v="0"/>
    <n v="243"/>
    <x v="1"/>
    <s v="USD"/>
    <n v="1534482000"/>
    <n v="1534568400"/>
    <b v="0"/>
    <b v="1"/>
    <s v="film &amp; video/drama"/>
    <n v="0.15022446689113356"/>
    <n v="55.08230452674897"/>
    <x v="4"/>
    <x v="6"/>
  </r>
  <r>
    <n v="535"/>
    <s v="Garrison LLC"/>
    <s v="Profit-focused 24/7 data-warehouse"/>
    <n v="2600"/>
    <n v="12533"/>
    <x v="1"/>
    <n v="202"/>
    <x v="6"/>
    <s v="EUR"/>
    <n v="1528434000"/>
    <n v="1528606800"/>
    <b v="0"/>
    <b v="1"/>
    <s v="theater/plays"/>
    <n v="4.820384615384615"/>
    <n v="62.044554455445542"/>
    <x v="3"/>
    <x v="3"/>
  </r>
  <r>
    <n v="536"/>
    <s v="Shannon-Olson"/>
    <s v="Enhanced methodical middleware"/>
    <n v="9800"/>
    <n v="14697"/>
    <x v="1"/>
    <n v="140"/>
    <x v="6"/>
    <s v="EUR"/>
    <n v="1282626000"/>
    <n v="1284872400"/>
    <b v="0"/>
    <b v="0"/>
    <s v="publishing/fiction"/>
    <n v="1.4996938775510205"/>
    <n v="104.97857142857143"/>
    <x v="5"/>
    <x v="13"/>
  </r>
  <r>
    <n v="537"/>
    <s v="Murillo-Mcfarland"/>
    <s v="Synchronized client-driven projection"/>
    <n v="84400"/>
    <n v="98935"/>
    <x v="1"/>
    <n v="1052"/>
    <x v="3"/>
    <s v="DKK"/>
    <n v="1535605200"/>
    <n v="1537592400"/>
    <b v="1"/>
    <b v="1"/>
    <s v="film &amp; video/documentary"/>
    <n v="1.1722156398104266"/>
    <n v="94.044676806083643"/>
    <x v="4"/>
    <x v="4"/>
  </r>
  <r>
    <n v="538"/>
    <s v="Young, Gilbert and Escobar"/>
    <s v="Networked didactic time-frame"/>
    <n v="151300"/>
    <n v="57034"/>
    <x v="0"/>
    <n v="1296"/>
    <x v="1"/>
    <s v="USD"/>
    <n v="1379826000"/>
    <n v="1381208400"/>
    <b v="0"/>
    <b v="0"/>
    <s v="games/mobile games"/>
    <n v="0.37695968274950431"/>
    <n v="44.007716049382715"/>
    <x v="6"/>
    <x v="20"/>
  </r>
  <r>
    <n v="539"/>
    <s v="Thomas, Welch and Santana"/>
    <s v="Assimilated exuding toolset"/>
    <n v="9800"/>
    <n v="7120"/>
    <x v="0"/>
    <n v="77"/>
    <x v="1"/>
    <s v="USD"/>
    <n v="1561957200"/>
    <n v="1562475600"/>
    <b v="0"/>
    <b v="1"/>
    <s v="food/food trucks"/>
    <n v="0.72653061224489801"/>
    <n v="92.467532467532465"/>
    <x v="0"/>
    <x v="0"/>
  </r>
  <r>
    <n v="540"/>
    <s v="Brown-Pena"/>
    <s v="Front-line client-server secured line"/>
    <n v="5300"/>
    <n v="14097"/>
    <x v="1"/>
    <n v="247"/>
    <x v="1"/>
    <s v="USD"/>
    <n v="1525496400"/>
    <n v="1527397200"/>
    <b v="0"/>
    <b v="0"/>
    <s v="photography/photography books"/>
    <n v="2.6598113207547169"/>
    <n v="57.072874493927124"/>
    <x v="7"/>
    <x v="14"/>
  </r>
  <r>
    <n v="541"/>
    <s v="Holder, Caldwell and Vance"/>
    <s v="Polarized systemic Internet solution"/>
    <n v="178000"/>
    <n v="43086"/>
    <x v="0"/>
    <n v="395"/>
    <x v="6"/>
    <s v="EUR"/>
    <n v="1433912400"/>
    <n v="1436158800"/>
    <b v="0"/>
    <b v="0"/>
    <s v="games/mobile games"/>
    <n v="0.24205617977528091"/>
    <n v="109.07848101265823"/>
    <x v="6"/>
    <x v="20"/>
  </r>
  <r>
    <n v="542"/>
    <s v="Harrison-Bridges"/>
    <s v="Profit-focused exuding moderator"/>
    <n v="77000"/>
    <n v="1930"/>
    <x v="0"/>
    <n v="49"/>
    <x v="4"/>
    <s v="GBP"/>
    <n v="1453442400"/>
    <n v="1456034400"/>
    <b v="0"/>
    <b v="0"/>
    <s v="music/indie rock"/>
    <n v="2.5064935064935064E-2"/>
    <n v="39.387755102040813"/>
    <x v="1"/>
    <x v="7"/>
  </r>
  <r>
    <n v="543"/>
    <s v="Johnson, Murphy and Peterson"/>
    <s v="Cross-group high-level moderator"/>
    <n v="84900"/>
    <n v="13864"/>
    <x v="0"/>
    <n v="180"/>
    <x v="1"/>
    <s v="USD"/>
    <n v="1378875600"/>
    <n v="1380171600"/>
    <b v="0"/>
    <b v="0"/>
    <s v="games/video games"/>
    <n v="0.1632979976442874"/>
    <n v="77.022222222222226"/>
    <x v="6"/>
    <x v="11"/>
  </r>
  <r>
    <n v="544"/>
    <s v="Taylor Inc"/>
    <s v="Public-key 3rdgeneration system engine"/>
    <n v="2800"/>
    <n v="7742"/>
    <x v="1"/>
    <n v="84"/>
    <x v="1"/>
    <s v="USD"/>
    <n v="1452232800"/>
    <n v="1453356000"/>
    <b v="0"/>
    <b v="0"/>
    <s v="music/rock"/>
    <n v="2.7650000000000001"/>
    <n v="92.166666666666671"/>
    <x v="1"/>
    <x v="1"/>
  </r>
  <r>
    <n v="545"/>
    <s v="Deleon and Sons"/>
    <s v="Organized value-added access"/>
    <n v="184800"/>
    <n v="164109"/>
    <x v="0"/>
    <n v="2690"/>
    <x v="1"/>
    <s v="USD"/>
    <n v="1577253600"/>
    <n v="1578981600"/>
    <b v="0"/>
    <b v="0"/>
    <s v="theater/plays"/>
    <n v="0.88803571428571426"/>
    <n v="61.007063197026021"/>
    <x v="3"/>
    <x v="3"/>
  </r>
  <r>
    <n v="546"/>
    <s v="Benjamin, Paul and Ferguson"/>
    <s v="Cloned global Graphical User Interface"/>
    <n v="4200"/>
    <n v="6870"/>
    <x v="1"/>
    <n v="88"/>
    <x v="1"/>
    <s v="USD"/>
    <n v="1537160400"/>
    <n v="1537419600"/>
    <b v="0"/>
    <b v="1"/>
    <s v="theater/plays"/>
    <n v="1.6357142857142857"/>
    <n v="78.068181818181813"/>
    <x v="3"/>
    <x v="3"/>
  </r>
  <r>
    <n v="547"/>
    <s v="Hardin-Dixon"/>
    <s v="Focused solution-oriented matrix"/>
    <n v="1300"/>
    <n v="12597"/>
    <x v="1"/>
    <n v="156"/>
    <x v="1"/>
    <s v="USD"/>
    <n v="1422165600"/>
    <n v="1423202400"/>
    <b v="0"/>
    <b v="0"/>
    <s v="film &amp; video/drama"/>
    <n v="9.69"/>
    <n v="80.75"/>
    <x v="4"/>
    <x v="6"/>
  </r>
  <r>
    <n v="548"/>
    <s v="York-Pitts"/>
    <s v="Monitored discrete toolset"/>
    <n v="66100"/>
    <n v="179074"/>
    <x v="1"/>
    <n v="2985"/>
    <x v="1"/>
    <s v="USD"/>
    <n v="1459486800"/>
    <n v="1460610000"/>
    <b v="0"/>
    <b v="0"/>
    <s v="theater/plays"/>
    <n v="2.7091376701966716"/>
    <n v="59.991289782244557"/>
    <x v="3"/>
    <x v="3"/>
  </r>
  <r>
    <n v="549"/>
    <s v="Jarvis and Sons"/>
    <s v="Business-focused intermediate system engine"/>
    <n v="29500"/>
    <n v="83843"/>
    <x v="1"/>
    <n v="762"/>
    <x v="1"/>
    <s v="USD"/>
    <n v="1369717200"/>
    <n v="1370494800"/>
    <b v="0"/>
    <b v="0"/>
    <s v="technology/wearables"/>
    <n v="2.8421355932203389"/>
    <n v="110.03018372703411"/>
    <x v="2"/>
    <x v="8"/>
  </r>
  <r>
    <n v="550"/>
    <s v="Morrison-Henderson"/>
    <s v="De-engineered disintermediate encoding"/>
    <n v="100"/>
    <n v="4"/>
    <x v="3"/>
    <n v="1"/>
    <x v="5"/>
    <s v="CHF"/>
    <n v="1330495200"/>
    <n v="1332306000"/>
    <b v="0"/>
    <b v="0"/>
    <s v="music/indie rock"/>
    <n v="0.04"/>
    <n v="4"/>
    <x v="1"/>
    <x v="7"/>
  </r>
  <r>
    <n v="551"/>
    <s v="Martin-James"/>
    <s v="Streamlined upward-trending analyzer"/>
    <n v="180100"/>
    <n v="105598"/>
    <x v="0"/>
    <n v="2779"/>
    <x v="2"/>
    <s v="AUD"/>
    <n v="1419055200"/>
    <n v="1422511200"/>
    <b v="0"/>
    <b v="1"/>
    <s v="technology/web"/>
    <n v="0.58632981676846196"/>
    <n v="37.99856063332134"/>
    <x v="2"/>
    <x v="2"/>
  </r>
  <r>
    <n v="552"/>
    <s v="Mercer, Solomon and Singleton"/>
    <s v="Distributed human-resource policy"/>
    <n v="9000"/>
    <n v="8866"/>
    <x v="0"/>
    <n v="92"/>
    <x v="1"/>
    <s v="USD"/>
    <n v="1480140000"/>
    <n v="1480312800"/>
    <b v="0"/>
    <b v="0"/>
    <s v="theater/plays"/>
    <n v="0.98511111111111116"/>
    <n v="96.369565217391298"/>
    <x v="3"/>
    <x v="3"/>
  </r>
  <r>
    <n v="553"/>
    <s v="Dougherty, Austin and Mills"/>
    <s v="De-engineered 5thgeneration contingency"/>
    <n v="170600"/>
    <n v="75022"/>
    <x v="0"/>
    <n v="1028"/>
    <x v="1"/>
    <s v="USD"/>
    <n v="1293948000"/>
    <n v="1294034400"/>
    <b v="0"/>
    <b v="0"/>
    <s v="music/rock"/>
    <n v="0.43975381008206332"/>
    <n v="72.978599221789878"/>
    <x v="1"/>
    <x v="1"/>
  </r>
  <r>
    <n v="554"/>
    <s v="Ritter PLC"/>
    <s v="Multi-channeled upward-trending application"/>
    <n v="9500"/>
    <n v="14408"/>
    <x v="1"/>
    <n v="554"/>
    <x v="0"/>
    <s v="CAD"/>
    <n v="1482127200"/>
    <n v="1482645600"/>
    <b v="0"/>
    <b v="0"/>
    <s v="music/indie rock"/>
    <n v="1.5166315789473683"/>
    <n v="26.007220216606498"/>
    <x v="1"/>
    <x v="7"/>
  </r>
  <r>
    <n v="555"/>
    <s v="Anderson Group"/>
    <s v="Organic maximized database"/>
    <n v="6300"/>
    <n v="14089"/>
    <x v="1"/>
    <n v="135"/>
    <x v="3"/>
    <s v="DKK"/>
    <n v="1396414800"/>
    <n v="1399093200"/>
    <b v="0"/>
    <b v="0"/>
    <s v="music/rock"/>
    <n v="2.2363492063492063"/>
    <n v="104.36296296296297"/>
    <x v="1"/>
    <x v="1"/>
  </r>
  <r>
    <n v="556"/>
    <s v="Smith and Sons"/>
    <s v="Grass-roots 24/7 attitude"/>
    <n v="5200"/>
    <n v="12467"/>
    <x v="1"/>
    <n v="122"/>
    <x v="1"/>
    <s v="USD"/>
    <n v="1315285200"/>
    <n v="1315890000"/>
    <b v="0"/>
    <b v="1"/>
    <s v="publishing/translations"/>
    <n v="2.3975"/>
    <n v="102.18852459016394"/>
    <x v="5"/>
    <x v="18"/>
  </r>
  <r>
    <n v="557"/>
    <s v="Lam-Hamilton"/>
    <s v="Team-oriented global strategy"/>
    <n v="6000"/>
    <n v="11960"/>
    <x v="1"/>
    <n v="221"/>
    <x v="1"/>
    <s v="USD"/>
    <n v="1443762000"/>
    <n v="1444021200"/>
    <b v="0"/>
    <b v="1"/>
    <s v="film &amp; video/science fiction"/>
    <n v="1.9933333333333334"/>
    <n v="54.117647058823529"/>
    <x v="4"/>
    <x v="22"/>
  </r>
  <r>
    <n v="558"/>
    <s v="Ho Ltd"/>
    <s v="Enhanced client-driven capacity"/>
    <n v="5800"/>
    <n v="7966"/>
    <x v="1"/>
    <n v="126"/>
    <x v="1"/>
    <s v="USD"/>
    <n v="1456293600"/>
    <n v="1460005200"/>
    <b v="0"/>
    <b v="0"/>
    <s v="theater/plays"/>
    <n v="1.373448275862069"/>
    <n v="63.222222222222221"/>
    <x v="3"/>
    <x v="3"/>
  </r>
  <r>
    <n v="559"/>
    <s v="Brown, Estrada and Jensen"/>
    <s v="Exclusive systematic productivity"/>
    <n v="105300"/>
    <n v="106321"/>
    <x v="1"/>
    <n v="1022"/>
    <x v="1"/>
    <s v="USD"/>
    <n v="1470114000"/>
    <n v="1470718800"/>
    <b v="0"/>
    <b v="0"/>
    <s v="theater/plays"/>
    <n v="1.009696106362773"/>
    <n v="104.03228962818004"/>
    <x v="3"/>
    <x v="3"/>
  </r>
  <r>
    <n v="560"/>
    <s v="Hunt LLC"/>
    <s v="Re-engineered radical policy"/>
    <n v="20000"/>
    <n v="158832"/>
    <x v="1"/>
    <n v="3177"/>
    <x v="1"/>
    <s v="USD"/>
    <n v="1321596000"/>
    <n v="1325052000"/>
    <b v="0"/>
    <b v="0"/>
    <s v="film &amp; video/animation"/>
    <n v="7.9416000000000002"/>
    <n v="49.994334277620396"/>
    <x v="4"/>
    <x v="10"/>
  </r>
  <r>
    <n v="561"/>
    <s v="Fowler-Smith"/>
    <s v="Down-sized logistical adapter"/>
    <n v="3000"/>
    <n v="11091"/>
    <x v="1"/>
    <n v="198"/>
    <x v="5"/>
    <s v="CHF"/>
    <n v="1318827600"/>
    <n v="1319000400"/>
    <b v="0"/>
    <b v="0"/>
    <s v="theater/plays"/>
    <n v="3.6970000000000001"/>
    <n v="56.015151515151516"/>
    <x v="3"/>
    <x v="3"/>
  </r>
  <r>
    <n v="562"/>
    <s v="Blair Inc"/>
    <s v="Configurable bandwidth-monitored throughput"/>
    <n v="9900"/>
    <n v="1269"/>
    <x v="0"/>
    <n v="26"/>
    <x v="5"/>
    <s v="CHF"/>
    <n v="1552366800"/>
    <n v="1552539600"/>
    <b v="0"/>
    <b v="0"/>
    <s v="music/rock"/>
    <n v="0.12818181818181817"/>
    <n v="48.807692307692307"/>
    <x v="1"/>
    <x v="1"/>
  </r>
  <r>
    <n v="563"/>
    <s v="Kelley, Stanton and Sanchez"/>
    <s v="Optional tangible pricing structure"/>
    <n v="3700"/>
    <n v="5107"/>
    <x v="1"/>
    <n v="85"/>
    <x v="2"/>
    <s v="AUD"/>
    <n v="1542088800"/>
    <n v="1543816800"/>
    <b v="0"/>
    <b v="0"/>
    <s v="film &amp; video/documentary"/>
    <n v="1.3802702702702703"/>
    <n v="60.082352941176474"/>
    <x v="4"/>
    <x v="4"/>
  </r>
  <r>
    <n v="564"/>
    <s v="Hernandez-Macdonald"/>
    <s v="Organic high-level implementation"/>
    <n v="168700"/>
    <n v="141393"/>
    <x v="0"/>
    <n v="1790"/>
    <x v="1"/>
    <s v="USD"/>
    <n v="1426395600"/>
    <n v="1427086800"/>
    <b v="0"/>
    <b v="0"/>
    <s v="theater/plays"/>
    <n v="0.83813278008298753"/>
    <n v="78.990502793296088"/>
    <x v="3"/>
    <x v="3"/>
  </r>
  <r>
    <n v="565"/>
    <s v="Joseph LLC"/>
    <s v="Decentralized logistical collaboration"/>
    <n v="94900"/>
    <n v="194166"/>
    <x v="1"/>
    <n v="3596"/>
    <x v="1"/>
    <s v="USD"/>
    <n v="1321336800"/>
    <n v="1323064800"/>
    <b v="0"/>
    <b v="0"/>
    <s v="theater/plays"/>
    <n v="2.0460063224446787"/>
    <n v="53.99499443826474"/>
    <x v="3"/>
    <x v="3"/>
  </r>
  <r>
    <n v="566"/>
    <s v="Webb-Smith"/>
    <s v="Advanced content-based installation"/>
    <n v="9300"/>
    <n v="4124"/>
    <x v="0"/>
    <n v="37"/>
    <x v="1"/>
    <s v="USD"/>
    <n v="1456293600"/>
    <n v="1458277200"/>
    <b v="0"/>
    <b v="1"/>
    <s v="music/electric music"/>
    <n v="0.44344086021505374"/>
    <n v="111.45945945945945"/>
    <x v="1"/>
    <x v="5"/>
  </r>
  <r>
    <n v="567"/>
    <s v="Johns PLC"/>
    <s v="Distributed high-level open architecture"/>
    <n v="6800"/>
    <n v="14865"/>
    <x v="1"/>
    <n v="244"/>
    <x v="1"/>
    <s v="USD"/>
    <n v="1404968400"/>
    <n v="1405141200"/>
    <b v="0"/>
    <b v="0"/>
    <s v="music/rock"/>
    <n v="2.1860294117647059"/>
    <n v="60.922131147540981"/>
    <x v="1"/>
    <x v="1"/>
  </r>
  <r>
    <n v="568"/>
    <s v="Hardin-Foley"/>
    <s v="Synergized zero tolerance help-desk"/>
    <n v="72400"/>
    <n v="134688"/>
    <x v="1"/>
    <n v="5180"/>
    <x v="1"/>
    <s v="USD"/>
    <n v="1279170000"/>
    <n v="1283058000"/>
    <b v="0"/>
    <b v="0"/>
    <s v="theater/plays"/>
    <n v="1.8603314917127072"/>
    <n v="26.0015444015444"/>
    <x v="3"/>
    <x v="3"/>
  </r>
  <r>
    <n v="569"/>
    <s v="Fischer, Fowler and Arnold"/>
    <s v="Extended multi-tasking definition"/>
    <n v="20100"/>
    <n v="47705"/>
    <x v="1"/>
    <n v="589"/>
    <x v="6"/>
    <s v="EUR"/>
    <n v="1294725600"/>
    <n v="1295762400"/>
    <b v="0"/>
    <b v="0"/>
    <s v="film &amp; video/animation"/>
    <n v="2.3733830845771142"/>
    <n v="80.993208828522924"/>
    <x v="4"/>
    <x v="10"/>
  </r>
  <r>
    <n v="570"/>
    <s v="Martinez-Juarez"/>
    <s v="Realigned uniform knowledge user"/>
    <n v="31200"/>
    <n v="95364"/>
    <x v="1"/>
    <n v="2725"/>
    <x v="1"/>
    <s v="USD"/>
    <n v="1419055200"/>
    <n v="1419573600"/>
    <b v="0"/>
    <b v="1"/>
    <s v="music/rock"/>
    <n v="3.0565384615384614"/>
    <n v="34.995963302752294"/>
    <x v="1"/>
    <x v="1"/>
  </r>
  <r>
    <n v="571"/>
    <s v="Wilson and Sons"/>
    <s v="Monitored grid-enabled model"/>
    <n v="3500"/>
    <n v="3295"/>
    <x v="0"/>
    <n v="35"/>
    <x v="6"/>
    <s v="EUR"/>
    <n v="1434690000"/>
    <n v="1438750800"/>
    <b v="0"/>
    <b v="0"/>
    <s v="film &amp; video/shorts"/>
    <n v="0.94142857142857139"/>
    <n v="94.142857142857139"/>
    <x v="4"/>
    <x v="12"/>
  </r>
  <r>
    <n v="572"/>
    <s v="Clements Group"/>
    <s v="Assimilated actuating policy"/>
    <n v="9000"/>
    <n v="4896"/>
    <x v="3"/>
    <n v="94"/>
    <x v="1"/>
    <s v="USD"/>
    <n v="1443416400"/>
    <n v="1444798800"/>
    <b v="0"/>
    <b v="1"/>
    <s v="music/rock"/>
    <n v="0.54400000000000004"/>
    <n v="52.085106382978722"/>
    <x v="1"/>
    <x v="1"/>
  </r>
  <r>
    <n v="573"/>
    <s v="Valenzuela-Cook"/>
    <s v="Total incremental productivity"/>
    <n v="6700"/>
    <n v="7496"/>
    <x v="1"/>
    <n v="300"/>
    <x v="1"/>
    <s v="USD"/>
    <n v="1399006800"/>
    <n v="1399179600"/>
    <b v="0"/>
    <b v="0"/>
    <s v="journalism/audio"/>
    <n v="1.1188059701492536"/>
    <n v="24.986666666666668"/>
    <x v="8"/>
    <x v="23"/>
  </r>
  <r>
    <n v="574"/>
    <s v="Parker, Haley and Foster"/>
    <s v="Adaptive local task-force"/>
    <n v="2700"/>
    <n v="9967"/>
    <x v="1"/>
    <n v="144"/>
    <x v="1"/>
    <s v="USD"/>
    <n v="1575698400"/>
    <n v="1576562400"/>
    <b v="0"/>
    <b v="1"/>
    <s v="food/food trucks"/>
    <n v="3.6914814814814814"/>
    <n v="69.215277777777771"/>
    <x v="0"/>
    <x v="0"/>
  </r>
  <r>
    <n v="575"/>
    <s v="Fuentes LLC"/>
    <s v="Universal zero-defect concept"/>
    <n v="83300"/>
    <n v="52421"/>
    <x v="0"/>
    <n v="558"/>
    <x v="1"/>
    <s v="USD"/>
    <n v="1400562000"/>
    <n v="1400821200"/>
    <b v="0"/>
    <b v="1"/>
    <s v="theater/plays"/>
    <n v="0.62930372148859548"/>
    <n v="93.944444444444443"/>
    <x v="3"/>
    <x v="3"/>
  </r>
  <r>
    <n v="576"/>
    <s v="Moran and Sons"/>
    <s v="Object-based bottom-line superstructure"/>
    <n v="9700"/>
    <n v="6298"/>
    <x v="0"/>
    <n v="64"/>
    <x v="1"/>
    <s v="USD"/>
    <n v="1509512400"/>
    <n v="1510984800"/>
    <b v="0"/>
    <b v="0"/>
    <s v="theater/plays"/>
    <n v="0.6492783505154639"/>
    <n v="98.40625"/>
    <x v="3"/>
    <x v="3"/>
  </r>
  <r>
    <n v="577"/>
    <s v="Stevens Inc"/>
    <s v="Adaptive 24hour projection"/>
    <n v="8200"/>
    <n v="1546"/>
    <x v="3"/>
    <n v="37"/>
    <x v="1"/>
    <s v="USD"/>
    <n v="1299823200"/>
    <n v="1302066000"/>
    <b v="0"/>
    <b v="0"/>
    <s v="music/jazz"/>
    <n v="0.18853658536585366"/>
    <n v="41.783783783783782"/>
    <x v="1"/>
    <x v="17"/>
  </r>
  <r>
    <n v="578"/>
    <s v="Martinez-Johnson"/>
    <s v="Sharable radical toolset"/>
    <n v="96500"/>
    <n v="16168"/>
    <x v="0"/>
    <n v="245"/>
    <x v="1"/>
    <s v="USD"/>
    <n v="1322719200"/>
    <n v="1322978400"/>
    <b v="0"/>
    <b v="0"/>
    <s v="film &amp; video/science fiction"/>
    <n v="0.1675440414507772"/>
    <n v="65.991836734693877"/>
    <x v="4"/>
    <x v="22"/>
  </r>
  <r>
    <n v="579"/>
    <s v="Franklin Inc"/>
    <s v="Focused multimedia knowledgebase"/>
    <n v="6200"/>
    <n v="6269"/>
    <x v="1"/>
    <n v="87"/>
    <x v="1"/>
    <s v="USD"/>
    <n v="1312693200"/>
    <n v="1313730000"/>
    <b v="0"/>
    <b v="0"/>
    <s v="music/jazz"/>
    <n v="1.0111290322580646"/>
    <n v="72.05747126436782"/>
    <x v="1"/>
    <x v="17"/>
  </r>
  <r>
    <n v="580"/>
    <s v="Perez PLC"/>
    <s v="Seamless 6thgeneration extranet"/>
    <n v="43800"/>
    <n v="149578"/>
    <x v="1"/>
    <n v="3116"/>
    <x v="1"/>
    <s v="USD"/>
    <n v="1393394400"/>
    <n v="1394085600"/>
    <b v="0"/>
    <b v="0"/>
    <s v="theater/plays"/>
    <n v="3.4150228310502282"/>
    <n v="48.003209242618745"/>
    <x v="3"/>
    <x v="3"/>
  </r>
  <r>
    <n v="581"/>
    <s v="Sanchez, Cross and Savage"/>
    <s v="Sharable mobile knowledgebase"/>
    <n v="6000"/>
    <n v="3841"/>
    <x v="0"/>
    <n v="71"/>
    <x v="1"/>
    <s v="USD"/>
    <n v="1304053200"/>
    <n v="1305349200"/>
    <b v="0"/>
    <b v="0"/>
    <s v="technology/web"/>
    <n v="0.64016666666666666"/>
    <n v="54.098591549295776"/>
    <x v="2"/>
    <x v="2"/>
  </r>
  <r>
    <n v="582"/>
    <s v="Pineda Ltd"/>
    <s v="Cross-group global system engine"/>
    <n v="8700"/>
    <n v="4531"/>
    <x v="0"/>
    <n v="42"/>
    <x v="1"/>
    <s v="USD"/>
    <n v="1433912400"/>
    <n v="1434344400"/>
    <b v="0"/>
    <b v="1"/>
    <s v="games/video games"/>
    <n v="0.5208045977011494"/>
    <n v="107.88095238095238"/>
    <x v="6"/>
    <x v="11"/>
  </r>
  <r>
    <n v="583"/>
    <s v="Powell and Sons"/>
    <s v="Centralized clear-thinking conglomeration"/>
    <n v="18900"/>
    <n v="60934"/>
    <x v="1"/>
    <n v="909"/>
    <x v="1"/>
    <s v="USD"/>
    <n v="1329717600"/>
    <n v="1331186400"/>
    <b v="0"/>
    <b v="0"/>
    <s v="film &amp; video/documentary"/>
    <n v="3.2240211640211642"/>
    <n v="67.034103410341032"/>
    <x v="4"/>
    <x v="4"/>
  </r>
  <r>
    <n v="584"/>
    <s v="Nunez-Richards"/>
    <s v="De-engineered cohesive system engine"/>
    <n v="86400"/>
    <n v="103255"/>
    <x v="1"/>
    <n v="1613"/>
    <x v="1"/>
    <s v="USD"/>
    <n v="1335330000"/>
    <n v="1336539600"/>
    <b v="0"/>
    <b v="0"/>
    <s v="technology/web"/>
    <n v="1.1950810185185186"/>
    <n v="64.01425914445133"/>
    <x v="2"/>
    <x v="2"/>
  </r>
  <r>
    <n v="585"/>
    <s v="Pugh LLC"/>
    <s v="Reactive analyzing function"/>
    <n v="8900"/>
    <n v="13065"/>
    <x v="1"/>
    <n v="136"/>
    <x v="1"/>
    <s v="USD"/>
    <n v="1268888400"/>
    <n v="1269752400"/>
    <b v="0"/>
    <b v="0"/>
    <s v="publishing/translations"/>
    <n v="1.4679775280898877"/>
    <n v="96.066176470588232"/>
    <x v="5"/>
    <x v="18"/>
  </r>
  <r>
    <n v="586"/>
    <s v="Rowe-Wong"/>
    <s v="Robust hybrid budgetary management"/>
    <n v="700"/>
    <n v="6654"/>
    <x v="1"/>
    <n v="130"/>
    <x v="1"/>
    <s v="USD"/>
    <n v="1289973600"/>
    <n v="1291615200"/>
    <b v="0"/>
    <b v="0"/>
    <s v="music/rock"/>
    <n v="9.5057142857142853"/>
    <n v="51.184615384615384"/>
    <x v="1"/>
    <x v="1"/>
  </r>
  <r>
    <n v="587"/>
    <s v="Williams-Santos"/>
    <s v="Open-source analyzing monitoring"/>
    <n v="9400"/>
    <n v="6852"/>
    <x v="0"/>
    <n v="156"/>
    <x v="0"/>
    <s v="CAD"/>
    <n v="1547877600"/>
    <n v="1552366800"/>
    <b v="0"/>
    <b v="1"/>
    <s v="food/food trucks"/>
    <n v="0.72893617021276591"/>
    <n v="43.92307692307692"/>
    <x v="0"/>
    <x v="0"/>
  </r>
  <r>
    <n v="588"/>
    <s v="Weber Inc"/>
    <s v="Up-sized discrete firmware"/>
    <n v="157600"/>
    <n v="124517"/>
    <x v="0"/>
    <n v="1368"/>
    <x v="4"/>
    <s v="GBP"/>
    <n v="1269493200"/>
    <n v="1272171600"/>
    <b v="0"/>
    <b v="0"/>
    <s v="theater/plays"/>
    <n v="0.7900824873096447"/>
    <n v="91.021198830409361"/>
    <x v="3"/>
    <x v="3"/>
  </r>
  <r>
    <n v="589"/>
    <s v="Avery, Brown and Parker"/>
    <s v="Exclusive intangible extranet"/>
    <n v="7900"/>
    <n v="5113"/>
    <x v="0"/>
    <n v="102"/>
    <x v="1"/>
    <s v="USD"/>
    <n v="1436072400"/>
    <n v="1436677200"/>
    <b v="0"/>
    <b v="0"/>
    <s v="film &amp; video/documentary"/>
    <n v="0.64721518987341775"/>
    <n v="50.127450980392155"/>
    <x v="4"/>
    <x v="4"/>
  </r>
  <r>
    <n v="590"/>
    <s v="Cox Group"/>
    <s v="Synergized analyzing process improvement"/>
    <n v="7100"/>
    <n v="5824"/>
    <x v="0"/>
    <n v="86"/>
    <x v="2"/>
    <s v="AUD"/>
    <n v="1419141600"/>
    <n v="1420092000"/>
    <b v="0"/>
    <b v="0"/>
    <s v="publishing/radio &amp; podcasts"/>
    <n v="0.82028169014084507"/>
    <n v="67.720930232558146"/>
    <x v="5"/>
    <x v="15"/>
  </r>
  <r>
    <n v="591"/>
    <s v="Jensen LLC"/>
    <s v="Realigned dedicated system engine"/>
    <n v="600"/>
    <n v="6226"/>
    <x v="1"/>
    <n v="102"/>
    <x v="1"/>
    <s v="USD"/>
    <n v="1279083600"/>
    <n v="1279947600"/>
    <b v="0"/>
    <b v="0"/>
    <s v="games/video games"/>
    <n v="10.376666666666667"/>
    <n v="61.03921568627451"/>
    <x v="6"/>
    <x v="11"/>
  </r>
  <r>
    <n v="592"/>
    <s v="Brown Inc"/>
    <s v="Object-based bandwidth-monitored concept"/>
    <n v="156800"/>
    <n v="20243"/>
    <x v="0"/>
    <n v="253"/>
    <x v="1"/>
    <s v="USD"/>
    <n v="1401426000"/>
    <n v="1402203600"/>
    <b v="0"/>
    <b v="0"/>
    <s v="theater/plays"/>
    <n v="0.12910076530612244"/>
    <n v="80.011857707509876"/>
    <x v="3"/>
    <x v="3"/>
  </r>
  <r>
    <n v="593"/>
    <s v="Hale-Hayes"/>
    <s v="Ameliorated client-driven open system"/>
    <n v="121600"/>
    <n v="188288"/>
    <x v="1"/>
    <n v="4006"/>
    <x v="1"/>
    <s v="USD"/>
    <n v="1395810000"/>
    <n v="1396933200"/>
    <b v="0"/>
    <b v="0"/>
    <s v="film &amp; video/animation"/>
    <n v="1.5484210526315789"/>
    <n v="47.001497753369947"/>
    <x v="4"/>
    <x v="10"/>
  </r>
  <r>
    <n v="594"/>
    <s v="Mcbride PLC"/>
    <s v="Upgradable leadingedge Local Area Network"/>
    <n v="157300"/>
    <n v="11167"/>
    <x v="0"/>
    <n v="157"/>
    <x v="1"/>
    <s v="USD"/>
    <n v="1467003600"/>
    <n v="1467262800"/>
    <b v="0"/>
    <b v="1"/>
    <s v="theater/plays"/>
    <n v="7.0991735537190084E-2"/>
    <n v="71.127388535031841"/>
    <x v="3"/>
    <x v="3"/>
  </r>
  <r>
    <n v="595"/>
    <s v="Harris-Jennings"/>
    <s v="Customizable intermediate data-warehouse"/>
    <n v="70300"/>
    <n v="146595"/>
    <x v="1"/>
    <n v="1629"/>
    <x v="1"/>
    <s v="USD"/>
    <n v="1268715600"/>
    <n v="1270530000"/>
    <b v="0"/>
    <b v="1"/>
    <s v="theater/plays"/>
    <n v="2.0852773826458035"/>
    <n v="89.99079189686924"/>
    <x v="3"/>
    <x v="3"/>
  </r>
  <r>
    <n v="596"/>
    <s v="Becker-Scott"/>
    <s v="Managed optimizing archive"/>
    <n v="7900"/>
    <n v="7875"/>
    <x v="0"/>
    <n v="183"/>
    <x v="1"/>
    <s v="USD"/>
    <n v="1457157600"/>
    <n v="1457762400"/>
    <b v="0"/>
    <b v="1"/>
    <s v="film &amp; video/drama"/>
    <n v="0.99683544303797467"/>
    <n v="43.032786885245905"/>
    <x v="4"/>
    <x v="6"/>
  </r>
  <r>
    <n v="597"/>
    <s v="Todd, Freeman and Henry"/>
    <s v="Diverse systematic projection"/>
    <n v="73800"/>
    <n v="148779"/>
    <x v="1"/>
    <n v="2188"/>
    <x v="1"/>
    <s v="USD"/>
    <n v="1573970400"/>
    <n v="1575525600"/>
    <b v="0"/>
    <b v="0"/>
    <s v="theater/plays"/>
    <n v="2.0159756097560977"/>
    <n v="67.997714808043881"/>
    <x v="3"/>
    <x v="3"/>
  </r>
  <r>
    <n v="598"/>
    <s v="Martinez, Garza and Young"/>
    <s v="Up-sized web-enabled info-mediaries"/>
    <n v="108500"/>
    <n v="175868"/>
    <x v="1"/>
    <n v="2409"/>
    <x v="6"/>
    <s v="EUR"/>
    <n v="1276578000"/>
    <n v="1279083600"/>
    <b v="0"/>
    <b v="0"/>
    <s v="music/rock"/>
    <n v="1.6209032258064515"/>
    <n v="73.004566210045667"/>
    <x v="1"/>
    <x v="1"/>
  </r>
  <r>
    <n v="599"/>
    <s v="Smith-Ramos"/>
    <s v="Persevering optimizing Graphical User Interface"/>
    <n v="140300"/>
    <n v="5112"/>
    <x v="0"/>
    <n v="82"/>
    <x v="3"/>
    <s v="DKK"/>
    <n v="1423720800"/>
    <n v="1424412000"/>
    <b v="0"/>
    <b v="0"/>
    <s v="film &amp; video/documentary"/>
    <n v="3.6436208125445471E-2"/>
    <n v="62.341463414634148"/>
    <x v="4"/>
    <x v="4"/>
  </r>
  <r>
    <n v="600"/>
    <s v="Brown-George"/>
    <s v="Cross-platform tertiary array"/>
    <n v="100"/>
    <n v="5"/>
    <x v="0"/>
    <n v="1"/>
    <x v="4"/>
    <s v="GBP"/>
    <n v="1375160400"/>
    <n v="1376197200"/>
    <b v="0"/>
    <b v="0"/>
    <s v="food/food trucks"/>
    <n v="0.05"/>
    <n v="5"/>
    <x v="0"/>
    <x v="0"/>
  </r>
  <r>
    <n v="601"/>
    <s v="Waters and Sons"/>
    <s v="Inverse neutral structure"/>
    <n v="6300"/>
    <n v="13018"/>
    <x v="1"/>
    <n v="194"/>
    <x v="1"/>
    <s v="USD"/>
    <n v="1401426000"/>
    <n v="1402894800"/>
    <b v="1"/>
    <b v="0"/>
    <s v="technology/wearables"/>
    <n v="2.0663492063492064"/>
    <n v="67.103092783505161"/>
    <x v="2"/>
    <x v="8"/>
  </r>
  <r>
    <n v="602"/>
    <s v="Brown Ltd"/>
    <s v="Quality-focused system-worthy support"/>
    <n v="71100"/>
    <n v="91176"/>
    <x v="1"/>
    <n v="1140"/>
    <x v="1"/>
    <s v="USD"/>
    <n v="1433480400"/>
    <n v="1434430800"/>
    <b v="0"/>
    <b v="0"/>
    <s v="theater/plays"/>
    <n v="1.2823628691983122"/>
    <n v="79.978947368421046"/>
    <x v="3"/>
    <x v="3"/>
  </r>
  <r>
    <n v="603"/>
    <s v="Christian, Yates and Greer"/>
    <s v="Vision-oriented 5thgeneration array"/>
    <n v="5300"/>
    <n v="6342"/>
    <x v="1"/>
    <n v="102"/>
    <x v="1"/>
    <s v="USD"/>
    <n v="1555563600"/>
    <n v="1557896400"/>
    <b v="0"/>
    <b v="0"/>
    <s v="theater/plays"/>
    <n v="1.1966037735849056"/>
    <n v="62.176470588235297"/>
    <x v="3"/>
    <x v="3"/>
  </r>
  <r>
    <n v="604"/>
    <s v="Cole, Hernandez and Rodriguez"/>
    <s v="Cross-platform logistical circuit"/>
    <n v="88700"/>
    <n v="151438"/>
    <x v="1"/>
    <n v="2857"/>
    <x v="1"/>
    <s v="USD"/>
    <n v="1295676000"/>
    <n v="1297490400"/>
    <b v="0"/>
    <b v="0"/>
    <s v="theater/plays"/>
    <n v="1.7073055242390078"/>
    <n v="53.005950297514879"/>
    <x v="3"/>
    <x v="3"/>
  </r>
  <r>
    <n v="605"/>
    <s v="Ortiz, Valenzuela and Collins"/>
    <s v="Profound solution-oriented matrix"/>
    <n v="3300"/>
    <n v="6178"/>
    <x v="1"/>
    <n v="107"/>
    <x v="1"/>
    <s v="USD"/>
    <n v="1443848400"/>
    <n v="1447394400"/>
    <b v="0"/>
    <b v="0"/>
    <s v="publishing/nonfiction"/>
    <n v="1.8721212121212121"/>
    <n v="57.738317757009348"/>
    <x v="5"/>
    <x v="9"/>
  </r>
  <r>
    <n v="606"/>
    <s v="Valencia PLC"/>
    <s v="Extended asynchronous initiative"/>
    <n v="3400"/>
    <n v="6405"/>
    <x v="1"/>
    <n v="160"/>
    <x v="4"/>
    <s v="GBP"/>
    <n v="1457330400"/>
    <n v="1458277200"/>
    <b v="0"/>
    <b v="0"/>
    <s v="music/rock"/>
    <n v="1.8838235294117647"/>
    <n v="40.03125"/>
    <x v="1"/>
    <x v="1"/>
  </r>
  <r>
    <n v="607"/>
    <s v="Gordon, Mendez and Johnson"/>
    <s v="Fundamental needs-based frame"/>
    <n v="137600"/>
    <n v="180667"/>
    <x v="1"/>
    <n v="2230"/>
    <x v="1"/>
    <s v="USD"/>
    <n v="1395550800"/>
    <n v="1395723600"/>
    <b v="0"/>
    <b v="0"/>
    <s v="food/food trucks"/>
    <n v="1.3129869186046512"/>
    <n v="81.016591928251117"/>
    <x v="0"/>
    <x v="0"/>
  </r>
  <r>
    <n v="608"/>
    <s v="Johnson Group"/>
    <s v="Compatible full-range leverage"/>
    <n v="3900"/>
    <n v="11075"/>
    <x v="1"/>
    <n v="316"/>
    <x v="1"/>
    <s v="USD"/>
    <n v="1551852000"/>
    <n v="1552197600"/>
    <b v="0"/>
    <b v="1"/>
    <s v="music/jazz"/>
    <n v="2.8397435897435899"/>
    <n v="35.047468354430379"/>
    <x v="1"/>
    <x v="17"/>
  </r>
  <r>
    <n v="609"/>
    <s v="Rose-Fuller"/>
    <s v="Upgradable holistic system engine"/>
    <n v="10000"/>
    <n v="12042"/>
    <x v="1"/>
    <n v="117"/>
    <x v="1"/>
    <s v="USD"/>
    <n v="1547618400"/>
    <n v="1549087200"/>
    <b v="0"/>
    <b v="0"/>
    <s v="film &amp; video/science fiction"/>
    <n v="1.2041999999999999"/>
    <n v="102.92307692307692"/>
    <x v="4"/>
    <x v="22"/>
  </r>
  <r>
    <n v="610"/>
    <s v="Hughes, Mendez and Patterson"/>
    <s v="Stand-alone multi-state data-warehouse"/>
    <n v="42800"/>
    <n v="179356"/>
    <x v="1"/>
    <n v="6406"/>
    <x v="1"/>
    <s v="USD"/>
    <n v="1355637600"/>
    <n v="1356847200"/>
    <b v="0"/>
    <b v="0"/>
    <s v="theater/plays"/>
    <n v="4.1905607476635511"/>
    <n v="27.998126756166094"/>
    <x v="3"/>
    <x v="3"/>
  </r>
  <r>
    <n v="611"/>
    <s v="Brady, Cortez and Rodriguez"/>
    <s v="Multi-lateral maximized core"/>
    <n v="8200"/>
    <n v="1136"/>
    <x v="3"/>
    <n v="15"/>
    <x v="1"/>
    <s v="USD"/>
    <n v="1374728400"/>
    <n v="1375765200"/>
    <b v="0"/>
    <b v="0"/>
    <s v="theater/plays"/>
    <n v="0.13853658536585367"/>
    <n v="75.733333333333334"/>
    <x v="3"/>
    <x v="3"/>
  </r>
  <r>
    <n v="612"/>
    <s v="Wang, Nguyen and Horton"/>
    <s v="Innovative holistic hub"/>
    <n v="6200"/>
    <n v="8645"/>
    <x v="1"/>
    <n v="192"/>
    <x v="1"/>
    <s v="USD"/>
    <n v="1287810000"/>
    <n v="1289800800"/>
    <b v="0"/>
    <b v="0"/>
    <s v="music/electric music"/>
    <n v="1.3943548387096774"/>
    <n v="45.026041666666664"/>
    <x v="1"/>
    <x v="5"/>
  </r>
  <r>
    <n v="613"/>
    <s v="Santos, Williams and Brown"/>
    <s v="Reverse-engineered 24/7 methodology"/>
    <n v="1100"/>
    <n v="1914"/>
    <x v="1"/>
    <n v="26"/>
    <x v="0"/>
    <s v="CAD"/>
    <n v="1503723600"/>
    <n v="1504501200"/>
    <b v="0"/>
    <b v="0"/>
    <s v="theater/plays"/>
    <n v="1.74"/>
    <n v="73.615384615384613"/>
    <x v="3"/>
    <x v="3"/>
  </r>
  <r>
    <n v="614"/>
    <s v="Barnett and Sons"/>
    <s v="Business-focused dynamic info-mediaries"/>
    <n v="26500"/>
    <n v="41205"/>
    <x v="1"/>
    <n v="723"/>
    <x v="1"/>
    <s v="USD"/>
    <n v="1484114400"/>
    <n v="1485669600"/>
    <b v="0"/>
    <b v="0"/>
    <s v="theater/plays"/>
    <n v="1.5549056603773586"/>
    <n v="56.991701244813278"/>
    <x v="3"/>
    <x v="3"/>
  </r>
  <r>
    <n v="615"/>
    <s v="Petersen-Rodriguez"/>
    <s v="Digitized clear-thinking installation"/>
    <n v="8500"/>
    <n v="14488"/>
    <x v="1"/>
    <n v="170"/>
    <x v="6"/>
    <s v="EUR"/>
    <n v="1461906000"/>
    <n v="1462770000"/>
    <b v="0"/>
    <b v="0"/>
    <s v="theater/plays"/>
    <n v="1.7044705882352942"/>
    <n v="85.223529411764702"/>
    <x v="3"/>
    <x v="3"/>
  </r>
  <r>
    <n v="616"/>
    <s v="Burnett-Mora"/>
    <s v="Quality-focused 24/7 superstructure"/>
    <n v="6400"/>
    <n v="12129"/>
    <x v="1"/>
    <n v="238"/>
    <x v="4"/>
    <s v="GBP"/>
    <n v="1379653200"/>
    <n v="1379739600"/>
    <b v="0"/>
    <b v="1"/>
    <s v="music/indie rock"/>
    <n v="1.8951562500000001"/>
    <n v="50.962184873949582"/>
    <x v="1"/>
    <x v="7"/>
  </r>
  <r>
    <n v="617"/>
    <s v="King LLC"/>
    <s v="Multi-channeled local intranet"/>
    <n v="1400"/>
    <n v="3496"/>
    <x v="1"/>
    <n v="55"/>
    <x v="1"/>
    <s v="USD"/>
    <n v="1401858000"/>
    <n v="1402722000"/>
    <b v="0"/>
    <b v="0"/>
    <s v="theater/plays"/>
    <n v="2.4971428571428573"/>
    <n v="63.563636363636363"/>
    <x v="3"/>
    <x v="3"/>
  </r>
  <r>
    <n v="618"/>
    <s v="Miller Ltd"/>
    <s v="Open-architected mobile emulation"/>
    <n v="198600"/>
    <n v="97037"/>
    <x v="0"/>
    <n v="1198"/>
    <x v="1"/>
    <s v="USD"/>
    <n v="1367470800"/>
    <n v="1369285200"/>
    <b v="0"/>
    <b v="0"/>
    <s v="publishing/nonfiction"/>
    <n v="0.48860523665659616"/>
    <n v="80.999165275459092"/>
    <x v="5"/>
    <x v="9"/>
  </r>
  <r>
    <n v="619"/>
    <s v="Case LLC"/>
    <s v="Ameliorated foreground methodology"/>
    <n v="195900"/>
    <n v="55757"/>
    <x v="0"/>
    <n v="648"/>
    <x v="1"/>
    <s v="USD"/>
    <n v="1304658000"/>
    <n v="1304744400"/>
    <b v="1"/>
    <b v="1"/>
    <s v="theater/plays"/>
    <n v="0.28461970393057684"/>
    <n v="86.044753086419746"/>
    <x v="3"/>
    <x v="3"/>
  </r>
  <r>
    <n v="620"/>
    <s v="Swanson, Wilson and Baker"/>
    <s v="Synergized well-modulated project"/>
    <n v="4300"/>
    <n v="11525"/>
    <x v="1"/>
    <n v="128"/>
    <x v="2"/>
    <s v="AUD"/>
    <n v="1467954000"/>
    <n v="1468299600"/>
    <b v="0"/>
    <b v="0"/>
    <s v="photography/photography books"/>
    <n v="2.6802325581395348"/>
    <n v="90.0390625"/>
    <x v="7"/>
    <x v="14"/>
  </r>
  <r>
    <n v="621"/>
    <s v="Dean, Fox and Phillips"/>
    <s v="Extended context-sensitive forecast"/>
    <n v="25600"/>
    <n v="158669"/>
    <x v="1"/>
    <n v="2144"/>
    <x v="1"/>
    <s v="USD"/>
    <n v="1473742800"/>
    <n v="1474174800"/>
    <b v="0"/>
    <b v="0"/>
    <s v="theater/plays"/>
    <n v="6.1980078125000002"/>
    <n v="74.006063432835816"/>
    <x v="3"/>
    <x v="3"/>
  </r>
  <r>
    <n v="622"/>
    <s v="Smith-Smith"/>
    <s v="Total leadingedge neural-net"/>
    <n v="189000"/>
    <n v="5916"/>
    <x v="0"/>
    <n v="64"/>
    <x v="1"/>
    <s v="USD"/>
    <n v="1523768400"/>
    <n v="1526014800"/>
    <b v="0"/>
    <b v="0"/>
    <s v="music/indie rock"/>
    <n v="3.1301587301587303E-2"/>
    <n v="92.4375"/>
    <x v="1"/>
    <x v="7"/>
  </r>
  <r>
    <n v="623"/>
    <s v="Smith, Scott and Rodriguez"/>
    <s v="Organic actuating protocol"/>
    <n v="94300"/>
    <n v="150806"/>
    <x v="1"/>
    <n v="2693"/>
    <x v="4"/>
    <s v="GBP"/>
    <n v="1437022800"/>
    <n v="1437454800"/>
    <b v="0"/>
    <b v="0"/>
    <s v="theater/plays"/>
    <n v="1.5992152704135738"/>
    <n v="55.999257333828446"/>
    <x v="3"/>
    <x v="3"/>
  </r>
  <r>
    <n v="624"/>
    <s v="White, Robertson and Roberts"/>
    <s v="Down-sized national software"/>
    <n v="5100"/>
    <n v="14249"/>
    <x v="1"/>
    <n v="432"/>
    <x v="1"/>
    <s v="USD"/>
    <n v="1422165600"/>
    <n v="1422684000"/>
    <b v="0"/>
    <b v="0"/>
    <s v="photography/photography books"/>
    <n v="2.793921568627451"/>
    <n v="32.983796296296298"/>
    <x v="7"/>
    <x v="14"/>
  </r>
  <r>
    <n v="625"/>
    <s v="Martinez Inc"/>
    <s v="Organic upward-trending Graphical User Interface"/>
    <n v="7500"/>
    <n v="5803"/>
    <x v="0"/>
    <n v="62"/>
    <x v="1"/>
    <s v="USD"/>
    <n v="1580104800"/>
    <n v="1581314400"/>
    <b v="0"/>
    <b v="0"/>
    <s v="theater/plays"/>
    <n v="0.77373333333333338"/>
    <n v="93.596774193548384"/>
    <x v="3"/>
    <x v="3"/>
  </r>
  <r>
    <n v="626"/>
    <s v="Tucker, Mccoy and Marquez"/>
    <s v="Synergistic tertiary budgetary management"/>
    <n v="6400"/>
    <n v="13205"/>
    <x v="1"/>
    <n v="189"/>
    <x v="1"/>
    <s v="USD"/>
    <n v="1285650000"/>
    <n v="1286427600"/>
    <b v="0"/>
    <b v="1"/>
    <s v="theater/plays"/>
    <n v="2.0632812500000002"/>
    <n v="69.867724867724874"/>
    <x v="3"/>
    <x v="3"/>
  </r>
  <r>
    <n v="627"/>
    <s v="Martin, Lee and Armstrong"/>
    <s v="Open-architected incremental ability"/>
    <n v="1600"/>
    <n v="11108"/>
    <x v="1"/>
    <n v="154"/>
    <x v="4"/>
    <s v="GBP"/>
    <n v="1276664400"/>
    <n v="1278738000"/>
    <b v="1"/>
    <b v="0"/>
    <s v="food/food trucks"/>
    <n v="6.9424999999999999"/>
    <n v="72.129870129870127"/>
    <x v="0"/>
    <x v="0"/>
  </r>
  <r>
    <n v="628"/>
    <s v="Dunn, Moreno and Green"/>
    <s v="Intuitive object-oriented task-force"/>
    <n v="1900"/>
    <n v="2884"/>
    <x v="1"/>
    <n v="96"/>
    <x v="1"/>
    <s v="USD"/>
    <n v="1286168400"/>
    <n v="1286427600"/>
    <b v="0"/>
    <b v="0"/>
    <s v="music/indie rock"/>
    <n v="1.5178947368421052"/>
    <n v="30.041666666666668"/>
    <x v="1"/>
    <x v="7"/>
  </r>
  <r>
    <n v="629"/>
    <s v="Jackson, Martinez and Ray"/>
    <s v="Multi-tiered executive toolset"/>
    <n v="85900"/>
    <n v="55476"/>
    <x v="0"/>
    <n v="750"/>
    <x v="1"/>
    <s v="USD"/>
    <n v="1467781200"/>
    <n v="1467954000"/>
    <b v="0"/>
    <b v="1"/>
    <s v="theater/plays"/>
    <n v="0.64582072176949945"/>
    <n v="73.968000000000004"/>
    <x v="3"/>
    <x v="3"/>
  </r>
  <r>
    <n v="630"/>
    <s v="Patterson-Johnson"/>
    <s v="Grass-roots directional workforce"/>
    <n v="9500"/>
    <n v="5973"/>
    <x v="3"/>
    <n v="87"/>
    <x v="1"/>
    <s v="USD"/>
    <n v="1556686800"/>
    <n v="1557637200"/>
    <b v="0"/>
    <b v="1"/>
    <s v="theater/plays"/>
    <n v="0.62873684210526315"/>
    <n v="68.65517241379311"/>
    <x v="3"/>
    <x v="3"/>
  </r>
  <r>
    <n v="631"/>
    <s v="Carlson-Hernandez"/>
    <s v="Quality-focused real-time solution"/>
    <n v="59200"/>
    <n v="183756"/>
    <x v="1"/>
    <n v="3063"/>
    <x v="1"/>
    <s v="USD"/>
    <n v="1553576400"/>
    <n v="1553922000"/>
    <b v="0"/>
    <b v="0"/>
    <s v="theater/plays"/>
    <n v="3.1039864864864866"/>
    <n v="59.992164544564154"/>
    <x v="3"/>
    <x v="3"/>
  </r>
  <r>
    <n v="632"/>
    <s v="Parker PLC"/>
    <s v="Reduced interactive matrix"/>
    <n v="72100"/>
    <n v="30902"/>
    <x v="2"/>
    <n v="278"/>
    <x v="1"/>
    <s v="USD"/>
    <n v="1414904400"/>
    <n v="1416463200"/>
    <b v="0"/>
    <b v="0"/>
    <s v="theater/plays"/>
    <n v="0.42859916782246882"/>
    <n v="111.15827338129496"/>
    <x v="3"/>
    <x v="3"/>
  </r>
  <r>
    <n v="633"/>
    <s v="Yu and Sons"/>
    <s v="Adaptive context-sensitive architecture"/>
    <n v="6700"/>
    <n v="5569"/>
    <x v="0"/>
    <n v="105"/>
    <x v="1"/>
    <s v="USD"/>
    <n v="1446876000"/>
    <n v="1447221600"/>
    <b v="0"/>
    <b v="0"/>
    <s v="film &amp; video/animation"/>
    <n v="0.83119402985074631"/>
    <n v="53.038095238095238"/>
    <x v="4"/>
    <x v="10"/>
  </r>
  <r>
    <n v="634"/>
    <s v="Taylor, Johnson and Hernandez"/>
    <s v="Polarized incremental portal"/>
    <n v="118200"/>
    <n v="92824"/>
    <x v="3"/>
    <n v="1658"/>
    <x v="1"/>
    <s v="USD"/>
    <n v="1490418000"/>
    <n v="1491627600"/>
    <b v="0"/>
    <b v="0"/>
    <s v="film &amp; video/television"/>
    <n v="0.78531302876480547"/>
    <n v="55.985524728588658"/>
    <x v="4"/>
    <x v="19"/>
  </r>
  <r>
    <n v="635"/>
    <s v="Mack Ltd"/>
    <s v="Reactive regional access"/>
    <n v="139000"/>
    <n v="158590"/>
    <x v="1"/>
    <n v="2266"/>
    <x v="1"/>
    <s v="USD"/>
    <n v="1360389600"/>
    <n v="1363150800"/>
    <b v="0"/>
    <b v="0"/>
    <s v="film &amp; video/television"/>
    <n v="1.1409352517985611"/>
    <n v="69.986760812003524"/>
    <x v="4"/>
    <x v="19"/>
  </r>
  <r>
    <n v="636"/>
    <s v="Lamb-Sanders"/>
    <s v="Stand-alone reciprocal frame"/>
    <n v="197700"/>
    <n v="127591"/>
    <x v="0"/>
    <n v="2604"/>
    <x v="3"/>
    <s v="DKK"/>
    <n v="1326866400"/>
    <n v="1330754400"/>
    <b v="0"/>
    <b v="1"/>
    <s v="film &amp; video/animation"/>
    <n v="0.64537683358624176"/>
    <n v="48.998079877112133"/>
    <x v="4"/>
    <x v="10"/>
  </r>
  <r>
    <n v="637"/>
    <s v="Williams-Ramirez"/>
    <s v="Open-architected 24/7 throughput"/>
    <n v="8500"/>
    <n v="6750"/>
    <x v="0"/>
    <n v="65"/>
    <x v="1"/>
    <s v="USD"/>
    <n v="1479103200"/>
    <n v="1479794400"/>
    <b v="0"/>
    <b v="0"/>
    <s v="theater/plays"/>
    <n v="0.79411764705882348"/>
    <n v="103.84615384615384"/>
    <x v="3"/>
    <x v="3"/>
  </r>
  <r>
    <n v="638"/>
    <s v="Weaver Ltd"/>
    <s v="Monitored 24/7 approach"/>
    <n v="81600"/>
    <n v="9318"/>
    <x v="0"/>
    <n v="94"/>
    <x v="1"/>
    <s v="USD"/>
    <n v="1280206800"/>
    <n v="1281243600"/>
    <b v="0"/>
    <b v="1"/>
    <s v="theater/plays"/>
    <n v="0.11419117647058824"/>
    <n v="99.127659574468083"/>
    <x v="3"/>
    <x v="3"/>
  </r>
  <r>
    <n v="639"/>
    <s v="Barnes-Williams"/>
    <s v="Upgradable explicit forecast"/>
    <n v="8600"/>
    <n v="4832"/>
    <x v="2"/>
    <n v="45"/>
    <x v="1"/>
    <s v="USD"/>
    <n v="1532754000"/>
    <n v="1532754000"/>
    <b v="0"/>
    <b v="1"/>
    <s v="film &amp; video/drama"/>
    <n v="0.56186046511627907"/>
    <n v="107.37777777777778"/>
    <x v="4"/>
    <x v="6"/>
  </r>
  <r>
    <n v="640"/>
    <s v="Richardson, Woodward and Hansen"/>
    <s v="Pre-emptive context-sensitive support"/>
    <n v="119800"/>
    <n v="19769"/>
    <x v="0"/>
    <n v="257"/>
    <x v="1"/>
    <s v="USD"/>
    <n v="1453096800"/>
    <n v="1453356000"/>
    <b v="0"/>
    <b v="0"/>
    <s v="theater/plays"/>
    <n v="0.16501669449081802"/>
    <n v="76.922178988326849"/>
    <x v="3"/>
    <x v="3"/>
  </r>
  <r>
    <n v="641"/>
    <s v="Hunt, Barker and Baker"/>
    <s v="Business-focused leadingedge instruction set"/>
    <n v="9400"/>
    <n v="11277"/>
    <x v="1"/>
    <n v="194"/>
    <x v="5"/>
    <s v="CHF"/>
    <n v="1487570400"/>
    <n v="1489986000"/>
    <b v="0"/>
    <b v="0"/>
    <s v="theater/plays"/>
    <n v="1.1996808510638297"/>
    <n v="58.128865979381445"/>
    <x v="3"/>
    <x v="3"/>
  </r>
  <r>
    <n v="642"/>
    <s v="Ramos, Moreno and Lewis"/>
    <s v="Extended multi-state knowledge user"/>
    <n v="9200"/>
    <n v="13382"/>
    <x v="1"/>
    <n v="129"/>
    <x v="0"/>
    <s v="CAD"/>
    <n v="1545026400"/>
    <n v="1545804000"/>
    <b v="0"/>
    <b v="0"/>
    <s v="technology/wearables"/>
    <n v="1.4545652173913044"/>
    <n v="103.73643410852713"/>
    <x v="2"/>
    <x v="8"/>
  </r>
  <r>
    <n v="643"/>
    <s v="Harris Inc"/>
    <s v="Future-proofed modular groupware"/>
    <n v="14900"/>
    <n v="32986"/>
    <x v="1"/>
    <n v="375"/>
    <x v="1"/>
    <s v="USD"/>
    <n v="1488348000"/>
    <n v="1489899600"/>
    <b v="0"/>
    <b v="0"/>
    <s v="theater/plays"/>
    <n v="2.2138255033557046"/>
    <n v="87.962666666666664"/>
    <x v="3"/>
    <x v="3"/>
  </r>
  <r>
    <n v="644"/>
    <s v="Peters-Nelson"/>
    <s v="Distributed real-time algorithm"/>
    <n v="169400"/>
    <n v="81984"/>
    <x v="0"/>
    <n v="2928"/>
    <x v="0"/>
    <s v="CAD"/>
    <n v="1545112800"/>
    <n v="1546495200"/>
    <b v="0"/>
    <b v="0"/>
    <s v="theater/plays"/>
    <n v="0.48396694214876035"/>
    <n v="28"/>
    <x v="3"/>
    <x v="3"/>
  </r>
  <r>
    <n v="645"/>
    <s v="Ferguson, Murphy and Bright"/>
    <s v="Multi-lateral heuristic throughput"/>
    <n v="192100"/>
    <n v="178483"/>
    <x v="0"/>
    <n v="4697"/>
    <x v="1"/>
    <s v="USD"/>
    <n v="1537938000"/>
    <n v="1539752400"/>
    <b v="0"/>
    <b v="1"/>
    <s v="music/rock"/>
    <n v="0.92911504424778757"/>
    <n v="37.999361294443261"/>
    <x v="1"/>
    <x v="1"/>
  </r>
  <r>
    <n v="646"/>
    <s v="Robinson Group"/>
    <s v="Switchable reciprocal middleware"/>
    <n v="98700"/>
    <n v="87448"/>
    <x v="0"/>
    <n v="2915"/>
    <x v="1"/>
    <s v="USD"/>
    <n v="1363150800"/>
    <n v="1364101200"/>
    <b v="0"/>
    <b v="0"/>
    <s v="games/video games"/>
    <n v="0.88599797365754818"/>
    <n v="29.999313893653515"/>
    <x v="6"/>
    <x v="11"/>
  </r>
  <r>
    <n v="647"/>
    <s v="Jordan-Wolfe"/>
    <s v="Inverse multimedia Graphic Interface"/>
    <n v="4500"/>
    <n v="1863"/>
    <x v="0"/>
    <n v="18"/>
    <x v="1"/>
    <s v="USD"/>
    <n v="1523250000"/>
    <n v="1525323600"/>
    <b v="0"/>
    <b v="0"/>
    <s v="publishing/translations"/>
    <n v="0.41399999999999998"/>
    <n v="103.5"/>
    <x v="5"/>
    <x v="18"/>
  </r>
  <r>
    <n v="648"/>
    <s v="Vargas-Cox"/>
    <s v="Vision-oriented local contingency"/>
    <n v="98600"/>
    <n v="62174"/>
    <x v="3"/>
    <n v="723"/>
    <x v="1"/>
    <s v="USD"/>
    <n v="1499317200"/>
    <n v="1500872400"/>
    <b v="1"/>
    <b v="0"/>
    <s v="food/food trucks"/>
    <n v="0.63056795131845844"/>
    <n v="85.994467496542185"/>
    <x v="0"/>
    <x v="0"/>
  </r>
  <r>
    <n v="649"/>
    <s v="Yang and Sons"/>
    <s v="Reactive 6thgeneration hub"/>
    <n v="121700"/>
    <n v="59003"/>
    <x v="0"/>
    <n v="602"/>
    <x v="5"/>
    <s v="CHF"/>
    <n v="1287550800"/>
    <n v="1288501200"/>
    <b v="1"/>
    <b v="1"/>
    <s v="theater/plays"/>
    <n v="0.48482333607230893"/>
    <n v="98.011627906976742"/>
    <x v="3"/>
    <x v="3"/>
  </r>
  <r>
    <n v="650"/>
    <s v="Wilson, Wilson and Mathis"/>
    <s v="Optional asymmetric success"/>
    <n v="100"/>
    <n v="2"/>
    <x v="0"/>
    <n v="1"/>
    <x v="1"/>
    <s v="USD"/>
    <n v="1404795600"/>
    <n v="1407128400"/>
    <b v="0"/>
    <b v="0"/>
    <s v="music/jazz"/>
    <n v="0.02"/>
    <n v="2"/>
    <x v="1"/>
    <x v="17"/>
  </r>
  <r>
    <n v="651"/>
    <s v="Wang, Koch and Weaver"/>
    <s v="Digitized analyzing capacity"/>
    <n v="196700"/>
    <n v="174039"/>
    <x v="0"/>
    <n v="3868"/>
    <x v="6"/>
    <s v="EUR"/>
    <n v="1393048800"/>
    <n v="1394344800"/>
    <b v="0"/>
    <b v="0"/>
    <s v="film &amp; video/shorts"/>
    <n v="0.88479410269445857"/>
    <n v="44.994570837642193"/>
    <x v="4"/>
    <x v="12"/>
  </r>
  <r>
    <n v="652"/>
    <s v="Cisneros Ltd"/>
    <s v="Vision-oriented regional hub"/>
    <n v="10000"/>
    <n v="12684"/>
    <x v="1"/>
    <n v="409"/>
    <x v="1"/>
    <s v="USD"/>
    <n v="1470373200"/>
    <n v="1474088400"/>
    <b v="0"/>
    <b v="0"/>
    <s v="technology/web"/>
    <n v="1.2684"/>
    <n v="31.012224938875306"/>
    <x v="2"/>
    <x v="2"/>
  </r>
  <r>
    <n v="653"/>
    <s v="Williams-Jones"/>
    <s v="Monitored incremental info-mediaries"/>
    <n v="600"/>
    <n v="14033"/>
    <x v="1"/>
    <n v="234"/>
    <x v="1"/>
    <s v="USD"/>
    <n v="1460091600"/>
    <n v="1460264400"/>
    <b v="0"/>
    <b v="0"/>
    <s v="technology/web"/>
    <n v="23.388333333333332"/>
    <n v="59.970085470085472"/>
    <x v="2"/>
    <x v="2"/>
  </r>
  <r>
    <n v="654"/>
    <s v="Roberts, Hinton and Williams"/>
    <s v="Programmable static middleware"/>
    <n v="35000"/>
    <n v="177936"/>
    <x v="1"/>
    <n v="3016"/>
    <x v="1"/>
    <s v="USD"/>
    <n v="1440392400"/>
    <n v="1440824400"/>
    <b v="0"/>
    <b v="0"/>
    <s v="music/metal"/>
    <n v="5.0838857142857146"/>
    <n v="58.9973474801061"/>
    <x v="1"/>
    <x v="16"/>
  </r>
  <r>
    <n v="655"/>
    <s v="Gonzalez, Williams and Benson"/>
    <s v="Multi-layered bottom-line encryption"/>
    <n v="6900"/>
    <n v="13212"/>
    <x v="1"/>
    <n v="264"/>
    <x v="1"/>
    <s v="USD"/>
    <n v="1488434400"/>
    <n v="1489554000"/>
    <b v="1"/>
    <b v="0"/>
    <s v="photography/photography books"/>
    <n v="1.9147826086956521"/>
    <n v="50.045454545454547"/>
    <x v="7"/>
    <x v="14"/>
  </r>
  <r>
    <n v="656"/>
    <s v="Hobbs, Brown and Lee"/>
    <s v="Vision-oriented systematic Graphical User Interface"/>
    <n v="118400"/>
    <n v="49879"/>
    <x v="0"/>
    <n v="504"/>
    <x v="2"/>
    <s v="AUD"/>
    <n v="1514440800"/>
    <n v="1514872800"/>
    <b v="0"/>
    <b v="0"/>
    <s v="food/food trucks"/>
    <n v="0.42127533783783783"/>
    <n v="98.966269841269835"/>
    <x v="0"/>
    <x v="0"/>
  </r>
  <r>
    <n v="657"/>
    <s v="Russo, Kim and Mccoy"/>
    <s v="Balanced optimal hardware"/>
    <n v="10000"/>
    <n v="824"/>
    <x v="0"/>
    <n v="14"/>
    <x v="1"/>
    <s v="USD"/>
    <n v="1514354400"/>
    <n v="1515736800"/>
    <b v="0"/>
    <b v="0"/>
    <s v="film &amp; video/science fiction"/>
    <n v="8.2400000000000001E-2"/>
    <n v="58.857142857142854"/>
    <x v="4"/>
    <x v="22"/>
  </r>
  <r>
    <n v="658"/>
    <s v="Howell, Myers and Olson"/>
    <s v="Self-enabling mission-critical success"/>
    <n v="52600"/>
    <n v="31594"/>
    <x v="3"/>
    <n v="390"/>
    <x v="1"/>
    <s v="USD"/>
    <n v="1440910800"/>
    <n v="1442898000"/>
    <b v="0"/>
    <b v="0"/>
    <s v="music/rock"/>
    <n v="0.60064638783269964"/>
    <n v="81.010256410256417"/>
    <x v="1"/>
    <x v="1"/>
  </r>
  <r>
    <n v="659"/>
    <s v="Bailey and Sons"/>
    <s v="Grass-roots dynamic emulation"/>
    <n v="120700"/>
    <n v="57010"/>
    <x v="0"/>
    <n v="750"/>
    <x v="4"/>
    <s v="GBP"/>
    <n v="1296108000"/>
    <n v="1296194400"/>
    <b v="0"/>
    <b v="0"/>
    <s v="film &amp; video/documentary"/>
    <n v="0.47232808616404309"/>
    <n v="76.013333333333335"/>
    <x v="4"/>
    <x v="4"/>
  </r>
  <r>
    <n v="660"/>
    <s v="Jensen-Brown"/>
    <s v="Fundamental disintermediate matrix"/>
    <n v="9100"/>
    <n v="7438"/>
    <x v="0"/>
    <n v="77"/>
    <x v="1"/>
    <s v="USD"/>
    <n v="1440133200"/>
    <n v="1440910800"/>
    <b v="1"/>
    <b v="0"/>
    <s v="theater/plays"/>
    <n v="0.81736263736263737"/>
    <n v="96.597402597402592"/>
    <x v="3"/>
    <x v="3"/>
  </r>
  <r>
    <n v="661"/>
    <s v="Smith Group"/>
    <s v="Right-sized secondary challenge"/>
    <n v="106800"/>
    <n v="57872"/>
    <x v="0"/>
    <n v="752"/>
    <x v="3"/>
    <s v="DKK"/>
    <n v="1332910800"/>
    <n v="1335502800"/>
    <b v="0"/>
    <b v="0"/>
    <s v="music/jazz"/>
    <n v="0.54187265917603"/>
    <n v="76.957446808510639"/>
    <x v="1"/>
    <x v="17"/>
  </r>
  <r>
    <n v="662"/>
    <s v="Murphy-Farrell"/>
    <s v="Implemented exuding software"/>
    <n v="9100"/>
    <n v="8906"/>
    <x v="0"/>
    <n v="131"/>
    <x v="1"/>
    <s v="USD"/>
    <n v="1544335200"/>
    <n v="1544680800"/>
    <b v="0"/>
    <b v="0"/>
    <s v="theater/plays"/>
    <n v="0.97868131868131869"/>
    <n v="67.984732824427482"/>
    <x v="3"/>
    <x v="3"/>
  </r>
  <r>
    <n v="663"/>
    <s v="Everett-Wolfe"/>
    <s v="Total optimizing software"/>
    <n v="10000"/>
    <n v="7724"/>
    <x v="0"/>
    <n v="87"/>
    <x v="1"/>
    <s v="USD"/>
    <n v="1286427600"/>
    <n v="1288414800"/>
    <b v="0"/>
    <b v="0"/>
    <s v="theater/plays"/>
    <n v="0.77239999999999998"/>
    <n v="88.781609195402297"/>
    <x v="3"/>
    <x v="3"/>
  </r>
  <r>
    <n v="664"/>
    <s v="Young PLC"/>
    <s v="Optional maximized attitude"/>
    <n v="79400"/>
    <n v="26571"/>
    <x v="0"/>
    <n v="1063"/>
    <x v="1"/>
    <s v="USD"/>
    <n v="1329717600"/>
    <n v="1330581600"/>
    <b v="0"/>
    <b v="0"/>
    <s v="music/jazz"/>
    <n v="0.33464735516372796"/>
    <n v="24.99623706491063"/>
    <x v="1"/>
    <x v="17"/>
  </r>
  <r>
    <n v="665"/>
    <s v="Park-Goodman"/>
    <s v="Customer-focused impactful extranet"/>
    <n v="5100"/>
    <n v="12219"/>
    <x v="1"/>
    <n v="272"/>
    <x v="1"/>
    <s v="USD"/>
    <n v="1310187600"/>
    <n v="1311397200"/>
    <b v="0"/>
    <b v="1"/>
    <s v="film &amp; video/documentary"/>
    <n v="2.3958823529411766"/>
    <n v="44.922794117647058"/>
    <x v="4"/>
    <x v="4"/>
  </r>
  <r>
    <n v="666"/>
    <s v="York, Barr and Grant"/>
    <s v="Cloned bottom-line success"/>
    <n v="3100"/>
    <n v="1985"/>
    <x v="3"/>
    <n v="25"/>
    <x v="1"/>
    <s v="USD"/>
    <n v="1377838800"/>
    <n v="1378357200"/>
    <b v="0"/>
    <b v="1"/>
    <s v="theater/plays"/>
    <n v="0.64032258064516134"/>
    <n v="79.400000000000006"/>
    <x v="3"/>
    <x v="3"/>
  </r>
  <r>
    <n v="667"/>
    <s v="Little Ltd"/>
    <s v="Decentralized bandwidth-monitored ability"/>
    <n v="6900"/>
    <n v="12155"/>
    <x v="1"/>
    <n v="419"/>
    <x v="1"/>
    <s v="USD"/>
    <n v="1410325200"/>
    <n v="1411102800"/>
    <b v="0"/>
    <b v="0"/>
    <s v="journalism/audio"/>
    <n v="1.7615942028985507"/>
    <n v="29.009546539379475"/>
    <x v="8"/>
    <x v="23"/>
  </r>
  <r>
    <n v="668"/>
    <s v="Brown and Sons"/>
    <s v="Programmable leadingedge budgetary management"/>
    <n v="27500"/>
    <n v="5593"/>
    <x v="0"/>
    <n v="76"/>
    <x v="1"/>
    <s v="USD"/>
    <n v="1343797200"/>
    <n v="1344834000"/>
    <b v="0"/>
    <b v="0"/>
    <s v="theater/plays"/>
    <n v="0.20338181818181819"/>
    <n v="73.59210526315789"/>
    <x v="3"/>
    <x v="3"/>
  </r>
  <r>
    <n v="669"/>
    <s v="Payne, Garrett and Thomas"/>
    <s v="Upgradable bi-directional concept"/>
    <n v="48800"/>
    <n v="175020"/>
    <x v="1"/>
    <n v="1621"/>
    <x v="6"/>
    <s v="EUR"/>
    <n v="1498453200"/>
    <n v="1499230800"/>
    <b v="0"/>
    <b v="0"/>
    <s v="theater/plays"/>
    <n v="3.5864754098360656"/>
    <n v="107.97038864898211"/>
    <x v="3"/>
    <x v="3"/>
  </r>
  <r>
    <n v="670"/>
    <s v="Robinson Group"/>
    <s v="Re-contextualized homogeneous flexibility"/>
    <n v="16200"/>
    <n v="75955"/>
    <x v="1"/>
    <n v="1101"/>
    <x v="1"/>
    <s v="USD"/>
    <n v="1456380000"/>
    <n v="1457416800"/>
    <b v="0"/>
    <b v="0"/>
    <s v="music/indie rock"/>
    <n v="4.6885802469135802"/>
    <n v="68.987284287011803"/>
    <x v="1"/>
    <x v="7"/>
  </r>
  <r>
    <n v="671"/>
    <s v="Robinson-Kelly"/>
    <s v="Monitored bi-directional standardization"/>
    <n v="97600"/>
    <n v="119127"/>
    <x v="1"/>
    <n v="1073"/>
    <x v="1"/>
    <s v="USD"/>
    <n v="1280552400"/>
    <n v="1280898000"/>
    <b v="0"/>
    <b v="1"/>
    <s v="theater/plays"/>
    <n v="1.220563524590164"/>
    <n v="111.02236719478098"/>
    <x v="3"/>
    <x v="3"/>
  </r>
  <r>
    <n v="672"/>
    <s v="Kelly-Colon"/>
    <s v="Stand-alone grid-enabled leverage"/>
    <n v="197900"/>
    <n v="110689"/>
    <x v="0"/>
    <n v="4428"/>
    <x v="2"/>
    <s v="AUD"/>
    <n v="1521608400"/>
    <n v="1522472400"/>
    <b v="0"/>
    <b v="0"/>
    <s v="theater/plays"/>
    <n v="0.55931783729156137"/>
    <n v="24.997515808491418"/>
    <x v="3"/>
    <x v="3"/>
  </r>
  <r>
    <n v="673"/>
    <s v="Turner, Scott and Gentry"/>
    <s v="Assimilated regional groupware"/>
    <n v="5600"/>
    <n v="2445"/>
    <x v="0"/>
    <n v="58"/>
    <x v="6"/>
    <s v="EUR"/>
    <n v="1460696400"/>
    <n v="1462510800"/>
    <b v="0"/>
    <b v="0"/>
    <s v="music/indie rock"/>
    <n v="0.43660714285714286"/>
    <n v="42.155172413793103"/>
    <x v="1"/>
    <x v="7"/>
  </r>
  <r>
    <n v="674"/>
    <s v="Sanchez Ltd"/>
    <s v="Up-sized 24hour instruction set"/>
    <n v="170700"/>
    <n v="57250"/>
    <x v="3"/>
    <n v="1218"/>
    <x v="1"/>
    <s v="USD"/>
    <n v="1313730000"/>
    <n v="1317790800"/>
    <b v="0"/>
    <b v="0"/>
    <s v="photography/photography books"/>
    <n v="0.33538371411833628"/>
    <n v="47.003284072249592"/>
    <x v="7"/>
    <x v="14"/>
  </r>
  <r>
    <n v="675"/>
    <s v="Giles-Smith"/>
    <s v="Right-sized web-enabled intranet"/>
    <n v="9700"/>
    <n v="11929"/>
    <x v="1"/>
    <n v="331"/>
    <x v="1"/>
    <s v="USD"/>
    <n v="1568178000"/>
    <n v="1568782800"/>
    <b v="0"/>
    <b v="0"/>
    <s v="journalism/audio"/>
    <n v="1.2297938144329896"/>
    <n v="36.0392749244713"/>
    <x v="8"/>
    <x v="23"/>
  </r>
  <r>
    <n v="676"/>
    <s v="Thompson-Moreno"/>
    <s v="Expanded needs-based orchestration"/>
    <n v="62300"/>
    <n v="118214"/>
    <x v="1"/>
    <n v="1170"/>
    <x v="1"/>
    <s v="USD"/>
    <n v="1348635600"/>
    <n v="1349413200"/>
    <b v="0"/>
    <b v="0"/>
    <s v="photography/photography books"/>
    <n v="1.8974959871589085"/>
    <n v="101.03760683760684"/>
    <x v="7"/>
    <x v="14"/>
  </r>
  <r>
    <n v="677"/>
    <s v="Murphy-Fox"/>
    <s v="Organic system-worthy orchestration"/>
    <n v="5300"/>
    <n v="4432"/>
    <x v="0"/>
    <n v="111"/>
    <x v="1"/>
    <s v="USD"/>
    <n v="1468126800"/>
    <n v="1472446800"/>
    <b v="0"/>
    <b v="0"/>
    <s v="publishing/fiction"/>
    <n v="0.83622641509433959"/>
    <n v="39.927927927927925"/>
    <x v="5"/>
    <x v="13"/>
  </r>
  <r>
    <n v="678"/>
    <s v="Rodriguez-Patterson"/>
    <s v="Inverse static standardization"/>
    <n v="99500"/>
    <n v="17879"/>
    <x v="3"/>
    <n v="215"/>
    <x v="1"/>
    <s v="USD"/>
    <n v="1547877600"/>
    <n v="1548050400"/>
    <b v="0"/>
    <b v="0"/>
    <s v="film &amp; video/drama"/>
    <n v="0.17968844221105529"/>
    <n v="83.158139534883716"/>
    <x v="4"/>
    <x v="6"/>
  </r>
  <r>
    <n v="679"/>
    <s v="Davis Ltd"/>
    <s v="Synchronized motivating solution"/>
    <n v="1400"/>
    <n v="14511"/>
    <x v="1"/>
    <n v="363"/>
    <x v="1"/>
    <s v="USD"/>
    <n v="1571374800"/>
    <n v="1571806800"/>
    <b v="0"/>
    <b v="1"/>
    <s v="food/food trucks"/>
    <n v="10.365"/>
    <n v="39.97520661157025"/>
    <x v="0"/>
    <x v="0"/>
  </r>
  <r>
    <n v="680"/>
    <s v="Nelson-Valdez"/>
    <s v="Open-source 4thgeneration open system"/>
    <n v="145600"/>
    <n v="141822"/>
    <x v="0"/>
    <n v="2955"/>
    <x v="1"/>
    <s v="USD"/>
    <n v="1576303200"/>
    <n v="1576476000"/>
    <b v="0"/>
    <b v="1"/>
    <s v="games/mobile games"/>
    <n v="0.97405219780219776"/>
    <n v="47.993908629441627"/>
    <x v="6"/>
    <x v="20"/>
  </r>
  <r>
    <n v="681"/>
    <s v="Kelly PLC"/>
    <s v="Decentralized context-sensitive superstructure"/>
    <n v="184100"/>
    <n v="159037"/>
    <x v="0"/>
    <n v="1657"/>
    <x v="1"/>
    <s v="USD"/>
    <n v="1324447200"/>
    <n v="1324965600"/>
    <b v="0"/>
    <b v="0"/>
    <s v="theater/plays"/>
    <n v="0.86386203150461705"/>
    <n v="95.978877489438744"/>
    <x v="3"/>
    <x v="3"/>
  </r>
  <r>
    <n v="682"/>
    <s v="Nguyen and Sons"/>
    <s v="Compatible 5thgeneration concept"/>
    <n v="5400"/>
    <n v="8109"/>
    <x v="1"/>
    <n v="103"/>
    <x v="1"/>
    <s v="USD"/>
    <n v="1386741600"/>
    <n v="1387519200"/>
    <b v="0"/>
    <b v="0"/>
    <s v="theater/plays"/>
    <n v="1.5016666666666667"/>
    <n v="78.728155339805824"/>
    <x v="3"/>
    <x v="3"/>
  </r>
  <r>
    <n v="683"/>
    <s v="Jones PLC"/>
    <s v="Virtual systemic intranet"/>
    <n v="2300"/>
    <n v="8244"/>
    <x v="1"/>
    <n v="147"/>
    <x v="1"/>
    <s v="USD"/>
    <n v="1537074000"/>
    <n v="1537246800"/>
    <b v="0"/>
    <b v="0"/>
    <s v="theater/plays"/>
    <n v="3.5843478260869563"/>
    <n v="56.081632653061227"/>
    <x v="3"/>
    <x v="3"/>
  </r>
  <r>
    <n v="684"/>
    <s v="Gilmore LLC"/>
    <s v="Optimized systemic algorithm"/>
    <n v="1400"/>
    <n v="7600"/>
    <x v="1"/>
    <n v="110"/>
    <x v="0"/>
    <s v="CAD"/>
    <n v="1277787600"/>
    <n v="1279515600"/>
    <b v="0"/>
    <b v="0"/>
    <s v="publishing/nonfiction"/>
    <n v="5.4285714285714288"/>
    <n v="69.090909090909093"/>
    <x v="5"/>
    <x v="9"/>
  </r>
  <r>
    <n v="685"/>
    <s v="Lee-Cobb"/>
    <s v="Customizable homogeneous firmware"/>
    <n v="140000"/>
    <n v="94501"/>
    <x v="0"/>
    <n v="926"/>
    <x v="0"/>
    <s v="CAD"/>
    <n v="1440306000"/>
    <n v="1442379600"/>
    <b v="0"/>
    <b v="0"/>
    <s v="theater/plays"/>
    <n v="0.67500714285714281"/>
    <n v="102.05291576673866"/>
    <x v="3"/>
    <x v="3"/>
  </r>
  <r>
    <n v="686"/>
    <s v="Jones, Wiley and Robbins"/>
    <s v="Front-line cohesive extranet"/>
    <n v="7500"/>
    <n v="14381"/>
    <x v="1"/>
    <n v="134"/>
    <x v="1"/>
    <s v="USD"/>
    <n v="1522126800"/>
    <n v="1523077200"/>
    <b v="0"/>
    <b v="0"/>
    <s v="technology/wearables"/>
    <n v="1.9174666666666667"/>
    <n v="107.32089552238806"/>
    <x v="2"/>
    <x v="8"/>
  </r>
  <r>
    <n v="687"/>
    <s v="Martin, Gates and Holt"/>
    <s v="Distributed holistic neural-net"/>
    <n v="1500"/>
    <n v="13980"/>
    <x v="1"/>
    <n v="269"/>
    <x v="1"/>
    <s v="USD"/>
    <n v="1489298400"/>
    <n v="1489554000"/>
    <b v="0"/>
    <b v="0"/>
    <s v="theater/plays"/>
    <n v="9.32"/>
    <n v="51.970260223048328"/>
    <x v="3"/>
    <x v="3"/>
  </r>
  <r>
    <n v="688"/>
    <s v="Bowen, Davies and Burns"/>
    <s v="Devolved client-server monitoring"/>
    <n v="2900"/>
    <n v="12449"/>
    <x v="1"/>
    <n v="175"/>
    <x v="1"/>
    <s v="USD"/>
    <n v="1547100000"/>
    <n v="1548482400"/>
    <b v="0"/>
    <b v="1"/>
    <s v="film &amp; video/television"/>
    <n v="4.2927586206896553"/>
    <n v="71.137142857142862"/>
    <x v="4"/>
    <x v="19"/>
  </r>
  <r>
    <n v="689"/>
    <s v="Nguyen Inc"/>
    <s v="Seamless directional capacity"/>
    <n v="7300"/>
    <n v="7348"/>
    <x v="1"/>
    <n v="69"/>
    <x v="1"/>
    <s v="USD"/>
    <n v="1383022800"/>
    <n v="1384063200"/>
    <b v="0"/>
    <b v="0"/>
    <s v="technology/web"/>
    <n v="1.0065753424657535"/>
    <n v="106.49275362318841"/>
    <x v="2"/>
    <x v="2"/>
  </r>
  <r>
    <n v="690"/>
    <s v="Walsh-Watts"/>
    <s v="Polarized actuating implementation"/>
    <n v="3600"/>
    <n v="8158"/>
    <x v="1"/>
    <n v="190"/>
    <x v="1"/>
    <s v="USD"/>
    <n v="1322373600"/>
    <n v="1322892000"/>
    <b v="0"/>
    <b v="1"/>
    <s v="film &amp; video/documentary"/>
    <n v="2.266111111111111"/>
    <n v="42.93684210526316"/>
    <x v="4"/>
    <x v="4"/>
  </r>
  <r>
    <n v="691"/>
    <s v="Ray, Li and Li"/>
    <s v="Front-line disintermediate hub"/>
    <n v="5000"/>
    <n v="7119"/>
    <x v="1"/>
    <n v="237"/>
    <x v="1"/>
    <s v="USD"/>
    <n v="1349240400"/>
    <n v="1350709200"/>
    <b v="1"/>
    <b v="1"/>
    <s v="film &amp; video/documentary"/>
    <n v="1.4238"/>
    <n v="30.037974683544302"/>
    <x v="4"/>
    <x v="4"/>
  </r>
  <r>
    <n v="692"/>
    <s v="Murray Ltd"/>
    <s v="Decentralized 4thgeneration challenge"/>
    <n v="6000"/>
    <n v="5438"/>
    <x v="0"/>
    <n v="77"/>
    <x v="4"/>
    <s v="GBP"/>
    <n v="1562648400"/>
    <n v="1564203600"/>
    <b v="0"/>
    <b v="0"/>
    <s v="music/rock"/>
    <n v="0.90633333333333332"/>
    <n v="70.623376623376629"/>
    <x v="1"/>
    <x v="1"/>
  </r>
  <r>
    <n v="693"/>
    <s v="Bradford-Silva"/>
    <s v="Reverse-engineered composite hierarchy"/>
    <n v="180400"/>
    <n v="115396"/>
    <x v="0"/>
    <n v="1748"/>
    <x v="1"/>
    <s v="USD"/>
    <n v="1508216400"/>
    <n v="1509685200"/>
    <b v="0"/>
    <b v="0"/>
    <s v="theater/plays"/>
    <n v="0.63966740576496672"/>
    <n v="66.016018306636155"/>
    <x v="3"/>
    <x v="3"/>
  </r>
  <r>
    <n v="694"/>
    <s v="Mora-Bradley"/>
    <s v="Programmable tangible ability"/>
    <n v="9100"/>
    <n v="7656"/>
    <x v="0"/>
    <n v="79"/>
    <x v="1"/>
    <s v="USD"/>
    <n v="1511762400"/>
    <n v="1514959200"/>
    <b v="0"/>
    <b v="0"/>
    <s v="theater/plays"/>
    <n v="0.84131868131868137"/>
    <n v="96.911392405063296"/>
    <x v="3"/>
    <x v="3"/>
  </r>
  <r>
    <n v="695"/>
    <s v="Cardenas, Thompson and Carey"/>
    <s v="Configurable full-range emulation"/>
    <n v="9200"/>
    <n v="12322"/>
    <x v="1"/>
    <n v="196"/>
    <x v="6"/>
    <s v="EUR"/>
    <n v="1447480800"/>
    <n v="1448863200"/>
    <b v="1"/>
    <b v="0"/>
    <s v="music/rock"/>
    <n v="1.3393478260869565"/>
    <n v="62.867346938775512"/>
    <x v="1"/>
    <x v="1"/>
  </r>
  <r>
    <n v="696"/>
    <s v="Lopez, Reid and Johnson"/>
    <s v="Total real-time hardware"/>
    <n v="164100"/>
    <n v="96888"/>
    <x v="0"/>
    <n v="889"/>
    <x v="1"/>
    <s v="USD"/>
    <n v="1429506000"/>
    <n v="1429592400"/>
    <b v="0"/>
    <b v="1"/>
    <s v="theater/plays"/>
    <n v="0.59042047531992692"/>
    <n v="108.98537682789652"/>
    <x v="3"/>
    <x v="3"/>
  </r>
  <r>
    <n v="697"/>
    <s v="Fox-Williams"/>
    <s v="Profound system-worthy functionalities"/>
    <n v="128900"/>
    <n v="196960"/>
    <x v="1"/>
    <n v="7295"/>
    <x v="1"/>
    <s v="USD"/>
    <n v="1522472400"/>
    <n v="1522645200"/>
    <b v="0"/>
    <b v="0"/>
    <s v="music/electric music"/>
    <n v="1.5280062063615205"/>
    <n v="26.999314599040439"/>
    <x v="1"/>
    <x v="5"/>
  </r>
  <r>
    <n v="698"/>
    <s v="Taylor, Wood and Taylor"/>
    <s v="Cloned hybrid focus group"/>
    <n v="42100"/>
    <n v="188057"/>
    <x v="1"/>
    <n v="2893"/>
    <x v="0"/>
    <s v="CAD"/>
    <n v="1322114400"/>
    <n v="1323324000"/>
    <b v="0"/>
    <b v="0"/>
    <s v="technology/wearables"/>
    <n v="4.466912114014252"/>
    <n v="65.004147943311438"/>
    <x v="2"/>
    <x v="8"/>
  </r>
  <r>
    <n v="699"/>
    <s v="King Inc"/>
    <s v="Ergonomic dedicated focus group"/>
    <n v="7400"/>
    <n v="6245"/>
    <x v="0"/>
    <n v="56"/>
    <x v="1"/>
    <s v="USD"/>
    <n v="1561438800"/>
    <n v="1561525200"/>
    <b v="0"/>
    <b v="0"/>
    <s v="film &amp; video/drama"/>
    <n v="0.8439189189189189"/>
    <n v="111.51785714285714"/>
    <x v="4"/>
    <x v="6"/>
  </r>
  <r>
    <n v="700"/>
    <s v="Cole, Petty and Cameron"/>
    <s v="Realigned zero administration paradigm"/>
    <n v="100"/>
    <n v="3"/>
    <x v="0"/>
    <n v="1"/>
    <x v="1"/>
    <s v="USD"/>
    <n v="1264399200"/>
    <n v="1265695200"/>
    <b v="0"/>
    <b v="0"/>
    <s v="technology/wearables"/>
    <n v="0.03"/>
    <n v="3"/>
    <x v="2"/>
    <x v="8"/>
  </r>
  <r>
    <n v="701"/>
    <s v="Mcclain LLC"/>
    <s v="Open-source multi-tasking methodology"/>
    <n v="52000"/>
    <n v="91014"/>
    <x v="1"/>
    <n v="820"/>
    <x v="1"/>
    <s v="USD"/>
    <n v="1301202000"/>
    <n v="1301806800"/>
    <b v="1"/>
    <b v="0"/>
    <s v="theater/plays"/>
    <n v="1.7502692307692307"/>
    <n v="110.99268292682927"/>
    <x v="3"/>
    <x v="3"/>
  </r>
  <r>
    <n v="702"/>
    <s v="Sims-Gross"/>
    <s v="Object-based attitude-oriented analyzer"/>
    <n v="8700"/>
    <n v="4710"/>
    <x v="0"/>
    <n v="83"/>
    <x v="1"/>
    <s v="USD"/>
    <n v="1374469200"/>
    <n v="1374901200"/>
    <b v="0"/>
    <b v="0"/>
    <s v="technology/wearables"/>
    <n v="0.54137931034482756"/>
    <n v="56.746987951807228"/>
    <x v="2"/>
    <x v="8"/>
  </r>
  <r>
    <n v="703"/>
    <s v="Perez Group"/>
    <s v="Cross-platform tertiary hub"/>
    <n v="63400"/>
    <n v="197728"/>
    <x v="1"/>
    <n v="2038"/>
    <x v="1"/>
    <s v="USD"/>
    <n v="1334984400"/>
    <n v="1336453200"/>
    <b v="1"/>
    <b v="1"/>
    <s v="publishing/translations"/>
    <n v="3.1187381703470032"/>
    <n v="97.020608439646708"/>
    <x v="5"/>
    <x v="18"/>
  </r>
  <r>
    <n v="704"/>
    <s v="Haynes-Williams"/>
    <s v="Seamless clear-thinking artificial intelligence"/>
    <n v="8700"/>
    <n v="10682"/>
    <x v="1"/>
    <n v="116"/>
    <x v="1"/>
    <s v="USD"/>
    <n v="1467608400"/>
    <n v="1468904400"/>
    <b v="0"/>
    <b v="0"/>
    <s v="film &amp; video/animation"/>
    <n v="1.2278160919540231"/>
    <n v="92.08620689655173"/>
    <x v="4"/>
    <x v="10"/>
  </r>
  <r>
    <n v="705"/>
    <s v="Ford LLC"/>
    <s v="Centralized tangible success"/>
    <n v="169700"/>
    <n v="168048"/>
    <x v="0"/>
    <n v="2025"/>
    <x v="4"/>
    <s v="GBP"/>
    <n v="1386741600"/>
    <n v="1387087200"/>
    <b v="0"/>
    <b v="0"/>
    <s v="publishing/nonfiction"/>
    <n v="0.99026517383618151"/>
    <n v="82.986666666666665"/>
    <x v="5"/>
    <x v="9"/>
  </r>
  <r>
    <n v="706"/>
    <s v="Moreno Ltd"/>
    <s v="Customer-focused multimedia methodology"/>
    <n v="108400"/>
    <n v="138586"/>
    <x v="1"/>
    <n v="1345"/>
    <x v="2"/>
    <s v="AUD"/>
    <n v="1546754400"/>
    <n v="1547445600"/>
    <b v="0"/>
    <b v="1"/>
    <s v="technology/web"/>
    <n v="1.278468634686347"/>
    <n v="103.03791821561339"/>
    <x v="2"/>
    <x v="2"/>
  </r>
  <r>
    <n v="707"/>
    <s v="Moore, Cook and Wright"/>
    <s v="Visionary maximized Local Area Network"/>
    <n v="7300"/>
    <n v="11579"/>
    <x v="1"/>
    <n v="168"/>
    <x v="1"/>
    <s v="USD"/>
    <n v="1544248800"/>
    <n v="1547359200"/>
    <b v="0"/>
    <b v="0"/>
    <s v="film &amp; video/drama"/>
    <n v="1.5861643835616439"/>
    <n v="68.922619047619051"/>
    <x v="4"/>
    <x v="6"/>
  </r>
  <r>
    <n v="708"/>
    <s v="Ortega LLC"/>
    <s v="Secured bifurcated intranet"/>
    <n v="1700"/>
    <n v="12020"/>
    <x v="1"/>
    <n v="137"/>
    <x v="5"/>
    <s v="CHF"/>
    <n v="1495429200"/>
    <n v="1496293200"/>
    <b v="0"/>
    <b v="0"/>
    <s v="theater/plays"/>
    <n v="7.0705882352941174"/>
    <n v="87.737226277372258"/>
    <x v="3"/>
    <x v="3"/>
  </r>
  <r>
    <n v="709"/>
    <s v="Silva, Walker and Martin"/>
    <s v="Grass-roots 4thgeneration product"/>
    <n v="9800"/>
    <n v="13954"/>
    <x v="1"/>
    <n v="186"/>
    <x v="6"/>
    <s v="EUR"/>
    <n v="1334811600"/>
    <n v="1335416400"/>
    <b v="0"/>
    <b v="0"/>
    <s v="theater/plays"/>
    <n v="1.4238775510204082"/>
    <n v="75.021505376344081"/>
    <x v="3"/>
    <x v="3"/>
  </r>
  <r>
    <n v="710"/>
    <s v="Huynh, Gallegos and Mills"/>
    <s v="Reduced next generation info-mediaries"/>
    <n v="4300"/>
    <n v="6358"/>
    <x v="1"/>
    <n v="125"/>
    <x v="1"/>
    <s v="USD"/>
    <n v="1531544400"/>
    <n v="1532149200"/>
    <b v="0"/>
    <b v="1"/>
    <s v="theater/plays"/>
    <n v="1.4786046511627906"/>
    <n v="50.863999999999997"/>
    <x v="3"/>
    <x v="3"/>
  </r>
  <r>
    <n v="711"/>
    <s v="Anderson LLC"/>
    <s v="Customizable full-range artificial intelligence"/>
    <n v="6200"/>
    <n v="1260"/>
    <x v="0"/>
    <n v="14"/>
    <x v="6"/>
    <s v="EUR"/>
    <n v="1453615200"/>
    <n v="1453788000"/>
    <b v="1"/>
    <b v="1"/>
    <s v="theater/plays"/>
    <n v="0.20322580645161289"/>
    <n v="90"/>
    <x v="3"/>
    <x v="3"/>
  </r>
  <r>
    <n v="712"/>
    <s v="Garza-Bryant"/>
    <s v="Programmable leadingedge contingency"/>
    <n v="800"/>
    <n v="14725"/>
    <x v="1"/>
    <n v="202"/>
    <x v="1"/>
    <s v="USD"/>
    <n v="1467954000"/>
    <n v="1471496400"/>
    <b v="0"/>
    <b v="0"/>
    <s v="theater/plays"/>
    <n v="18.40625"/>
    <n v="72.896039603960389"/>
    <x v="3"/>
    <x v="3"/>
  </r>
  <r>
    <n v="713"/>
    <s v="Mays LLC"/>
    <s v="Multi-layered global groupware"/>
    <n v="6900"/>
    <n v="11174"/>
    <x v="1"/>
    <n v="103"/>
    <x v="1"/>
    <s v="USD"/>
    <n v="1471842000"/>
    <n v="1472878800"/>
    <b v="0"/>
    <b v="0"/>
    <s v="publishing/radio &amp; podcasts"/>
    <n v="1.6194202898550725"/>
    <n v="108.48543689320388"/>
    <x v="5"/>
    <x v="15"/>
  </r>
  <r>
    <n v="714"/>
    <s v="Evans-Jones"/>
    <s v="Switchable methodical superstructure"/>
    <n v="38500"/>
    <n v="182036"/>
    <x v="1"/>
    <n v="1785"/>
    <x v="1"/>
    <s v="USD"/>
    <n v="1408424400"/>
    <n v="1408510800"/>
    <b v="0"/>
    <b v="0"/>
    <s v="music/rock"/>
    <n v="4.7282077922077921"/>
    <n v="101.98095238095237"/>
    <x v="1"/>
    <x v="1"/>
  </r>
  <r>
    <n v="715"/>
    <s v="Fischer, Torres and Walker"/>
    <s v="Expanded even-keeled portal"/>
    <n v="118000"/>
    <n v="28870"/>
    <x v="0"/>
    <n v="656"/>
    <x v="1"/>
    <s v="USD"/>
    <n v="1281157200"/>
    <n v="1281589200"/>
    <b v="0"/>
    <b v="0"/>
    <s v="games/mobile games"/>
    <n v="0.24466101694915254"/>
    <n v="44.009146341463413"/>
    <x v="6"/>
    <x v="20"/>
  </r>
  <r>
    <n v="716"/>
    <s v="Tapia, Kramer and Hicks"/>
    <s v="Advanced modular moderator"/>
    <n v="2000"/>
    <n v="10353"/>
    <x v="1"/>
    <n v="157"/>
    <x v="1"/>
    <s v="USD"/>
    <n v="1373432400"/>
    <n v="1375851600"/>
    <b v="0"/>
    <b v="1"/>
    <s v="theater/plays"/>
    <n v="5.1764999999999999"/>
    <n v="65.942675159235662"/>
    <x v="3"/>
    <x v="3"/>
  </r>
  <r>
    <n v="717"/>
    <s v="Barnes, Wilcox and Riley"/>
    <s v="Reverse-engineered well-modulated ability"/>
    <n v="5600"/>
    <n v="13868"/>
    <x v="1"/>
    <n v="555"/>
    <x v="1"/>
    <s v="USD"/>
    <n v="1313989200"/>
    <n v="1315803600"/>
    <b v="0"/>
    <b v="0"/>
    <s v="film &amp; video/documentary"/>
    <n v="2.4764285714285714"/>
    <n v="24.987387387387386"/>
    <x v="4"/>
    <x v="4"/>
  </r>
  <r>
    <n v="718"/>
    <s v="Reyes PLC"/>
    <s v="Expanded optimal pricing structure"/>
    <n v="8300"/>
    <n v="8317"/>
    <x v="1"/>
    <n v="297"/>
    <x v="1"/>
    <s v="USD"/>
    <n v="1371445200"/>
    <n v="1373691600"/>
    <b v="0"/>
    <b v="0"/>
    <s v="technology/wearables"/>
    <n v="1.0020481927710843"/>
    <n v="28.003367003367003"/>
    <x v="2"/>
    <x v="8"/>
  </r>
  <r>
    <n v="719"/>
    <s v="Pace, Simpson and Watkins"/>
    <s v="Down-sized uniform ability"/>
    <n v="6900"/>
    <n v="10557"/>
    <x v="1"/>
    <n v="123"/>
    <x v="1"/>
    <s v="USD"/>
    <n v="1338267600"/>
    <n v="1339218000"/>
    <b v="0"/>
    <b v="0"/>
    <s v="publishing/fiction"/>
    <n v="1.53"/>
    <n v="85.829268292682926"/>
    <x v="5"/>
    <x v="13"/>
  </r>
  <r>
    <n v="720"/>
    <s v="Valenzuela, Davidson and Castro"/>
    <s v="Multi-layered upward-trending conglomeration"/>
    <n v="8700"/>
    <n v="3227"/>
    <x v="3"/>
    <n v="38"/>
    <x v="3"/>
    <s v="DKK"/>
    <n v="1519192800"/>
    <n v="1520402400"/>
    <b v="0"/>
    <b v="1"/>
    <s v="theater/plays"/>
    <n v="0.37091954022988505"/>
    <n v="84.921052631578945"/>
    <x v="3"/>
    <x v="3"/>
  </r>
  <r>
    <n v="721"/>
    <s v="Dominguez-Owens"/>
    <s v="Open-architected systematic intranet"/>
    <n v="123600"/>
    <n v="5429"/>
    <x v="3"/>
    <n v="60"/>
    <x v="1"/>
    <s v="USD"/>
    <n v="1522818000"/>
    <n v="1523336400"/>
    <b v="0"/>
    <b v="0"/>
    <s v="music/rock"/>
    <n v="4.3923948220064728E-2"/>
    <n v="90.483333333333334"/>
    <x v="1"/>
    <x v="1"/>
  </r>
  <r>
    <n v="722"/>
    <s v="Thomas-Simmons"/>
    <s v="Proactive 24hour frame"/>
    <n v="48500"/>
    <n v="75906"/>
    <x v="1"/>
    <n v="3036"/>
    <x v="1"/>
    <s v="USD"/>
    <n v="1509948000"/>
    <n v="1512280800"/>
    <b v="0"/>
    <b v="0"/>
    <s v="film &amp; video/documentary"/>
    <n v="1.5650721649484536"/>
    <n v="25.00197628458498"/>
    <x v="4"/>
    <x v="4"/>
  </r>
  <r>
    <n v="723"/>
    <s v="Beck-Knight"/>
    <s v="Exclusive fresh-thinking model"/>
    <n v="4900"/>
    <n v="13250"/>
    <x v="1"/>
    <n v="144"/>
    <x v="2"/>
    <s v="AUD"/>
    <n v="1456898400"/>
    <n v="1458709200"/>
    <b v="0"/>
    <b v="0"/>
    <s v="theater/plays"/>
    <n v="2.704081632653061"/>
    <n v="92.013888888888886"/>
    <x v="3"/>
    <x v="3"/>
  </r>
  <r>
    <n v="724"/>
    <s v="Mccoy Ltd"/>
    <s v="Business-focused encompassing intranet"/>
    <n v="8400"/>
    <n v="11261"/>
    <x v="1"/>
    <n v="121"/>
    <x v="4"/>
    <s v="GBP"/>
    <n v="1413954000"/>
    <n v="1414126800"/>
    <b v="0"/>
    <b v="1"/>
    <s v="theater/plays"/>
    <n v="1.3405952380952382"/>
    <n v="93.066115702479337"/>
    <x v="3"/>
    <x v="3"/>
  </r>
  <r>
    <n v="725"/>
    <s v="Dawson-Tyler"/>
    <s v="Optional 6thgeneration access"/>
    <n v="193200"/>
    <n v="97369"/>
    <x v="0"/>
    <n v="1596"/>
    <x v="1"/>
    <s v="USD"/>
    <n v="1416031200"/>
    <n v="1416204000"/>
    <b v="0"/>
    <b v="0"/>
    <s v="games/mobile games"/>
    <n v="0.50398033126293995"/>
    <n v="61.008145363408524"/>
    <x v="6"/>
    <x v="20"/>
  </r>
  <r>
    <n v="726"/>
    <s v="Johns-Thomas"/>
    <s v="Realigned web-enabled functionalities"/>
    <n v="54300"/>
    <n v="48227"/>
    <x v="3"/>
    <n v="524"/>
    <x v="1"/>
    <s v="USD"/>
    <n v="1287982800"/>
    <n v="1288501200"/>
    <b v="0"/>
    <b v="1"/>
    <s v="theater/plays"/>
    <n v="0.88815837937384901"/>
    <n v="92.036259541984734"/>
    <x v="3"/>
    <x v="3"/>
  </r>
  <r>
    <n v="727"/>
    <s v="Quinn, Cruz and Schmidt"/>
    <s v="Enterprise-wide multimedia software"/>
    <n v="8900"/>
    <n v="14685"/>
    <x v="1"/>
    <n v="181"/>
    <x v="1"/>
    <s v="USD"/>
    <n v="1547964000"/>
    <n v="1552971600"/>
    <b v="0"/>
    <b v="0"/>
    <s v="technology/web"/>
    <n v="1.65"/>
    <n v="81.132596685082873"/>
    <x v="2"/>
    <x v="2"/>
  </r>
  <r>
    <n v="728"/>
    <s v="Stewart Inc"/>
    <s v="Versatile mission-critical knowledgebase"/>
    <n v="4200"/>
    <n v="735"/>
    <x v="0"/>
    <n v="10"/>
    <x v="1"/>
    <s v="USD"/>
    <n v="1464152400"/>
    <n v="1465102800"/>
    <b v="0"/>
    <b v="0"/>
    <s v="theater/plays"/>
    <n v="0.17499999999999999"/>
    <n v="73.5"/>
    <x v="3"/>
    <x v="3"/>
  </r>
  <r>
    <n v="729"/>
    <s v="Moore Group"/>
    <s v="Multi-lateral object-oriented open system"/>
    <n v="5600"/>
    <n v="10397"/>
    <x v="1"/>
    <n v="122"/>
    <x v="1"/>
    <s v="USD"/>
    <n v="1359957600"/>
    <n v="1360130400"/>
    <b v="0"/>
    <b v="0"/>
    <s v="film &amp; video/drama"/>
    <n v="1.8566071428571429"/>
    <n v="85.221311475409834"/>
    <x v="4"/>
    <x v="6"/>
  </r>
  <r>
    <n v="730"/>
    <s v="Carson PLC"/>
    <s v="Visionary system-worthy attitude"/>
    <n v="28800"/>
    <n v="118847"/>
    <x v="1"/>
    <n v="1071"/>
    <x v="0"/>
    <s v="CAD"/>
    <n v="1432357200"/>
    <n v="1432875600"/>
    <b v="0"/>
    <b v="0"/>
    <s v="technology/wearables"/>
    <n v="4.1266319444444441"/>
    <n v="110.96825396825396"/>
    <x v="2"/>
    <x v="8"/>
  </r>
  <r>
    <n v="731"/>
    <s v="Cruz, Hall and Mason"/>
    <s v="Synergized content-based hierarchy"/>
    <n v="8000"/>
    <n v="7220"/>
    <x v="3"/>
    <n v="219"/>
    <x v="1"/>
    <s v="USD"/>
    <n v="1500786000"/>
    <n v="1500872400"/>
    <b v="0"/>
    <b v="0"/>
    <s v="technology/web"/>
    <n v="0.90249999999999997"/>
    <n v="32.968036529680369"/>
    <x v="2"/>
    <x v="2"/>
  </r>
  <r>
    <n v="732"/>
    <s v="Glass, Baker and Jones"/>
    <s v="Business-focused 24hour access"/>
    <n v="117000"/>
    <n v="107622"/>
    <x v="0"/>
    <n v="1121"/>
    <x v="1"/>
    <s v="USD"/>
    <n v="1490158800"/>
    <n v="1492146000"/>
    <b v="0"/>
    <b v="1"/>
    <s v="music/rock"/>
    <n v="0.91984615384615387"/>
    <n v="96.005352363960753"/>
    <x v="1"/>
    <x v="1"/>
  </r>
  <r>
    <n v="733"/>
    <s v="Marquez-Kerr"/>
    <s v="Automated hybrid orchestration"/>
    <n v="15800"/>
    <n v="83267"/>
    <x v="1"/>
    <n v="980"/>
    <x v="1"/>
    <s v="USD"/>
    <n v="1406178000"/>
    <n v="1407301200"/>
    <b v="0"/>
    <b v="0"/>
    <s v="music/metal"/>
    <n v="5.2700632911392402"/>
    <n v="84.96632653061225"/>
    <x v="1"/>
    <x v="16"/>
  </r>
  <r>
    <n v="734"/>
    <s v="Stone PLC"/>
    <s v="Exclusive 5thgeneration leverage"/>
    <n v="4200"/>
    <n v="13404"/>
    <x v="1"/>
    <n v="536"/>
    <x v="1"/>
    <s v="USD"/>
    <n v="1485583200"/>
    <n v="1486620000"/>
    <b v="0"/>
    <b v="1"/>
    <s v="theater/plays"/>
    <n v="3.1914285714285713"/>
    <n v="25.007462686567163"/>
    <x v="3"/>
    <x v="3"/>
  </r>
  <r>
    <n v="735"/>
    <s v="Caldwell PLC"/>
    <s v="Grass-roots zero administration alliance"/>
    <n v="37100"/>
    <n v="131404"/>
    <x v="1"/>
    <n v="1991"/>
    <x v="1"/>
    <s v="USD"/>
    <n v="1459314000"/>
    <n v="1459918800"/>
    <b v="0"/>
    <b v="0"/>
    <s v="photography/photography books"/>
    <n v="3.5418867924528303"/>
    <n v="65.998995479658461"/>
    <x v="7"/>
    <x v="14"/>
  </r>
  <r>
    <n v="736"/>
    <s v="Silva-Hawkins"/>
    <s v="Proactive heuristic orchestration"/>
    <n v="7700"/>
    <n v="2533"/>
    <x v="3"/>
    <n v="29"/>
    <x v="1"/>
    <s v="USD"/>
    <n v="1424412000"/>
    <n v="1424757600"/>
    <b v="0"/>
    <b v="0"/>
    <s v="publishing/nonfiction"/>
    <n v="0.32896103896103895"/>
    <n v="87.34482758620689"/>
    <x v="5"/>
    <x v="9"/>
  </r>
  <r>
    <n v="737"/>
    <s v="Gardner Inc"/>
    <s v="Function-based systematic Graphical User Interface"/>
    <n v="3700"/>
    <n v="5028"/>
    <x v="1"/>
    <n v="180"/>
    <x v="1"/>
    <s v="USD"/>
    <n v="1478844000"/>
    <n v="1479880800"/>
    <b v="0"/>
    <b v="0"/>
    <s v="music/indie rock"/>
    <n v="1.358918918918919"/>
    <n v="27.933333333333334"/>
    <x v="1"/>
    <x v="7"/>
  </r>
  <r>
    <n v="738"/>
    <s v="Garcia Group"/>
    <s v="Extended zero administration software"/>
    <n v="74700"/>
    <n v="1557"/>
    <x v="0"/>
    <n v="15"/>
    <x v="1"/>
    <s v="USD"/>
    <n v="1416117600"/>
    <n v="1418018400"/>
    <b v="0"/>
    <b v="1"/>
    <s v="theater/plays"/>
    <n v="2.0843373493975904E-2"/>
    <n v="103.8"/>
    <x v="3"/>
    <x v="3"/>
  </r>
  <r>
    <n v="739"/>
    <s v="Meyer-Avila"/>
    <s v="Multi-tiered discrete support"/>
    <n v="10000"/>
    <n v="6100"/>
    <x v="0"/>
    <n v="191"/>
    <x v="1"/>
    <s v="USD"/>
    <n v="1340946000"/>
    <n v="1341032400"/>
    <b v="0"/>
    <b v="0"/>
    <s v="music/indie rock"/>
    <n v="0.61"/>
    <n v="31.937172774869111"/>
    <x v="1"/>
    <x v="7"/>
  </r>
  <r>
    <n v="740"/>
    <s v="Nelson, Smith and Graham"/>
    <s v="Phased system-worthy conglomeration"/>
    <n v="5300"/>
    <n v="1592"/>
    <x v="0"/>
    <n v="16"/>
    <x v="1"/>
    <s v="USD"/>
    <n v="1486101600"/>
    <n v="1486360800"/>
    <b v="0"/>
    <b v="0"/>
    <s v="theater/plays"/>
    <n v="0.30037735849056602"/>
    <n v="99.5"/>
    <x v="3"/>
    <x v="3"/>
  </r>
  <r>
    <n v="741"/>
    <s v="Garcia Ltd"/>
    <s v="Balanced mobile alliance"/>
    <n v="1200"/>
    <n v="14150"/>
    <x v="1"/>
    <n v="130"/>
    <x v="1"/>
    <s v="USD"/>
    <n v="1274590800"/>
    <n v="1274677200"/>
    <b v="0"/>
    <b v="0"/>
    <s v="theater/plays"/>
    <n v="11.791666666666666"/>
    <n v="108.84615384615384"/>
    <x v="3"/>
    <x v="3"/>
  </r>
  <r>
    <n v="742"/>
    <s v="West-Stevens"/>
    <s v="Reactive solution-oriented groupware"/>
    <n v="1200"/>
    <n v="13513"/>
    <x v="1"/>
    <n v="122"/>
    <x v="1"/>
    <s v="USD"/>
    <n v="1263880800"/>
    <n v="1267509600"/>
    <b v="0"/>
    <b v="0"/>
    <s v="music/electric music"/>
    <n v="11.260833333333334"/>
    <n v="110.76229508196721"/>
    <x v="1"/>
    <x v="5"/>
  </r>
  <r>
    <n v="743"/>
    <s v="Clark-Conrad"/>
    <s v="Exclusive bandwidth-monitored orchestration"/>
    <n v="3900"/>
    <n v="504"/>
    <x v="0"/>
    <n v="17"/>
    <x v="1"/>
    <s v="USD"/>
    <n v="1445403600"/>
    <n v="1445922000"/>
    <b v="0"/>
    <b v="1"/>
    <s v="theater/plays"/>
    <n v="0.12923076923076923"/>
    <n v="29.647058823529413"/>
    <x v="3"/>
    <x v="3"/>
  </r>
  <r>
    <n v="744"/>
    <s v="Fitzgerald Group"/>
    <s v="Intuitive exuding initiative"/>
    <n v="2000"/>
    <n v="14240"/>
    <x v="1"/>
    <n v="140"/>
    <x v="1"/>
    <s v="USD"/>
    <n v="1533877200"/>
    <n v="1534050000"/>
    <b v="0"/>
    <b v="1"/>
    <s v="theater/plays"/>
    <n v="7.12"/>
    <n v="101.71428571428571"/>
    <x v="3"/>
    <x v="3"/>
  </r>
  <r>
    <n v="745"/>
    <s v="Hill, Mccann and Moore"/>
    <s v="Streamlined needs-based knowledge user"/>
    <n v="6900"/>
    <n v="2091"/>
    <x v="0"/>
    <n v="34"/>
    <x v="1"/>
    <s v="USD"/>
    <n v="1275195600"/>
    <n v="1277528400"/>
    <b v="0"/>
    <b v="0"/>
    <s v="technology/wearables"/>
    <n v="0.30304347826086958"/>
    <n v="61.5"/>
    <x v="2"/>
    <x v="8"/>
  </r>
  <r>
    <n v="746"/>
    <s v="Edwards LLC"/>
    <s v="Automated system-worthy structure"/>
    <n v="55800"/>
    <n v="118580"/>
    <x v="1"/>
    <n v="3388"/>
    <x v="1"/>
    <s v="USD"/>
    <n v="1318136400"/>
    <n v="1318568400"/>
    <b v="0"/>
    <b v="0"/>
    <s v="technology/web"/>
    <n v="2.1250896057347672"/>
    <n v="35"/>
    <x v="2"/>
    <x v="2"/>
  </r>
  <r>
    <n v="747"/>
    <s v="Greer and Sons"/>
    <s v="Secured clear-thinking intranet"/>
    <n v="4900"/>
    <n v="11214"/>
    <x v="1"/>
    <n v="280"/>
    <x v="1"/>
    <s v="USD"/>
    <n v="1283403600"/>
    <n v="1284354000"/>
    <b v="0"/>
    <b v="0"/>
    <s v="theater/plays"/>
    <n v="2.2885714285714287"/>
    <n v="40.049999999999997"/>
    <x v="3"/>
    <x v="3"/>
  </r>
  <r>
    <n v="748"/>
    <s v="Martinez PLC"/>
    <s v="Cloned actuating architecture"/>
    <n v="194900"/>
    <n v="68137"/>
    <x v="3"/>
    <n v="614"/>
    <x v="1"/>
    <s v="USD"/>
    <n v="1267423200"/>
    <n v="1269579600"/>
    <b v="0"/>
    <b v="1"/>
    <s v="film &amp; video/animation"/>
    <n v="0.34959979476654696"/>
    <n v="110.97231270358306"/>
    <x v="4"/>
    <x v="10"/>
  </r>
  <r>
    <n v="749"/>
    <s v="Hunter-Logan"/>
    <s v="Down-sized needs-based task-force"/>
    <n v="8600"/>
    <n v="13527"/>
    <x v="1"/>
    <n v="366"/>
    <x v="6"/>
    <s v="EUR"/>
    <n v="1412744400"/>
    <n v="1413781200"/>
    <b v="0"/>
    <b v="1"/>
    <s v="technology/wearables"/>
    <n v="1.5729069767441861"/>
    <n v="36.959016393442624"/>
    <x v="2"/>
    <x v="8"/>
  </r>
  <r>
    <n v="750"/>
    <s v="Ramos and Sons"/>
    <s v="Extended responsive Internet solution"/>
    <n v="100"/>
    <n v="1"/>
    <x v="0"/>
    <n v="1"/>
    <x v="4"/>
    <s v="GBP"/>
    <n v="1277960400"/>
    <n v="1280120400"/>
    <b v="0"/>
    <b v="0"/>
    <s v="music/electric music"/>
    <n v="0.01"/>
    <n v="1"/>
    <x v="1"/>
    <x v="5"/>
  </r>
  <r>
    <n v="751"/>
    <s v="Lane-Barber"/>
    <s v="Universal value-added moderator"/>
    <n v="3600"/>
    <n v="8363"/>
    <x v="1"/>
    <n v="270"/>
    <x v="1"/>
    <s v="USD"/>
    <n v="1458190800"/>
    <n v="1459486800"/>
    <b v="1"/>
    <b v="1"/>
    <s v="publishing/nonfiction"/>
    <n v="2.3230555555555554"/>
    <n v="30.974074074074075"/>
    <x v="5"/>
    <x v="9"/>
  </r>
  <r>
    <n v="752"/>
    <s v="Lowery Group"/>
    <s v="Sharable motivating emulation"/>
    <n v="5800"/>
    <n v="5362"/>
    <x v="3"/>
    <n v="114"/>
    <x v="1"/>
    <s v="USD"/>
    <n v="1280984400"/>
    <n v="1282539600"/>
    <b v="0"/>
    <b v="1"/>
    <s v="theater/plays"/>
    <n v="0.92448275862068963"/>
    <n v="47.035087719298247"/>
    <x v="3"/>
    <x v="3"/>
  </r>
  <r>
    <n v="753"/>
    <s v="Guerrero-Griffin"/>
    <s v="Networked web-enabled product"/>
    <n v="4700"/>
    <n v="12065"/>
    <x v="1"/>
    <n v="137"/>
    <x v="1"/>
    <s v="USD"/>
    <n v="1274590800"/>
    <n v="1275886800"/>
    <b v="0"/>
    <b v="0"/>
    <s v="photography/photography books"/>
    <n v="2.5670212765957445"/>
    <n v="88.065693430656935"/>
    <x v="7"/>
    <x v="14"/>
  </r>
  <r>
    <n v="754"/>
    <s v="Perez, Reed and Lee"/>
    <s v="Advanced dedicated encoding"/>
    <n v="70400"/>
    <n v="118603"/>
    <x v="1"/>
    <n v="3205"/>
    <x v="1"/>
    <s v="USD"/>
    <n v="1351400400"/>
    <n v="1355983200"/>
    <b v="0"/>
    <b v="0"/>
    <s v="theater/plays"/>
    <n v="1.6847017045454546"/>
    <n v="37.005616224648989"/>
    <x v="3"/>
    <x v="3"/>
  </r>
  <r>
    <n v="755"/>
    <s v="Chen, Pollard and Clarke"/>
    <s v="Stand-alone multi-state project"/>
    <n v="4500"/>
    <n v="7496"/>
    <x v="1"/>
    <n v="288"/>
    <x v="3"/>
    <s v="DKK"/>
    <n v="1514354400"/>
    <n v="1515391200"/>
    <b v="0"/>
    <b v="1"/>
    <s v="theater/plays"/>
    <n v="1.6657777777777778"/>
    <n v="26.027777777777779"/>
    <x v="3"/>
    <x v="3"/>
  </r>
  <r>
    <n v="756"/>
    <s v="Serrano, Gallagher and Griffith"/>
    <s v="Customizable bi-directional monitoring"/>
    <n v="1300"/>
    <n v="10037"/>
    <x v="1"/>
    <n v="148"/>
    <x v="1"/>
    <s v="USD"/>
    <n v="1421733600"/>
    <n v="1422252000"/>
    <b v="0"/>
    <b v="0"/>
    <s v="theater/plays"/>
    <n v="7.7207692307692311"/>
    <n v="67.817567567567565"/>
    <x v="3"/>
    <x v="3"/>
  </r>
  <r>
    <n v="757"/>
    <s v="Callahan-Gilbert"/>
    <s v="Profit-focused motivating function"/>
    <n v="1400"/>
    <n v="5696"/>
    <x v="1"/>
    <n v="114"/>
    <x v="1"/>
    <s v="USD"/>
    <n v="1305176400"/>
    <n v="1305522000"/>
    <b v="0"/>
    <b v="0"/>
    <s v="film &amp; video/drama"/>
    <n v="4.0685714285714285"/>
    <n v="49.964912280701753"/>
    <x v="4"/>
    <x v="6"/>
  </r>
  <r>
    <n v="758"/>
    <s v="Logan-Miranda"/>
    <s v="Proactive systemic firmware"/>
    <n v="29600"/>
    <n v="167005"/>
    <x v="1"/>
    <n v="1518"/>
    <x v="0"/>
    <s v="CAD"/>
    <n v="1414126800"/>
    <n v="1414904400"/>
    <b v="0"/>
    <b v="0"/>
    <s v="music/rock"/>
    <n v="5.6420608108108112"/>
    <n v="110.01646903820817"/>
    <x v="1"/>
    <x v="1"/>
  </r>
  <r>
    <n v="759"/>
    <s v="Rodriguez PLC"/>
    <s v="Grass-roots upward-trending installation"/>
    <n v="167500"/>
    <n v="114615"/>
    <x v="0"/>
    <n v="1274"/>
    <x v="1"/>
    <s v="USD"/>
    <n v="1517810400"/>
    <n v="1520402400"/>
    <b v="0"/>
    <b v="0"/>
    <s v="music/electric music"/>
    <n v="0.6842686567164179"/>
    <n v="89.964678178963894"/>
    <x v="1"/>
    <x v="5"/>
  </r>
  <r>
    <n v="760"/>
    <s v="Smith-Kennedy"/>
    <s v="Virtual heuristic hub"/>
    <n v="48300"/>
    <n v="16592"/>
    <x v="0"/>
    <n v="210"/>
    <x v="6"/>
    <s v="EUR"/>
    <n v="1564635600"/>
    <n v="1567141200"/>
    <b v="0"/>
    <b v="1"/>
    <s v="games/video games"/>
    <n v="0.34351966873706002"/>
    <n v="79.009523809523813"/>
    <x v="6"/>
    <x v="11"/>
  </r>
  <r>
    <n v="761"/>
    <s v="Mitchell-Lee"/>
    <s v="Customizable leadingedge model"/>
    <n v="2200"/>
    <n v="14420"/>
    <x v="1"/>
    <n v="166"/>
    <x v="1"/>
    <s v="USD"/>
    <n v="1500699600"/>
    <n v="1501131600"/>
    <b v="0"/>
    <b v="0"/>
    <s v="music/rock"/>
    <n v="6.5545454545454547"/>
    <n v="86.867469879518069"/>
    <x v="1"/>
    <x v="1"/>
  </r>
  <r>
    <n v="762"/>
    <s v="Davis Ltd"/>
    <s v="Upgradable uniform service-desk"/>
    <n v="3500"/>
    <n v="6204"/>
    <x v="1"/>
    <n v="100"/>
    <x v="2"/>
    <s v="AUD"/>
    <n v="1354082400"/>
    <n v="1355032800"/>
    <b v="0"/>
    <b v="0"/>
    <s v="music/jazz"/>
    <n v="1.7725714285714285"/>
    <n v="62.04"/>
    <x v="1"/>
    <x v="17"/>
  </r>
  <r>
    <n v="763"/>
    <s v="Rowland PLC"/>
    <s v="Inverse client-driven product"/>
    <n v="5600"/>
    <n v="6338"/>
    <x v="1"/>
    <n v="235"/>
    <x v="1"/>
    <s v="USD"/>
    <n v="1336453200"/>
    <n v="1339477200"/>
    <b v="0"/>
    <b v="1"/>
    <s v="theater/plays"/>
    <n v="1.1317857142857144"/>
    <n v="26.970212765957445"/>
    <x v="3"/>
    <x v="3"/>
  </r>
  <r>
    <n v="764"/>
    <s v="Shaffer-Mason"/>
    <s v="Managed bandwidth-monitored system engine"/>
    <n v="1100"/>
    <n v="8010"/>
    <x v="1"/>
    <n v="148"/>
    <x v="1"/>
    <s v="USD"/>
    <n v="1305262800"/>
    <n v="1305954000"/>
    <b v="0"/>
    <b v="0"/>
    <s v="music/rock"/>
    <n v="7.2818181818181822"/>
    <n v="54.121621621621621"/>
    <x v="1"/>
    <x v="1"/>
  </r>
  <r>
    <n v="765"/>
    <s v="Matthews LLC"/>
    <s v="Advanced transitional help-desk"/>
    <n v="3900"/>
    <n v="8125"/>
    <x v="1"/>
    <n v="198"/>
    <x v="1"/>
    <s v="USD"/>
    <n v="1492232400"/>
    <n v="1494392400"/>
    <b v="1"/>
    <b v="1"/>
    <s v="music/indie rock"/>
    <n v="2.0833333333333335"/>
    <n v="41.035353535353536"/>
    <x v="1"/>
    <x v="7"/>
  </r>
  <r>
    <n v="766"/>
    <s v="Montgomery-Castro"/>
    <s v="De-engineered disintermediate encryption"/>
    <n v="43800"/>
    <n v="13653"/>
    <x v="0"/>
    <n v="248"/>
    <x v="2"/>
    <s v="AUD"/>
    <n v="1537333200"/>
    <n v="1537419600"/>
    <b v="0"/>
    <b v="0"/>
    <s v="film &amp; video/science fiction"/>
    <n v="0.31171232876712329"/>
    <n v="55.052419354838712"/>
    <x v="4"/>
    <x v="22"/>
  </r>
  <r>
    <n v="767"/>
    <s v="Hale, Pearson and Jenkins"/>
    <s v="Upgradable attitude-oriented project"/>
    <n v="97200"/>
    <n v="55372"/>
    <x v="0"/>
    <n v="513"/>
    <x v="1"/>
    <s v="USD"/>
    <n v="1444107600"/>
    <n v="1447999200"/>
    <b v="0"/>
    <b v="0"/>
    <s v="publishing/translations"/>
    <n v="0.56967078189300413"/>
    <n v="107.93762183235867"/>
    <x v="5"/>
    <x v="18"/>
  </r>
  <r>
    <n v="768"/>
    <s v="Ramirez-Calderon"/>
    <s v="Fundamental zero tolerance alliance"/>
    <n v="4800"/>
    <n v="11088"/>
    <x v="1"/>
    <n v="150"/>
    <x v="1"/>
    <s v="USD"/>
    <n v="1386741600"/>
    <n v="1388037600"/>
    <b v="0"/>
    <b v="0"/>
    <s v="theater/plays"/>
    <n v="2.31"/>
    <n v="73.92"/>
    <x v="3"/>
    <x v="3"/>
  </r>
  <r>
    <n v="769"/>
    <s v="Johnson-Morales"/>
    <s v="Devolved 24hour forecast"/>
    <n v="125600"/>
    <n v="109106"/>
    <x v="0"/>
    <n v="3410"/>
    <x v="1"/>
    <s v="USD"/>
    <n v="1376542800"/>
    <n v="1378789200"/>
    <b v="0"/>
    <b v="0"/>
    <s v="games/video games"/>
    <n v="0.86867834394904464"/>
    <n v="31.995894428152493"/>
    <x v="6"/>
    <x v="11"/>
  </r>
  <r>
    <n v="770"/>
    <s v="Mathis-Rodriguez"/>
    <s v="User-centric attitude-oriented intranet"/>
    <n v="4300"/>
    <n v="11642"/>
    <x v="1"/>
    <n v="216"/>
    <x v="6"/>
    <s v="EUR"/>
    <n v="1397451600"/>
    <n v="1398056400"/>
    <b v="0"/>
    <b v="1"/>
    <s v="theater/plays"/>
    <n v="2.7074418604651163"/>
    <n v="53.898148148148145"/>
    <x v="3"/>
    <x v="3"/>
  </r>
  <r>
    <n v="771"/>
    <s v="Smith, Mack and Williams"/>
    <s v="Self-enabling 5thgeneration paradigm"/>
    <n v="5600"/>
    <n v="2769"/>
    <x v="3"/>
    <n v="26"/>
    <x v="1"/>
    <s v="USD"/>
    <n v="1548482400"/>
    <n v="1550815200"/>
    <b v="0"/>
    <b v="0"/>
    <s v="theater/plays"/>
    <n v="0.49446428571428569"/>
    <n v="106.5"/>
    <x v="3"/>
    <x v="3"/>
  </r>
  <r>
    <n v="772"/>
    <s v="Johnson-Pace"/>
    <s v="Persistent 3rdgeneration moratorium"/>
    <n v="149600"/>
    <n v="169586"/>
    <x v="1"/>
    <n v="5139"/>
    <x v="1"/>
    <s v="USD"/>
    <n v="1549692000"/>
    <n v="1550037600"/>
    <b v="0"/>
    <b v="0"/>
    <s v="music/indie rock"/>
    <n v="1.1335962566844919"/>
    <n v="32.999805409612762"/>
    <x v="1"/>
    <x v="7"/>
  </r>
  <r>
    <n v="773"/>
    <s v="Meza, Kirby and Patel"/>
    <s v="Cross-platform empowering project"/>
    <n v="53100"/>
    <n v="101185"/>
    <x v="1"/>
    <n v="2353"/>
    <x v="1"/>
    <s v="USD"/>
    <n v="1492059600"/>
    <n v="1492923600"/>
    <b v="0"/>
    <b v="0"/>
    <s v="theater/plays"/>
    <n v="1.9055555555555554"/>
    <n v="43.00254993625159"/>
    <x v="3"/>
    <x v="3"/>
  </r>
  <r>
    <n v="774"/>
    <s v="Gonzalez-Snow"/>
    <s v="Polarized user-facing interface"/>
    <n v="5000"/>
    <n v="6775"/>
    <x v="1"/>
    <n v="78"/>
    <x v="6"/>
    <s v="EUR"/>
    <n v="1463979600"/>
    <n v="1467522000"/>
    <b v="0"/>
    <b v="0"/>
    <s v="technology/web"/>
    <n v="1.355"/>
    <n v="86.858974358974365"/>
    <x v="2"/>
    <x v="2"/>
  </r>
  <r>
    <n v="775"/>
    <s v="Murphy LLC"/>
    <s v="Customer-focused non-volatile framework"/>
    <n v="9400"/>
    <n v="968"/>
    <x v="0"/>
    <n v="10"/>
    <x v="1"/>
    <s v="USD"/>
    <n v="1415253600"/>
    <n v="1416117600"/>
    <b v="0"/>
    <b v="0"/>
    <s v="music/rock"/>
    <n v="0.10297872340425532"/>
    <n v="96.8"/>
    <x v="1"/>
    <x v="1"/>
  </r>
  <r>
    <n v="776"/>
    <s v="Taylor-Rowe"/>
    <s v="Synchronized multimedia frame"/>
    <n v="110800"/>
    <n v="72623"/>
    <x v="0"/>
    <n v="2201"/>
    <x v="1"/>
    <s v="USD"/>
    <n v="1562216400"/>
    <n v="1563771600"/>
    <b v="0"/>
    <b v="0"/>
    <s v="theater/plays"/>
    <n v="0.65544223826714798"/>
    <n v="32.995456610631528"/>
    <x v="3"/>
    <x v="3"/>
  </r>
  <r>
    <n v="777"/>
    <s v="Henderson Ltd"/>
    <s v="Open-architected stable algorithm"/>
    <n v="93800"/>
    <n v="45987"/>
    <x v="0"/>
    <n v="676"/>
    <x v="1"/>
    <s v="USD"/>
    <n v="1316754000"/>
    <n v="1319259600"/>
    <b v="0"/>
    <b v="0"/>
    <s v="theater/plays"/>
    <n v="0.49026652452025588"/>
    <n v="68.028106508875737"/>
    <x v="3"/>
    <x v="3"/>
  </r>
  <r>
    <n v="778"/>
    <s v="Moss-Guzman"/>
    <s v="Cross-platform optimizing website"/>
    <n v="1300"/>
    <n v="10243"/>
    <x v="1"/>
    <n v="174"/>
    <x v="5"/>
    <s v="CHF"/>
    <n v="1313211600"/>
    <n v="1313643600"/>
    <b v="0"/>
    <b v="0"/>
    <s v="film &amp; video/animation"/>
    <n v="7.8792307692307695"/>
    <n v="58.867816091954026"/>
    <x v="4"/>
    <x v="10"/>
  </r>
  <r>
    <n v="779"/>
    <s v="Webb Group"/>
    <s v="Public-key actuating projection"/>
    <n v="108700"/>
    <n v="87293"/>
    <x v="0"/>
    <n v="831"/>
    <x v="1"/>
    <s v="USD"/>
    <n v="1439528400"/>
    <n v="1440306000"/>
    <b v="0"/>
    <b v="1"/>
    <s v="theater/plays"/>
    <n v="0.80306347746090156"/>
    <n v="105.04572803850782"/>
    <x v="3"/>
    <x v="3"/>
  </r>
  <r>
    <n v="780"/>
    <s v="Brooks-Rodriguez"/>
    <s v="Implemented intangible instruction set"/>
    <n v="5100"/>
    <n v="5421"/>
    <x v="1"/>
    <n v="164"/>
    <x v="1"/>
    <s v="USD"/>
    <n v="1469163600"/>
    <n v="1470805200"/>
    <b v="0"/>
    <b v="1"/>
    <s v="film &amp; video/drama"/>
    <n v="1.0629411764705883"/>
    <n v="33.054878048780488"/>
    <x v="4"/>
    <x v="6"/>
  </r>
  <r>
    <n v="781"/>
    <s v="Thomas Ltd"/>
    <s v="Cross-group interactive architecture"/>
    <n v="8700"/>
    <n v="4414"/>
    <x v="3"/>
    <n v="56"/>
    <x v="5"/>
    <s v="CHF"/>
    <n v="1288501200"/>
    <n v="1292911200"/>
    <b v="0"/>
    <b v="0"/>
    <s v="theater/plays"/>
    <n v="0.50735632183908042"/>
    <n v="78.821428571428569"/>
    <x v="3"/>
    <x v="3"/>
  </r>
  <r>
    <n v="782"/>
    <s v="Williams and Sons"/>
    <s v="Centralized asymmetric framework"/>
    <n v="5100"/>
    <n v="10981"/>
    <x v="1"/>
    <n v="161"/>
    <x v="1"/>
    <s v="USD"/>
    <n v="1298959200"/>
    <n v="1301374800"/>
    <b v="0"/>
    <b v="1"/>
    <s v="film &amp; video/animation"/>
    <n v="2.153137254901961"/>
    <n v="68.204968944099377"/>
    <x v="4"/>
    <x v="10"/>
  </r>
  <r>
    <n v="783"/>
    <s v="Vega, Chan and Carney"/>
    <s v="Down-sized systematic utilization"/>
    <n v="7400"/>
    <n v="10451"/>
    <x v="1"/>
    <n v="138"/>
    <x v="1"/>
    <s v="USD"/>
    <n v="1387260000"/>
    <n v="1387864800"/>
    <b v="0"/>
    <b v="0"/>
    <s v="music/rock"/>
    <n v="1.4122972972972974"/>
    <n v="75.731884057971016"/>
    <x v="1"/>
    <x v="1"/>
  </r>
  <r>
    <n v="784"/>
    <s v="Byrd Group"/>
    <s v="Profound fault-tolerant model"/>
    <n v="88900"/>
    <n v="102535"/>
    <x v="1"/>
    <n v="3308"/>
    <x v="1"/>
    <s v="USD"/>
    <n v="1457244000"/>
    <n v="1458190800"/>
    <b v="0"/>
    <b v="0"/>
    <s v="technology/web"/>
    <n v="1.1533745781777278"/>
    <n v="30.996070133010882"/>
    <x v="2"/>
    <x v="2"/>
  </r>
  <r>
    <n v="785"/>
    <s v="Peterson, Fletcher and Sanchez"/>
    <s v="Multi-channeled bi-directional moratorium"/>
    <n v="6700"/>
    <n v="12939"/>
    <x v="1"/>
    <n v="127"/>
    <x v="2"/>
    <s v="AUD"/>
    <n v="1556341200"/>
    <n v="1559278800"/>
    <b v="0"/>
    <b v="1"/>
    <s v="film &amp; video/animation"/>
    <n v="1.9311940298507462"/>
    <n v="101.88188976377953"/>
    <x v="4"/>
    <x v="10"/>
  </r>
  <r>
    <n v="786"/>
    <s v="Smith-Brown"/>
    <s v="Object-based content-based ability"/>
    <n v="1500"/>
    <n v="10946"/>
    <x v="1"/>
    <n v="207"/>
    <x v="6"/>
    <s v="EUR"/>
    <n v="1522126800"/>
    <n v="1522731600"/>
    <b v="0"/>
    <b v="1"/>
    <s v="music/jazz"/>
    <n v="7.2973333333333334"/>
    <n v="52.879227053140099"/>
    <x v="1"/>
    <x v="17"/>
  </r>
  <r>
    <n v="787"/>
    <s v="Vance-Glover"/>
    <s v="Progressive coherent secured line"/>
    <n v="61200"/>
    <n v="60994"/>
    <x v="0"/>
    <n v="859"/>
    <x v="0"/>
    <s v="CAD"/>
    <n v="1305954000"/>
    <n v="1306731600"/>
    <b v="0"/>
    <b v="0"/>
    <s v="music/rock"/>
    <n v="0.99663398692810456"/>
    <n v="71.005820721769496"/>
    <x v="1"/>
    <x v="1"/>
  </r>
  <r>
    <n v="788"/>
    <s v="Joyce PLC"/>
    <s v="Synchronized directional capability"/>
    <n v="3600"/>
    <n v="3174"/>
    <x v="2"/>
    <n v="31"/>
    <x v="1"/>
    <s v="USD"/>
    <n v="1350709200"/>
    <n v="1352527200"/>
    <b v="0"/>
    <b v="0"/>
    <s v="film &amp; video/animation"/>
    <n v="0.88166666666666671"/>
    <n v="102.38709677419355"/>
    <x v="4"/>
    <x v="10"/>
  </r>
  <r>
    <n v="789"/>
    <s v="Kennedy-Miller"/>
    <s v="Cross-platform composite migration"/>
    <n v="9000"/>
    <n v="3351"/>
    <x v="0"/>
    <n v="45"/>
    <x v="1"/>
    <s v="USD"/>
    <n v="1401166800"/>
    <n v="1404363600"/>
    <b v="0"/>
    <b v="0"/>
    <s v="theater/plays"/>
    <n v="0.37233333333333335"/>
    <n v="74.466666666666669"/>
    <x v="3"/>
    <x v="3"/>
  </r>
  <r>
    <n v="790"/>
    <s v="White-Obrien"/>
    <s v="Operative local pricing structure"/>
    <n v="185900"/>
    <n v="56774"/>
    <x v="3"/>
    <n v="1113"/>
    <x v="1"/>
    <s v="USD"/>
    <n v="1266127200"/>
    <n v="1266645600"/>
    <b v="0"/>
    <b v="0"/>
    <s v="theater/plays"/>
    <n v="0.30540075309306081"/>
    <n v="51.009883198562441"/>
    <x v="3"/>
    <x v="3"/>
  </r>
  <r>
    <n v="791"/>
    <s v="Stafford, Hess and Raymond"/>
    <s v="Optional web-enabled extranet"/>
    <n v="2100"/>
    <n v="540"/>
    <x v="0"/>
    <n v="6"/>
    <x v="1"/>
    <s v="USD"/>
    <n v="1481436000"/>
    <n v="1482818400"/>
    <b v="0"/>
    <b v="0"/>
    <s v="food/food trucks"/>
    <n v="0.25714285714285712"/>
    <n v="90"/>
    <x v="0"/>
    <x v="0"/>
  </r>
  <r>
    <n v="792"/>
    <s v="Jordan, Schneider and Hall"/>
    <s v="Reduced 6thgeneration intranet"/>
    <n v="2000"/>
    <n v="680"/>
    <x v="0"/>
    <n v="7"/>
    <x v="1"/>
    <s v="USD"/>
    <n v="1372222800"/>
    <n v="1374642000"/>
    <b v="0"/>
    <b v="1"/>
    <s v="theater/plays"/>
    <n v="0.34"/>
    <n v="97.142857142857139"/>
    <x v="3"/>
    <x v="3"/>
  </r>
  <r>
    <n v="793"/>
    <s v="Rodriguez, Cox and Rodriguez"/>
    <s v="Networked disintermediate leverage"/>
    <n v="1100"/>
    <n v="13045"/>
    <x v="1"/>
    <n v="181"/>
    <x v="5"/>
    <s v="CHF"/>
    <n v="1372136400"/>
    <n v="1372482000"/>
    <b v="0"/>
    <b v="0"/>
    <s v="publishing/nonfiction"/>
    <n v="11.859090909090909"/>
    <n v="72.071823204419886"/>
    <x v="5"/>
    <x v="9"/>
  </r>
  <r>
    <n v="794"/>
    <s v="Welch Inc"/>
    <s v="Optional optimal website"/>
    <n v="6600"/>
    <n v="8276"/>
    <x v="1"/>
    <n v="110"/>
    <x v="1"/>
    <s v="USD"/>
    <n v="1513922400"/>
    <n v="1514959200"/>
    <b v="0"/>
    <b v="0"/>
    <s v="music/rock"/>
    <n v="1.2539393939393939"/>
    <n v="75.236363636363635"/>
    <x v="1"/>
    <x v="1"/>
  </r>
  <r>
    <n v="795"/>
    <s v="Vasquez Inc"/>
    <s v="Stand-alone asynchronous functionalities"/>
    <n v="7100"/>
    <n v="1022"/>
    <x v="0"/>
    <n v="31"/>
    <x v="1"/>
    <s v="USD"/>
    <n v="1477976400"/>
    <n v="1478235600"/>
    <b v="0"/>
    <b v="0"/>
    <s v="film &amp; video/drama"/>
    <n v="0.14394366197183098"/>
    <n v="32.967741935483872"/>
    <x v="4"/>
    <x v="6"/>
  </r>
  <r>
    <n v="796"/>
    <s v="Freeman-Ferguson"/>
    <s v="Profound full-range open system"/>
    <n v="7800"/>
    <n v="4275"/>
    <x v="0"/>
    <n v="78"/>
    <x v="1"/>
    <s v="USD"/>
    <n v="1407474000"/>
    <n v="1408078800"/>
    <b v="0"/>
    <b v="1"/>
    <s v="games/mobile games"/>
    <n v="0.54807692307692313"/>
    <n v="54.807692307692307"/>
    <x v="6"/>
    <x v="20"/>
  </r>
  <r>
    <n v="797"/>
    <s v="Houston, Moore and Rogers"/>
    <s v="Optional tangible utilization"/>
    <n v="7600"/>
    <n v="8332"/>
    <x v="1"/>
    <n v="185"/>
    <x v="1"/>
    <s v="USD"/>
    <n v="1546149600"/>
    <n v="1548136800"/>
    <b v="0"/>
    <b v="0"/>
    <s v="technology/web"/>
    <n v="1.0963157894736841"/>
    <n v="45.037837837837834"/>
    <x v="2"/>
    <x v="2"/>
  </r>
  <r>
    <n v="798"/>
    <s v="Small-Fuentes"/>
    <s v="Seamless maximized product"/>
    <n v="3400"/>
    <n v="6408"/>
    <x v="1"/>
    <n v="121"/>
    <x v="1"/>
    <s v="USD"/>
    <n v="1338440400"/>
    <n v="1340859600"/>
    <b v="0"/>
    <b v="1"/>
    <s v="theater/plays"/>
    <n v="1.8847058823529412"/>
    <n v="52.958677685950413"/>
    <x v="3"/>
    <x v="3"/>
  </r>
  <r>
    <n v="799"/>
    <s v="Reid-Day"/>
    <s v="Devolved tertiary time-frame"/>
    <n v="84500"/>
    <n v="73522"/>
    <x v="0"/>
    <n v="1225"/>
    <x v="4"/>
    <s v="GBP"/>
    <n v="1454133600"/>
    <n v="1454479200"/>
    <b v="0"/>
    <b v="0"/>
    <s v="theater/plays"/>
    <n v="0.87008284023668636"/>
    <n v="60.017959183673469"/>
    <x v="3"/>
    <x v="3"/>
  </r>
  <r>
    <n v="800"/>
    <s v="Wallace LLC"/>
    <s v="Centralized regional function"/>
    <n v="100"/>
    <n v="1"/>
    <x v="0"/>
    <n v="1"/>
    <x v="5"/>
    <s v="CHF"/>
    <n v="1434085200"/>
    <n v="1434430800"/>
    <b v="0"/>
    <b v="0"/>
    <s v="music/rock"/>
    <n v="0.01"/>
    <n v="1"/>
    <x v="1"/>
    <x v="1"/>
  </r>
  <r>
    <n v="801"/>
    <s v="Olson-Bishop"/>
    <s v="User-friendly high-level initiative"/>
    <n v="2300"/>
    <n v="4667"/>
    <x v="1"/>
    <n v="106"/>
    <x v="1"/>
    <s v="USD"/>
    <n v="1577772000"/>
    <n v="1579672800"/>
    <b v="0"/>
    <b v="1"/>
    <s v="photography/photography books"/>
    <n v="2.0291304347826089"/>
    <n v="44.028301886792455"/>
    <x v="7"/>
    <x v="14"/>
  </r>
  <r>
    <n v="802"/>
    <s v="Rodriguez, Anderson and Porter"/>
    <s v="Reverse-engineered zero-defect infrastructure"/>
    <n v="6200"/>
    <n v="12216"/>
    <x v="1"/>
    <n v="142"/>
    <x v="1"/>
    <s v="USD"/>
    <n v="1562216400"/>
    <n v="1562389200"/>
    <b v="0"/>
    <b v="0"/>
    <s v="photography/photography books"/>
    <n v="1.9703225806451612"/>
    <n v="86.028169014084511"/>
    <x v="7"/>
    <x v="14"/>
  </r>
  <r>
    <n v="803"/>
    <s v="Perez, Brown and Meyers"/>
    <s v="Stand-alone background customer loyalty"/>
    <n v="6100"/>
    <n v="6527"/>
    <x v="1"/>
    <n v="233"/>
    <x v="1"/>
    <s v="USD"/>
    <n v="1548568800"/>
    <n v="1551506400"/>
    <b v="0"/>
    <b v="0"/>
    <s v="theater/plays"/>
    <n v="1.07"/>
    <n v="28.012875536480685"/>
    <x v="3"/>
    <x v="3"/>
  </r>
  <r>
    <n v="804"/>
    <s v="English-Mccullough"/>
    <s v="Business-focused discrete software"/>
    <n v="2600"/>
    <n v="6987"/>
    <x v="1"/>
    <n v="218"/>
    <x v="1"/>
    <s v="USD"/>
    <n v="1514872800"/>
    <n v="1516600800"/>
    <b v="0"/>
    <b v="0"/>
    <s v="music/rock"/>
    <n v="2.6873076923076922"/>
    <n v="32.050458715596328"/>
    <x v="1"/>
    <x v="1"/>
  </r>
  <r>
    <n v="805"/>
    <s v="Smith-Nguyen"/>
    <s v="Advanced intermediate Graphic Interface"/>
    <n v="9700"/>
    <n v="4932"/>
    <x v="0"/>
    <n v="67"/>
    <x v="2"/>
    <s v="AUD"/>
    <n v="1416031200"/>
    <n v="1420437600"/>
    <b v="0"/>
    <b v="0"/>
    <s v="film &amp; video/documentary"/>
    <n v="0.50845360824742269"/>
    <n v="73.611940298507463"/>
    <x v="4"/>
    <x v="4"/>
  </r>
  <r>
    <n v="806"/>
    <s v="Harmon-Madden"/>
    <s v="Adaptive holistic hub"/>
    <n v="700"/>
    <n v="8262"/>
    <x v="1"/>
    <n v="76"/>
    <x v="1"/>
    <s v="USD"/>
    <n v="1330927200"/>
    <n v="1332997200"/>
    <b v="0"/>
    <b v="1"/>
    <s v="film &amp; video/drama"/>
    <n v="11.802857142857142"/>
    <n v="108.71052631578948"/>
    <x v="4"/>
    <x v="6"/>
  </r>
  <r>
    <n v="807"/>
    <s v="Walker-Taylor"/>
    <s v="Automated uniform concept"/>
    <n v="700"/>
    <n v="1848"/>
    <x v="1"/>
    <n v="43"/>
    <x v="1"/>
    <s v="USD"/>
    <n v="1571115600"/>
    <n v="1574920800"/>
    <b v="0"/>
    <b v="1"/>
    <s v="theater/plays"/>
    <n v="2.64"/>
    <n v="42.97674418604651"/>
    <x v="3"/>
    <x v="3"/>
  </r>
  <r>
    <n v="808"/>
    <s v="Harris, Medina and Mitchell"/>
    <s v="Enhanced regional flexibility"/>
    <n v="5200"/>
    <n v="1583"/>
    <x v="0"/>
    <n v="19"/>
    <x v="1"/>
    <s v="USD"/>
    <n v="1463461200"/>
    <n v="1464930000"/>
    <b v="0"/>
    <b v="0"/>
    <s v="food/food trucks"/>
    <n v="0.30442307692307691"/>
    <n v="83.315789473684205"/>
    <x v="0"/>
    <x v="0"/>
  </r>
  <r>
    <n v="809"/>
    <s v="Williams and Sons"/>
    <s v="Public-key bottom-line algorithm"/>
    <n v="140800"/>
    <n v="88536"/>
    <x v="0"/>
    <n v="2108"/>
    <x v="5"/>
    <s v="CHF"/>
    <n v="1344920400"/>
    <n v="1345006800"/>
    <b v="0"/>
    <b v="0"/>
    <s v="film &amp; video/documentary"/>
    <n v="0.62880681818181816"/>
    <n v="42"/>
    <x v="4"/>
    <x v="4"/>
  </r>
  <r>
    <n v="810"/>
    <s v="Ball-Fisher"/>
    <s v="Multi-layered intangible instruction set"/>
    <n v="6400"/>
    <n v="12360"/>
    <x v="1"/>
    <n v="221"/>
    <x v="1"/>
    <s v="USD"/>
    <n v="1511848800"/>
    <n v="1512712800"/>
    <b v="0"/>
    <b v="1"/>
    <s v="theater/plays"/>
    <n v="1.9312499999999999"/>
    <n v="55.927601809954751"/>
    <x v="3"/>
    <x v="3"/>
  </r>
  <r>
    <n v="811"/>
    <s v="Page, Holt and Mack"/>
    <s v="Fundamental methodical emulation"/>
    <n v="92500"/>
    <n v="71320"/>
    <x v="0"/>
    <n v="679"/>
    <x v="1"/>
    <s v="USD"/>
    <n v="1452319200"/>
    <n v="1452492000"/>
    <b v="0"/>
    <b v="1"/>
    <s v="games/video games"/>
    <n v="0.77102702702702708"/>
    <n v="105.03681885125184"/>
    <x v="6"/>
    <x v="11"/>
  </r>
  <r>
    <n v="812"/>
    <s v="Landry Group"/>
    <s v="Expanded value-added hardware"/>
    <n v="59700"/>
    <n v="134640"/>
    <x v="1"/>
    <n v="2805"/>
    <x v="0"/>
    <s v="CAD"/>
    <n v="1523854800"/>
    <n v="1524286800"/>
    <b v="0"/>
    <b v="0"/>
    <s v="publishing/nonfiction"/>
    <n v="2.2552763819095478"/>
    <n v="48"/>
    <x v="5"/>
    <x v="9"/>
  </r>
  <r>
    <n v="813"/>
    <s v="Buckley Group"/>
    <s v="Diverse high-level attitude"/>
    <n v="3200"/>
    <n v="7661"/>
    <x v="1"/>
    <n v="68"/>
    <x v="1"/>
    <s v="USD"/>
    <n v="1346043600"/>
    <n v="1346907600"/>
    <b v="0"/>
    <b v="0"/>
    <s v="games/video games"/>
    <n v="2.3940625"/>
    <n v="112.66176470588235"/>
    <x v="6"/>
    <x v="11"/>
  </r>
  <r>
    <n v="814"/>
    <s v="Vincent PLC"/>
    <s v="Visionary 24hour analyzer"/>
    <n v="3200"/>
    <n v="2950"/>
    <x v="0"/>
    <n v="36"/>
    <x v="3"/>
    <s v="DKK"/>
    <n v="1464325200"/>
    <n v="1464498000"/>
    <b v="0"/>
    <b v="1"/>
    <s v="music/rock"/>
    <n v="0.921875"/>
    <n v="81.944444444444443"/>
    <x v="1"/>
    <x v="1"/>
  </r>
  <r>
    <n v="815"/>
    <s v="Watson-Douglas"/>
    <s v="Centralized bandwidth-monitored leverage"/>
    <n v="9000"/>
    <n v="11721"/>
    <x v="1"/>
    <n v="183"/>
    <x v="0"/>
    <s v="CAD"/>
    <n v="1511935200"/>
    <n v="1514181600"/>
    <b v="0"/>
    <b v="0"/>
    <s v="music/rock"/>
    <n v="1.3023333333333333"/>
    <n v="64.049180327868854"/>
    <x v="1"/>
    <x v="1"/>
  </r>
  <r>
    <n v="816"/>
    <s v="Jones, Casey and Jones"/>
    <s v="Ergonomic mission-critical moratorium"/>
    <n v="2300"/>
    <n v="14150"/>
    <x v="1"/>
    <n v="133"/>
    <x v="1"/>
    <s v="USD"/>
    <n v="1392012000"/>
    <n v="1392184800"/>
    <b v="1"/>
    <b v="1"/>
    <s v="theater/plays"/>
    <n v="6.1521739130434785"/>
    <n v="106.39097744360902"/>
    <x v="3"/>
    <x v="3"/>
  </r>
  <r>
    <n v="817"/>
    <s v="Alvarez-Bauer"/>
    <s v="Front-line intermediate moderator"/>
    <n v="51300"/>
    <n v="189192"/>
    <x v="1"/>
    <n v="2489"/>
    <x v="6"/>
    <s v="EUR"/>
    <n v="1556946000"/>
    <n v="1559365200"/>
    <b v="0"/>
    <b v="1"/>
    <s v="publishing/nonfiction"/>
    <n v="3.687953216374269"/>
    <n v="76.011249497790274"/>
    <x v="5"/>
    <x v="9"/>
  </r>
  <r>
    <n v="818"/>
    <s v="Martinez LLC"/>
    <s v="Automated local secured line"/>
    <n v="700"/>
    <n v="7664"/>
    <x v="1"/>
    <n v="69"/>
    <x v="1"/>
    <s v="USD"/>
    <n v="1548050400"/>
    <n v="1549173600"/>
    <b v="0"/>
    <b v="1"/>
    <s v="theater/plays"/>
    <n v="10.948571428571428"/>
    <n v="111.07246376811594"/>
    <x v="3"/>
    <x v="3"/>
  </r>
  <r>
    <n v="819"/>
    <s v="Buck-Khan"/>
    <s v="Integrated bandwidth-monitored alliance"/>
    <n v="8900"/>
    <n v="4509"/>
    <x v="0"/>
    <n v="47"/>
    <x v="1"/>
    <s v="USD"/>
    <n v="1353736800"/>
    <n v="1355032800"/>
    <b v="1"/>
    <b v="0"/>
    <s v="games/video games"/>
    <n v="0.50662921348314605"/>
    <n v="95.936170212765958"/>
    <x v="6"/>
    <x v="11"/>
  </r>
  <r>
    <n v="820"/>
    <s v="Valdez, Williams and Meyer"/>
    <s v="Cross-group heuristic forecast"/>
    <n v="1500"/>
    <n v="12009"/>
    <x v="1"/>
    <n v="279"/>
    <x v="4"/>
    <s v="GBP"/>
    <n v="1532840400"/>
    <n v="1533963600"/>
    <b v="0"/>
    <b v="1"/>
    <s v="music/rock"/>
    <n v="8.0060000000000002"/>
    <n v="43.043010752688176"/>
    <x v="1"/>
    <x v="1"/>
  </r>
  <r>
    <n v="821"/>
    <s v="Alvarez-Andrews"/>
    <s v="Extended impactful secured line"/>
    <n v="4900"/>
    <n v="14273"/>
    <x v="1"/>
    <n v="210"/>
    <x v="1"/>
    <s v="USD"/>
    <n v="1488261600"/>
    <n v="1489381200"/>
    <b v="0"/>
    <b v="0"/>
    <s v="film &amp; video/documentary"/>
    <n v="2.9128571428571428"/>
    <n v="67.966666666666669"/>
    <x v="4"/>
    <x v="4"/>
  </r>
  <r>
    <n v="822"/>
    <s v="Stewart and Sons"/>
    <s v="Distributed optimizing protocol"/>
    <n v="54000"/>
    <n v="188982"/>
    <x v="1"/>
    <n v="2100"/>
    <x v="1"/>
    <s v="USD"/>
    <n v="1393567200"/>
    <n v="1395032400"/>
    <b v="0"/>
    <b v="0"/>
    <s v="music/rock"/>
    <n v="3.4996666666666667"/>
    <n v="89.991428571428571"/>
    <x v="1"/>
    <x v="1"/>
  </r>
  <r>
    <n v="823"/>
    <s v="Dyer Inc"/>
    <s v="Secured well-modulated system engine"/>
    <n v="4100"/>
    <n v="14640"/>
    <x v="1"/>
    <n v="252"/>
    <x v="1"/>
    <s v="USD"/>
    <n v="1410325200"/>
    <n v="1412485200"/>
    <b v="1"/>
    <b v="1"/>
    <s v="music/rock"/>
    <n v="3.5707317073170732"/>
    <n v="58.095238095238095"/>
    <x v="1"/>
    <x v="1"/>
  </r>
  <r>
    <n v="824"/>
    <s v="Anderson, Williams and Cox"/>
    <s v="Streamlined national benchmark"/>
    <n v="85000"/>
    <n v="107516"/>
    <x v="1"/>
    <n v="1280"/>
    <x v="1"/>
    <s v="USD"/>
    <n v="1276923600"/>
    <n v="1279688400"/>
    <b v="0"/>
    <b v="1"/>
    <s v="publishing/nonfiction"/>
    <n v="1.2648941176470587"/>
    <n v="83.996875000000003"/>
    <x v="5"/>
    <x v="9"/>
  </r>
  <r>
    <n v="825"/>
    <s v="Solomon PLC"/>
    <s v="Open-architected 24/7 infrastructure"/>
    <n v="3600"/>
    <n v="13950"/>
    <x v="1"/>
    <n v="157"/>
    <x v="4"/>
    <s v="GBP"/>
    <n v="1500958800"/>
    <n v="1501995600"/>
    <b v="0"/>
    <b v="0"/>
    <s v="film &amp; video/shorts"/>
    <n v="3.875"/>
    <n v="88.853503184713375"/>
    <x v="4"/>
    <x v="12"/>
  </r>
  <r>
    <n v="826"/>
    <s v="Miller-Hubbard"/>
    <s v="Digitized 6thgeneration Local Area Network"/>
    <n v="2800"/>
    <n v="12797"/>
    <x v="1"/>
    <n v="194"/>
    <x v="1"/>
    <s v="USD"/>
    <n v="1292220000"/>
    <n v="1294639200"/>
    <b v="0"/>
    <b v="1"/>
    <s v="theater/plays"/>
    <n v="4.5703571428571426"/>
    <n v="65.963917525773198"/>
    <x v="3"/>
    <x v="3"/>
  </r>
  <r>
    <n v="827"/>
    <s v="Miranda, Martinez and Lowery"/>
    <s v="Innovative actuating artificial intelligence"/>
    <n v="2300"/>
    <n v="6134"/>
    <x v="1"/>
    <n v="82"/>
    <x v="2"/>
    <s v="AUD"/>
    <n v="1304398800"/>
    <n v="1305435600"/>
    <b v="0"/>
    <b v="1"/>
    <s v="film &amp; video/drama"/>
    <n v="2.6669565217391304"/>
    <n v="74.804878048780495"/>
    <x v="4"/>
    <x v="6"/>
  </r>
  <r>
    <n v="828"/>
    <s v="Munoz, Cherry and Bell"/>
    <s v="Cross-platform reciprocal budgetary management"/>
    <n v="7100"/>
    <n v="4899"/>
    <x v="0"/>
    <n v="70"/>
    <x v="1"/>
    <s v="USD"/>
    <n v="1535432400"/>
    <n v="1537592400"/>
    <b v="0"/>
    <b v="0"/>
    <s v="theater/plays"/>
    <n v="0.69"/>
    <n v="69.98571428571428"/>
    <x v="3"/>
    <x v="3"/>
  </r>
  <r>
    <n v="829"/>
    <s v="Baker-Higgins"/>
    <s v="Vision-oriented scalable portal"/>
    <n v="9600"/>
    <n v="4929"/>
    <x v="0"/>
    <n v="154"/>
    <x v="1"/>
    <s v="USD"/>
    <n v="1433826000"/>
    <n v="1435122000"/>
    <b v="0"/>
    <b v="0"/>
    <s v="theater/plays"/>
    <n v="0.51343749999999999"/>
    <n v="32.006493506493506"/>
    <x v="3"/>
    <x v="3"/>
  </r>
  <r>
    <n v="830"/>
    <s v="Johnson, Turner and Carroll"/>
    <s v="Persevering zero administration knowledge user"/>
    <n v="121600"/>
    <n v="1424"/>
    <x v="0"/>
    <n v="22"/>
    <x v="1"/>
    <s v="USD"/>
    <n v="1514959200"/>
    <n v="1520056800"/>
    <b v="0"/>
    <b v="0"/>
    <s v="theater/plays"/>
    <n v="1.1710526315789473E-2"/>
    <n v="64.727272727272734"/>
    <x v="3"/>
    <x v="3"/>
  </r>
  <r>
    <n v="831"/>
    <s v="Ward PLC"/>
    <s v="Front-line bottom-line Graphic Interface"/>
    <n v="97100"/>
    <n v="105817"/>
    <x v="1"/>
    <n v="4233"/>
    <x v="1"/>
    <s v="USD"/>
    <n v="1332738000"/>
    <n v="1335675600"/>
    <b v="0"/>
    <b v="0"/>
    <s v="photography/photography books"/>
    <n v="1.089773429454171"/>
    <n v="24.998110087408456"/>
    <x v="7"/>
    <x v="14"/>
  </r>
  <r>
    <n v="832"/>
    <s v="Bradley, Beck and Mayo"/>
    <s v="Synergized fault-tolerant hierarchy"/>
    <n v="43200"/>
    <n v="136156"/>
    <x v="1"/>
    <n v="1297"/>
    <x v="3"/>
    <s v="DKK"/>
    <n v="1445490000"/>
    <n v="1448431200"/>
    <b v="1"/>
    <b v="0"/>
    <s v="publishing/translations"/>
    <n v="3.1517592592592591"/>
    <n v="104.97764070932922"/>
    <x v="5"/>
    <x v="18"/>
  </r>
  <r>
    <n v="833"/>
    <s v="Levine, Martin and Hernandez"/>
    <s v="Expanded asynchronous groupware"/>
    <n v="6800"/>
    <n v="10723"/>
    <x v="1"/>
    <n v="165"/>
    <x v="3"/>
    <s v="DKK"/>
    <n v="1297663200"/>
    <n v="1298613600"/>
    <b v="0"/>
    <b v="0"/>
    <s v="publishing/translations"/>
    <n v="1.5769117647058823"/>
    <n v="64.987878787878785"/>
    <x v="5"/>
    <x v="18"/>
  </r>
  <r>
    <n v="834"/>
    <s v="Gallegos, Wagner and Gaines"/>
    <s v="Expanded fault-tolerant emulation"/>
    <n v="7300"/>
    <n v="11228"/>
    <x v="1"/>
    <n v="119"/>
    <x v="1"/>
    <s v="USD"/>
    <n v="1371963600"/>
    <n v="1372482000"/>
    <b v="0"/>
    <b v="0"/>
    <s v="theater/plays"/>
    <n v="1.5380821917808218"/>
    <n v="94.352941176470594"/>
    <x v="3"/>
    <x v="3"/>
  </r>
  <r>
    <n v="835"/>
    <s v="Hodges, Smith and Kelly"/>
    <s v="Future-proofed 24hour model"/>
    <n v="86200"/>
    <n v="77355"/>
    <x v="0"/>
    <n v="1758"/>
    <x v="1"/>
    <s v="USD"/>
    <n v="1425103200"/>
    <n v="1425621600"/>
    <b v="0"/>
    <b v="0"/>
    <s v="technology/web"/>
    <n v="0.89738979118329465"/>
    <n v="44.001706484641637"/>
    <x v="2"/>
    <x v="2"/>
  </r>
  <r>
    <n v="836"/>
    <s v="Macias Inc"/>
    <s v="Optimized didactic intranet"/>
    <n v="8100"/>
    <n v="6086"/>
    <x v="0"/>
    <n v="94"/>
    <x v="1"/>
    <s v="USD"/>
    <n v="1265349600"/>
    <n v="1266300000"/>
    <b v="0"/>
    <b v="0"/>
    <s v="music/indie rock"/>
    <n v="0.75135802469135804"/>
    <n v="64.744680851063833"/>
    <x v="1"/>
    <x v="7"/>
  </r>
  <r>
    <n v="837"/>
    <s v="Cook-Ortiz"/>
    <s v="Right-sized dedicated standardization"/>
    <n v="17700"/>
    <n v="150960"/>
    <x v="1"/>
    <n v="1797"/>
    <x v="1"/>
    <s v="USD"/>
    <n v="1301202000"/>
    <n v="1305867600"/>
    <b v="0"/>
    <b v="0"/>
    <s v="music/jazz"/>
    <n v="8.5288135593220336"/>
    <n v="84.00667779632721"/>
    <x v="1"/>
    <x v="17"/>
  </r>
  <r>
    <n v="838"/>
    <s v="Jordan-Fischer"/>
    <s v="Vision-oriented high-level extranet"/>
    <n v="6400"/>
    <n v="8890"/>
    <x v="1"/>
    <n v="261"/>
    <x v="1"/>
    <s v="USD"/>
    <n v="1538024400"/>
    <n v="1538802000"/>
    <b v="0"/>
    <b v="0"/>
    <s v="theater/plays"/>
    <n v="1.3890625000000001"/>
    <n v="34.061302681992338"/>
    <x v="3"/>
    <x v="3"/>
  </r>
  <r>
    <n v="839"/>
    <s v="Pierce-Ramirez"/>
    <s v="Organized scalable initiative"/>
    <n v="7700"/>
    <n v="14644"/>
    <x v="1"/>
    <n v="157"/>
    <x v="1"/>
    <s v="USD"/>
    <n v="1395032400"/>
    <n v="1398920400"/>
    <b v="0"/>
    <b v="1"/>
    <s v="film &amp; video/documentary"/>
    <n v="1.9018181818181819"/>
    <n v="93.273885350318466"/>
    <x v="4"/>
    <x v="4"/>
  </r>
  <r>
    <n v="840"/>
    <s v="Howell and Sons"/>
    <s v="Enhanced regional moderator"/>
    <n v="116300"/>
    <n v="116583"/>
    <x v="1"/>
    <n v="3533"/>
    <x v="1"/>
    <s v="USD"/>
    <n v="1405486800"/>
    <n v="1405659600"/>
    <b v="0"/>
    <b v="1"/>
    <s v="theater/plays"/>
    <n v="1.0024333619948409"/>
    <n v="32.998301726577978"/>
    <x v="3"/>
    <x v="3"/>
  </r>
  <r>
    <n v="841"/>
    <s v="Garcia, Dunn and Richardson"/>
    <s v="Automated even-keeled emulation"/>
    <n v="9100"/>
    <n v="12991"/>
    <x v="1"/>
    <n v="155"/>
    <x v="1"/>
    <s v="USD"/>
    <n v="1455861600"/>
    <n v="1457244000"/>
    <b v="0"/>
    <b v="0"/>
    <s v="technology/web"/>
    <n v="1.4275824175824177"/>
    <n v="83.812903225806451"/>
    <x v="2"/>
    <x v="2"/>
  </r>
  <r>
    <n v="842"/>
    <s v="Lawson and Sons"/>
    <s v="Reverse-engineered multi-tasking product"/>
    <n v="1500"/>
    <n v="8447"/>
    <x v="1"/>
    <n v="132"/>
    <x v="6"/>
    <s v="EUR"/>
    <n v="1529038800"/>
    <n v="1529298000"/>
    <b v="0"/>
    <b v="0"/>
    <s v="technology/wearables"/>
    <n v="5.6313333333333331"/>
    <n v="63.992424242424242"/>
    <x v="2"/>
    <x v="8"/>
  </r>
  <r>
    <n v="843"/>
    <s v="Porter-Hicks"/>
    <s v="De-engineered next generation parallelism"/>
    <n v="8800"/>
    <n v="2703"/>
    <x v="0"/>
    <n v="33"/>
    <x v="1"/>
    <s v="USD"/>
    <n v="1535259600"/>
    <n v="1535778000"/>
    <b v="0"/>
    <b v="0"/>
    <s v="photography/photography books"/>
    <n v="0.30715909090909088"/>
    <n v="81.909090909090907"/>
    <x v="7"/>
    <x v="14"/>
  </r>
  <r>
    <n v="844"/>
    <s v="Rodriguez-Hansen"/>
    <s v="Intuitive cohesive groupware"/>
    <n v="8800"/>
    <n v="8747"/>
    <x v="3"/>
    <n v="94"/>
    <x v="1"/>
    <s v="USD"/>
    <n v="1327212000"/>
    <n v="1327471200"/>
    <b v="0"/>
    <b v="0"/>
    <s v="film &amp; video/documentary"/>
    <n v="0.99397727272727276"/>
    <n v="93.053191489361708"/>
    <x v="4"/>
    <x v="4"/>
  </r>
  <r>
    <n v="845"/>
    <s v="Williams LLC"/>
    <s v="Up-sized high-level access"/>
    <n v="69900"/>
    <n v="138087"/>
    <x v="1"/>
    <n v="1354"/>
    <x v="4"/>
    <s v="GBP"/>
    <n v="1526360400"/>
    <n v="1529557200"/>
    <b v="0"/>
    <b v="0"/>
    <s v="technology/web"/>
    <n v="1.9754935622317598"/>
    <n v="101.98449039881831"/>
    <x v="2"/>
    <x v="2"/>
  </r>
  <r>
    <n v="846"/>
    <s v="Cooper, Stanley and Bryant"/>
    <s v="Phased empowering success"/>
    <n v="1000"/>
    <n v="5085"/>
    <x v="1"/>
    <n v="48"/>
    <x v="1"/>
    <s v="USD"/>
    <n v="1532149200"/>
    <n v="1535259600"/>
    <b v="1"/>
    <b v="1"/>
    <s v="technology/web"/>
    <n v="5.085"/>
    <n v="105.9375"/>
    <x v="2"/>
    <x v="2"/>
  </r>
  <r>
    <n v="847"/>
    <s v="Miller, Glenn and Adams"/>
    <s v="Distributed actuating project"/>
    <n v="4700"/>
    <n v="11174"/>
    <x v="1"/>
    <n v="110"/>
    <x v="1"/>
    <s v="USD"/>
    <n v="1515304800"/>
    <n v="1515564000"/>
    <b v="0"/>
    <b v="0"/>
    <s v="food/food trucks"/>
    <n v="2.3774468085106384"/>
    <n v="101.58181818181818"/>
    <x v="0"/>
    <x v="0"/>
  </r>
  <r>
    <n v="848"/>
    <s v="Cole, Salazar and Moreno"/>
    <s v="Robust motivating orchestration"/>
    <n v="3200"/>
    <n v="10831"/>
    <x v="1"/>
    <n v="172"/>
    <x v="1"/>
    <s v="USD"/>
    <n v="1276318800"/>
    <n v="1277096400"/>
    <b v="0"/>
    <b v="0"/>
    <s v="film &amp; video/drama"/>
    <n v="3.3846875000000001"/>
    <n v="62.970930232558139"/>
    <x v="4"/>
    <x v="6"/>
  </r>
  <r>
    <n v="849"/>
    <s v="Jones-Ryan"/>
    <s v="Vision-oriented uniform instruction set"/>
    <n v="6700"/>
    <n v="8917"/>
    <x v="1"/>
    <n v="307"/>
    <x v="1"/>
    <s v="USD"/>
    <n v="1328767200"/>
    <n v="1329026400"/>
    <b v="0"/>
    <b v="1"/>
    <s v="music/indie rock"/>
    <n v="1.3308955223880596"/>
    <n v="29.045602605863191"/>
    <x v="1"/>
    <x v="7"/>
  </r>
  <r>
    <n v="850"/>
    <s v="Hood, Perez and Meadows"/>
    <s v="Cross-group upward-trending hierarchy"/>
    <n v="100"/>
    <n v="1"/>
    <x v="0"/>
    <n v="1"/>
    <x v="1"/>
    <s v="USD"/>
    <n v="1321682400"/>
    <n v="1322978400"/>
    <b v="1"/>
    <b v="0"/>
    <s v="music/rock"/>
    <n v="0.01"/>
    <n v="1"/>
    <x v="1"/>
    <x v="1"/>
  </r>
  <r>
    <n v="851"/>
    <s v="Bright and Sons"/>
    <s v="Object-based needs-based info-mediaries"/>
    <n v="6000"/>
    <n v="12468"/>
    <x v="1"/>
    <n v="160"/>
    <x v="1"/>
    <s v="USD"/>
    <n v="1335934800"/>
    <n v="1338786000"/>
    <b v="0"/>
    <b v="0"/>
    <s v="music/electric music"/>
    <n v="2.0779999999999998"/>
    <n v="77.924999999999997"/>
    <x v="1"/>
    <x v="5"/>
  </r>
  <r>
    <n v="852"/>
    <s v="Brady Ltd"/>
    <s v="Open-source reciprocal standardization"/>
    <n v="4900"/>
    <n v="2505"/>
    <x v="0"/>
    <n v="31"/>
    <x v="1"/>
    <s v="USD"/>
    <n v="1310792400"/>
    <n v="1311656400"/>
    <b v="0"/>
    <b v="1"/>
    <s v="games/video games"/>
    <n v="0.51122448979591839"/>
    <n v="80.806451612903231"/>
    <x v="6"/>
    <x v="11"/>
  </r>
  <r>
    <n v="853"/>
    <s v="Collier LLC"/>
    <s v="Secured well-modulated projection"/>
    <n v="17100"/>
    <n v="111502"/>
    <x v="1"/>
    <n v="1467"/>
    <x v="0"/>
    <s v="CAD"/>
    <n v="1308546000"/>
    <n v="1308978000"/>
    <b v="0"/>
    <b v="1"/>
    <s v="music/indie rock"/>
    <n v="6.5205847953216374"/>
    <n v="76.006816632583508"/>
    <x v="1"/>
    <x v="7"/>
  </r>
  <r>
    <n v="854"/>
    <s v="Campbell, Thomas and Obrien"/>
    <s v="Multi-channeled secondary middleware"/>
    <n v="171000"/>
    <n v="194309"/>
    <x v="1"/>
    <n v="2662"/>
    <x v="0"/>
    <s v="CAD"/>
    <n v="1574056800"/>
    <n v="1576389600"/>
    <b v="0"/>
    <b v="0"/>
    <s v="publishing/fiction"/>
    <n v="1.1363099415204678"/>
    <n v="72.993613824192337"/>
    <x v="5"/>
    <x v="13"/>
  </r>
  <r>
    <n v="855"/>
    <s v="Moses-Terry"/>
    <s v="Horizontal clear-thinking framework"/>
    <n v="23400"/>
    <n v="23956"/>
    <x v="1"/>
    <n v="452"/>
    <x v="2"/>
    <s v="AUD"/>
    <n v="1308373200"/>
    <n v="1311051600"/>
    <b v="0"/>
    <b v="0"/>
    <s v="theater/plays"/>
    <n v="1.0237606837606839"/>
    <n v="53"/>
    <x v="3"/>
    <x v="3"/>
  </r>
  <r>
    <n v="856"/>
    <s v="Williams and Sons"/>
    <s v="Profound composite core"/>
    <n v="2400"/>
    <n v="8558"/>
    <x v="1"/>
    <n v="158"/>
    <x v="1"/>
    <s v="USD"/>
    <n v="1335243600"/>
    <n v="1336712400"/>
    <b v="0"/>
    <b v="0"/>
    <s v="food/food trucks"/>
    <n v="3.5658333333333334"/>
    <n v="54.164556962025316"/>
    <x v="0"/>
    <x v="0"/>
  </r>
  <r>
    <n v="857"/>
    <s v="Miranda, Gray and Hale"/>
    <s v="Programmable disintermediate matrices"/>
    <n v="5300"/>
    <n v="7413"/>
    <x v="1"/>
    <n v="225"/>
    <x v="5"/>
    <s v="CHF"/>
    <n v="1328421600"/>
    <n v="1330408800"/>
    <b v="1"/>
    <b v="0"/>
    <s v="film &amp; video/shorts"/>
    <n v="1.3986792452830188"/>
    <n v="32.946666666666665"/>
    <x v="4"/>
    <x v="12"/>
  </r>
  <r>
    <n v="858"/>
    <s v="Ayala, Crawford and Taylor"/>
    <s v="Realigned 5thgeneration knowledge user"/>
    <n v="4000"/>
    <n v="2778"/>
    <x v="0"/>
    <n v="35"/>
    <x v="1"/>
    <s v="USD"/>
    <n v="1524286800"/>
    <n v="1524891600"/>
    <b v="1"/>
    <b v="0"/>
    <s v="food/food trucks"/>
    <n v="0.69450000000000001"/>
    <n v="79.371428571428567"/>
    <x v="0"/>
    <x v="0"/>
  </r>
  <r>
    <n v="859"/>
    <s v="Martinez Ltd"/>
    <s v="Multi-layered upward-trending groupware"/>
    <n v="7300"/>
    <n v="2594"/>
    <x v="0"/>
    <n v="63"/>
    <x v="1"/>
    <s v="USD"/>
    <n v="1362117600"/>
    <n v="1363669200"/>
    <b v="0"/>
    <b v="1"/>
    <s v="theater/plays"/>
    <n v="0.35534246575342465"/>
    <n v="41.174603174603178"/>
    <x v="3"/>
    <x v="3"/>
  </r>
  <r>
    <n v="860"/>
    <s v="Lee PLC"/>
    <s v="Re-contextualized leadingedge firmware"/>
    <n v="2000"/>
    <n v="5033"/>
    <x v="1"/>
    <n v="65"/>
    <x v="1"/>
    <s v="USD"/>
    <n v="1550556000"/>
    <n v="1551420000"/>
    <b v="0"/>
    <b v="1"/>
    <s v="technology/wearables"/>
    <n v="2.5165000000000002"/>
    <n v="77.430769230769229"/>
    <x v="2"/>
    <x v="8"/>
  </r>
  <r>
    <n v="861"/>
    <s v="Young, Ramsey and Powell"/>
    <s v="Devolved disintermediate analyzer"/>
    <n v="8800"/>
    <n v="9317"/>
    <x v="1"/>
    <n v="163"/>
    <x v="1"/>
    <s v="USD"/>
    <n v="1269147600"/>
    <n v="1269838800"/>
    <b v="0"/>
    <b v="0"/>
    <s v="theater/plays"/>
    <n v="1.0587500000000001"/>
    <n v="57.159509202453989"/>
    <x v="3"/>
    <x v="3"/>
  </r>
  <r>
    <n v="862"/>
    <s v="Lewis and Sons"/>
    <s v="Profound disintermediate open system"/>
    <n v="3500"/>
    <n v="6560"/>
    <x v="1"/>
    <n v="85"/>
    <x v="1"/>
    <s v="USD"/>
    <n v="1312174800"/>
    <n v="1312520400"/>
    <b v="0"/>
    <b v="0"/>
    <s v="theater/plays"/>
    <n v="1.8742857142857143"/>
    <n v="77.17647058823529"/>
    <x v="3"/>
    <x v="3"/>
  </r>
  <r>
    <n v="863"/>
    <s v="Davis-Johnson"/>
    <s v="Automated reciprocal protocol"/>
    <n v="1400"/>
    <n v="5415"/>
    <x v="1"/>
    <n v="217"/>
    <x v="1"/>
    <s v="USD"/>
    <n v="1434517200"/>
    <n v="1436504400"/>
    <b v="0"/>
    <b v="1"/>
    <s v="film &amp; video/television"/>
    <n v="3.8678571428571429"/>
    <n v="24.953917050691246"/>
    <x v="4"/>
    <x v="19"/>
  </r>
  <r>
    <n v="864"/>
    <s v="Stevenson-Thompson"/>
    <s v="Automated static workforce"/>
    <n v="4200"/>
    <n v="14577"/>
    <x v="1"/>
    <n v="150"/>
    <x v="1"/>
    <s v="USD"/>
    <n v="1471582800"/>
    <n v="1472014800"/>
    <b v="0"/>
    <b v="0"/>
    <s v="film &amp; video/shorts"/>
    <n v="3.4707142857142856"/>
    <n v="97.18"/>
    <x v="4"/>
    <x v="12"/>
  </r>
  <r>
    <n v="865"/>
    <s v="Ellis, Smith and Armstrong"/>
    <s v="Horizontal attitude-oriented help-desk"/>
    <n v="81000"/>
    <n v="150515"/>
    <x v="1"/>
    <n v="3272"/>
    <x v="1"/>
    <s v="USD"/>
    <n v="1410757200"/>
    <n v="1411534800"/>
    <b v="0"/>
    <b v="0"/>
    <s v="theater/plays"/>
    <n v="1.8582098765432098"/>
    <n v="46.000916870415651"/>
    <x v="3"/>
    <x v="3"/>
  </r>
  <r>
    <n v="866"/>
    <s v="Jackson-Brown"/>
    <s v="Versatile 5thgeneration matrices"/>
    <n v="182800"/>
    <n v="79045"/>
    <x v="3"/>
    <n v="898"/>
    <x v="1"/>
    <s v="USD"/>
    <n v="1304830800"/>
    <n v="1304917200"/>
    <b v="0"/>
    <b v="0"/>
    <s v="photography/photography books"/>
    <n v="0.43241247264770238"/>
    <n v="88.023385300668153"/>
    <x v="7"/>
    <x v="14"/>
  </r>
  <r>
    <n v="867"/>
    <s v="Kane, Pruitt and Rivera"/>
    <s v="Cross-platform next generation service-desk"/>
    <n v="4800"/>
    <n v="7797"/>
    <x v="1"/>
    <n v="300"/>
    <x v="1"/>
    <s v="USD"/>
    <n v="1539061200"/>
    <n v="1539579600"/>
    <b v="0"/>
    <b v="0"/>
    <s v="food/food trucks"/>
    <n v="1.6243749999999999"/>
    <n v="25.99"/>
    <x v="0"/>
    <x v="0"/>
  </r>
  <r>
    <n v="868"/>
    <s v="Wood, Buckley and Meza"/>
    <s v="Front-line web-enabled installation"/>
    <n v="7000"/>
    <n v="12939"/>
    <x v="1"/>
    <n v="126"/>
    <x v="1"/>
    <s v="USD"/>
    <n v="1381554000"/>
    <n v="1382504400"/>
    <b v="0"/>
    <b v="0"/>
    <s v="theater/plays"/>
    <n v="1.8484285714285715"/>
    <n v="102.69047619047619"/>
    <x v="3"/>
    <x v="3"/>
  </r>
  <r>
    <n v="869"/>
    <s v="Brown-Williams"/>
    <s v="Multi-channeled responsive product"/>
    <n v="161900"/>
    <n v="38376"/>
    <x v="0"/>
    <n v="526"/>
    <x v="1"/>
    <s v="USD"/>
    <n v="1277096400"/>
    <n v="1278306000"/>
    <b v="0"/>
    <b v="0"/>
    <s v="film &amp; video/drama"/>
    <n v="0.23703520691785052"/>
    <n v="72.958174904942965"/>
    <x v="4"/>
    <x v="6"/>
  </r>
  <r>
    <n v="870"/>
    <s v="Hansen-Austin"/>
    <s v="Adaptive demand-driven encryption"/>
    <n v="7700"/>
    <n v="6920"/>
    <x v="0"/>
    <n v="121"/>
    <x v="1"/>
    <s v="USD"/>
    <n v="1440392400"/>
    <n v="1442552400"/>
    <b v="0"/>
    <b v="0"/>
    <s v="theater/plays"/>
    <n v="0.89870129870129867"/>
    <n v="57.190082644628099"/>
    <x v="3"/>
    <x v="3"/>
  </r>
  <r>
    <n v="871"/>
    <s v="Santana-George"/>
    <s v="Re-engineered client-driven knowledge user"/>
    <n v="71500"/>
    <n v="194912"/>
    <x v="1"/>
    <n v="2320"/>
    <x v="1"/>
    <s v="USD"/>
    <n v="1509512400"/>
    <n v="1511071200"/>
    <b v="0"/>
    <b v="1"/>
    <s v="theater/plays"/>
    <n v="2.7260419580419581"/>
    <n v="84.013793103448279"/>
    <x v="3"/>
    <x v="3"/>
  </r>
  <r>
    <n v="872"/>
    <s v="Davis LLC"/>
    <s v="Compatible logistical paradigm"/>
    <n v="4700"/>
    <n v="7992"/>
    <x v="1"/>
    <n v="81"/>
    <x v="2"/>
    <s v="AUD"/>
    <n v="1535950800"/>
    <n v="1536382800"/>
    <b v="0"/>
    <b v="0"/>
    <s v="film &amp; video/science fiction"/>
    <n v="1.7004255319148935"/>
    <n v="98.666666666666671"/>
    <x v="4"/>
    <x v="22"/>
  </r>
  <r>
    <n v="873"/>
    <s v="Vazquez, Ochoa and Clark"/>
    <s v="Intuitive value-added installation"/>
    <n v="42100"/>
    <n v="79268"/>
    <x v="1"/>
    <n v="1887"/>
    <x v="1"/>
    <s v="USD"/>
    <n v="1389160800"/>
    <n v="1389592800"/>
    <b v="0"/>
    <b v="0"/>
    <s v="photography/photography books"/>
    <n v="1.8828503562945369"/>
    <n v="42.007419183889773"/>
    <x v="7"/>
    <x v="14"/>
  </r>
  <r>
    <n v="874"/>
    <s v="Chung-Nguyen"/>
    <s v="Managed discrete parallelism"/>
    <n v="40200"/>
    <n v="139468"/>
    <x v="1"/>
    <n v="4358"/>
    <x v="1"/>
    <s v="USD"/>
    <n v="1271998800"/>
    <n v="1275282000"/>
    <b v="0"/>
    <b v="1"/>
    <s v="photography/photography books"/>
    <n v="3.4693532338308457"/>
    <n v="32.002753556677376"/>
    <x v="7"/>
    <x v="14"/>
  </r>
  <r>
    <n v="875"/>
    <s v="Mueller-Harmon"/>
    <s v="Implemented tangible approach"/>
    <n v="7900"/>
    <n v="5465"/>
    <x v="0"/>
    <n v="67"/>
    <x v="1"/>
    <s v="USD"/>
    <n v="1294898400"/>
    <n v="1294984800"/>
    <b v="0"/>
    <b v="0"/>
    <s v="music/rock"/>
    <n v="0.6917721518987342"/>
    <n v="81.567164179104481"/>
    <x v="1"/>
    <x v="1"/>
  </r>
  <r>
    <n v="876"/>
    <s v="Dixon, Perez and Banks"/>
    <s v="Re-engineered encompassing definition"/>
    <n v="8300"/>
    <n v="2111"/>
    <x v="0"/>
    <n v="57"/>
    <x v="0"/>
    <s v="CAD"/>
    <n v="1559970000"/>
    <n v="1562043600"/>
    <b v="0"/>
    <b v="0"/>
    <s v="photography/photography books"/>
    <n v="0.25433734939759034"/>
    <n v="37.035087719298247"/>
    <x v="7"/>
    <x v="14"/>
  </r>
  <r>
    <n v="877"/>
    <s v="Estrada Group"/>
    <s v="Multi-lateral uniform collaboration"/>
    <n v="163600"/>
    <n v="126628"/>
    <x v="0"/>
    <n v="1229"/>
    <x v="1"/>
    <s v="USD"/>
    <n v="1469509200"/>
    <n v="1469595600"/>
    <b v="0"/>
    <b v="0"/>
    <s v="food/food trucks"/>
    <n v="0.77400977995110021"/>
    <n v="103.033360455655"/>
    <x v="0"/>
    <x v="0"/>
  </r>
  <r>
    <n v="878"/>
    <s v="Lutz Group"/>
    <s v="Enterprise-wide foreground paradigm"/>
    <n v="2700"/>
    <n v="1012"/>
    <x v="0"/>
    <n v="12"/>
    <x v="6"/>
    <s v="EUR"/>
    <n v="1579068000"/>
    <n v="1581141600"/>
    <b v="0"/>
    <b v="0"/>
    <s v="music/metal"/>
    <n v="0.37481481481481482"/>
    <n v="84.333333333333329"/>
    <x v="1"/>
    <x v="16"/>
  </r>
  <r>
    <n v="879"/>
    <s v="Ortiz Inc"/>
    <s v="Stand-alone incremental parallelism"/>
    <n v="1000"/>
    <n v="5438"/>
    <x v="1"/>
    <n v="53"/>
    <x v="1"/>
    <s v="USD"/>
    <n v="1487743200"/>
    <n v="1488520800"/>
    <b v="0"/>
    <b v="0"/>
    <s v="publishing/nonfiction"/>
    <n v="5.4379999999999997"/>
    <n v="102.60377358490567"/>
    <x v="5"/>
    <x v="9"/>
  </r>
  <r>
    <n v="880"/>
    <s v="Craig, Ellis and Miller"/>
    <s v="Persevering 5thgeneration throughput"/>
    <n v="84500"/>
    <n v="193101"/>
    <x v="1"/>
    <n v="2414"/>
    <x v="1"/>
    <s v="USD"/>
    <n v="1563685200"/>
    <n v="1563858000"/>
    <b v="0"/>
    <b v="0"/>
    <s v="music/electric music"/>
    <n v="2.2852189349112426"/>
    <n v="79.992129246064621"/>
    <x v="1"/>
    <x v="5"/>
  </r>
  <r>
    <n v="881"/>
    <s v="Charles Inc"/>
    <s v="Implemented object-oriented synergy"/>
    <n v="81300"/>
    <n v="31665"/>
    <x v="0"/>
    <n v="452"/>
    <x v="1"/>
    <s v="USD"/>
    <n v="1436418000"/>
    <n v="1438923600"/>
    <b v="0"/>
    <b v="1"/>
    <s v="theater/plays"/>
    <n v="0.38948339483394834"/>
    <n v="70.055309734513273"/>
    <x v="3"/>
    <x v="3"/>
  </r>
  <r>
    <n v="882"/>
    <s v="White-Rosario"/>
    <s v="Balanced demand-driven definition"/>
    <n v="800"/>
    <n v="2960"/>
    <x v="1"/>
    <n v="80"/>
    <x v="1"/>
    <s v="USD"/>
    <n v="1421820000"/>
    <n v="1422165600"/>
    <b v="0"/>
    <b v="0"/>
    <s v="theater/plays"/>
    <n v="3.7"/>
    <n v="37"/>
    <x v="3"/>
    <x v="3"/>
  </r>
  <r>
    <n v="883"/>
    <s v="Simmons-Villarreal"/>
    <s v="Customer-focused mobile Graphic Interface"/>
    <n v="3400"/>
    <n v="8089"/>
    <x v="1"/>
    <n v="193"/>
    <x v="1"/>
    <s v="USD"/>
    <n v="1274763600"/>
    <n v="1277874000"/>
    <b v="0"/>
    <b v="0"/>
    <s v="film &amp; video/shorts"/>
    <n v="2.3791176470588233"/>
    <n v="41.911917098445599"/>
    <x v="4"/>
    <x v="12"/>
  </r>
  <r>
    <n v="884"/>
    <s v="Strickland Group"/>
    <s v="Horizontal secondary interface"/>
    <n v="170800"/>
    <n v="109374"/>
    <x v="0"/>
    <n v="1886"/>
    <x v="1"/>
    <s v="USD"/>
    <n v="1399179600"/>
    <n v="1399352400"/>
    <b v="0"/>
    <b v="1"/>
    <s v="theater/plays"/>
    <n v="0.64036299765807958"/>
    <n v="57.992576882290564"/>
    <x v="3"/>
    <x v="3"/>
  </r>
  <r>
    <n v="885"/>
    <s v="Lynch Ltd"/>
    <s v="Virtual analyzing collaboration"/>
    <n v="1800"/>
    <n v="2129"/>
    <x v="1"/>
    <n v="52"/>
    <x v="1"/>
    <s v="USD"/>
    <n v="1275800400"/>
    <n v="1279083600"/>
    <b v="0"/>
    <b v="0"/>
    <s v="theater/plays"/>
    <n v="1.1827777777777777"/>
    <n v="40.942307692307693"/>
    <x v="3"/>
    <x v="3"/>
  </r>
  <r>
    <n v="886"/>
    <s v="Sanders LLC"/>
    <s v="Multi-tiered explicit focus group"/>
    <n v="150600"/>
    <n v="127745"/>
    <x v="0"/>
    <n v="1825"/>
    <x v="1"/>
    <s v="USD"/>
    <n v="1282798800"/>
    <n v="1284354000"/>
    <b v="0"/>
    <b v="0"/>
    <s v="music/indie rock"/>
    <n v="0.84824037184594958"/>
    <n v="69.9972602739726"/>
    <x v="1"/>
    <x v="7"/>
  </r>
  <r>
    <n v="887"/>
    <s v="Cooper LLC"/>
    <s v="Multi-layered systematic knowledgebase"/>
    <n v="7800"/>
    <n v="2289"/>
    <x v="0"/>
    <n v="31"/>
    <x v="1"/>
    <s v="USD"/>
    <n v="1437109200"/>
    <n v="1441170000"/>
    <b v="0"/>
    <b v="1"/>
    <s v="theater/plays"/>
    <n v="0.29346153846153844"/>
    <n v="73.838709677419359"/>
    <x v="3"/>
    <x v="3"/>
  </r>
  <r>
    <n v="888"/>
    <s v="Palmer Ltd"/>
    <s v="Reverse-engineered uniform knowledge user"/>
    <n v="5800"/>
    <n v="12174"/>
    <x v="1"/>
    <n v="290"/>
    <x v="1"/>
    <s v="USD"/>
    <n v="1491886800"/>
    <n v="1493528400"/>
    <b v="0"/>
    <b v="0"/>
    <s v="theater/plays"/>
    <n v="2.0989655172413793"/>
    <n v="41.979310344827589"/>
    <x v="3"/>
    <x v="3"/>
  </r>
  <r>
    <n v="889"/>
    <s v="Santos Group"/>
    <s v="Secured dynamic capacity"/>
    <n v="5600"/>
    <n v="9508"/>
    <x v="1"/>
    <n v="122"/>
    <x v="1"/>
    <s v="USD"/>
    <n v="1394600400"/>
    <n v="1395205200"/>
    <b v="0"/>
    <b v="1"/>
    <s v="music/electric music"/>
    <n v="1.697857142857143"/>
    <n v="77.93442622950819"/>
    <x v="1"/>
    <x v="5"/>
  </r>
  <r>
    <n v="890"/>
    <s v="Christian, Kim and Jimenez"/>
    <s v="Devolved foreground throughput"/>
    <n v="134400"/>
    <n v="155849"/>
    <x v="1"/>
    <n v="1470"/>
    <x v="1"/>
    <s v="USD"/>
    <n v="1561352400"/>
    <n v="1561438800"/>
    <b v="0"/>
    <b v="0"/>
    <s v="music/indie rock"/>
    <n v="1.1595907738095239"/>
    <n v="106.01972789115646"/>
    <x v="1"/>
    <x v="7"/>
  </r>
  <r>
    <n v="891"/>
    <s v="Williams, Price and Hurley"/>
    <s v="Synchronized demand-driven infrastructure"/>
    <n v="3000"/>
    <n v="7758"/>
    <x v="1"/>
    <n v="165"/>
    <x v="0"/>
    <s v="CAD"/>
    <n v="1322892000"/>
    <n v="1326693600"/>
    <b v="0"/>
    <b v="0"/>
    <s v="film &amp; video/documentary"/>
    <n v="2.5859999999999999"/>
    <n v="47.018181818181816"/>
    <x v="4"/>
    <x v="4"/>
  </r>
  <r>
    <n v="892"/>
    <s v="Anderson, Parks and Estrada"/>
    <s v="Realigned discrete structure"/>
    <n v="6000"/>
    <n v="13835"/>
    <x v="1"/>
    <n v="182"/>
    <x v="1"/>
    <s v="USD"/>
    <n v="1274418000"/>
    <n v="1277960400"/>
    <b v="0"/>
    <b v="0"/>
    <s v="publishing/translations"/>
    <n v="2.3058333333333332"/>
    <n v="76.016483516483518"/>
    <x v="5"/>
    <x v="18"/>
  </r>
  <r>
    <n v="893"/>
    <s v="Collins-Martinez"/>
    <s v="Progressive grid-enabled website"/>
    <n v="8400"/>
    <n v="10770"/>
    <x v="1"/>
    <n v="199"/>
    <x v="6"/>
    <s v="EUR"/>
    <n v="1434344400"/>
    <n v="1434690000"/>
    <b v="0"/>
    <b v="1"/>
    <s v="film &amp; video/documentary"/>
    <n v="1.2821428571428573"/>
    <n v="54.120603015075375"/>
    <x v="4"/>
    <x v="4"/>
  </r>
  <r>
    <n v="894"/>
    <s v="Barrett Inc"/>
    <s v="Organic cohesive neural-net"/>
    <n v="1700"/>
    <n v="3208"/>
    <x v="1"/>
    <n v="56"/>
    <x v="4"/>
    <s v="GBP"/>
    <n v="1373518800"/>
    <n v="1376110800"/>
    <b v="0"/>
    <b v="1"/>
    <s v="film &amp; video/television"/>
    <n v="1.8870588235294117"/>
    <n v="57.285714285714285"/>
    <x v="4"/>
    <x v="19"/>
  </r>
  <r>
    <n v="895"/>
    <s v="Adams-Rollins"/>
    <s v="Integrated demand-driven info-mediaries"/>
    <n v="159800"/>
    <n v="11108"/>
    <x v="0"/>
    <n v="107"/>
    <x v="1"/>
    <s v="USD"/>
    <n v="1517637600"/>
    <n v="1518415200"/>
    <b v="0"/>
    <b v="0"/>
    <s v="theater/plays"/>
    <n v="6.9511889862327911E-2"/>
    <n v="103.81308411214954"/>
    <x v="3"/>
    <x v="3"/>
  </r>
  <r>
    <n v="896"/>
    <s v="Wright-Bryant"/>
    <s v="Reverse-engineered client-server extranet"/>
    <n v="19800"/>
    <n v="153338"/>
    <x v="1"/>
    <n v="1460"/>
    <x v="2"/>
    <s v="AUD"/>
    <n v="1310619600"/>
    <n v="1310878800"/>
    <b v="0"/>
    <b v="1"/>
    <s v="food/food trucks"/>
    <n v="7.7443434343434348"/>
    <n v="105.02602739726028"/>
    <x v="0"/>
    <x v="0"/>
  </r>
  <r>
    <n v="897"/>
    <s v="Berry-Cannon"/>
    <s v="Organized discrete encoding"/>
    <n v="8800"/>
    <n v="2437"/>
    <x v="0"/>
    <n v="27"/>
    <x v="1"/>
    <s v="USD"/>
    <n v="1556427600"/>
    <n v="1556600400"/>
    <b v="0"/>
    <b v="0"/>
    <s v="theater/plays"/>
    <n v="0.27693181818181817"/>
    <n v="90.259259259259252"/>
    <x v="3"/>
    <x v="3"/>
  </r>
  <r>
    <n v="898"/>
    <s v="Davis-Gonzalez"/>
    <s v="Balanced regional flexibility"/>
    <n v="179100"/>
    <n v="93991"/>
    <x v="0"/>
    <n v="1221"/>
    <x v="1"/>
    <s v="USD"/>
    <n v="1576476000"/>
    <n v="1576994400"/>
    <b v="0"/>
    <b v="0"/>
    <s v="film &amp; video/documentary"/>
    <n v="0.52479620323841425"/>
    <n v="76.978705978705975"/>
    <x v="4"/>
    <x v="4"/>
  </r>
  <r>
    <n v="899"/>
    <s v="Best-Young"/>
    <s v="Implemented multimedia time-frame"/>
    <n v="3100"/>
    <n v="12620"/>
    <x v="1"/>
    <n v="123"/>
    <x v="5"/>
    <s v="CHF"/>
    <n v="1381122000"/>
    <n v="1382677200"/>
    <b v="0"/>
    <b v="0"/>
    <s v="music/jazz"/>
    <n v="4.0709677419354842"/>
    <n v="102.60162601626017"/>
    <x v="1"/>
    <x v="17"/>
  </r>
  <r>
    <n v="900"/>
    <s v="Powers, Smith and Deleon"/>
    <s v="Enhanced uniform service-desk"/>
    <n v="100"/>
    <n v="2"/>
    <x v="0"/>
    <n v="1"/>
    <x v="1"/>
    <s v="USD"/>
    <n v="1411102800"/>
    <n v="1411189200"/>
    <b v="0"/>
    <b v="1"/>
    <s v="technology/web"/>
    <n v="0.02"/>
    <n v="2"/>
    <x v="2"/>
    <x v="2"/>
  </r>
  <r>
    <n v="901"/>
    <s v="Hogan Group"/>
    <s v="Versatile bottom-line definition"/>
    <n v="5600"/>
    <n v="8746"/>
    <x v="1"/>
    <n v="159"/>
    <x v="1"/>
    <s v="USD"/>
    <n v="1531803600"/>
    <n v="1534654800"/>
    <b v="0"/>
    <b v="1"/>
    <s v="music/rock"/>
    <n v="1.5617857142857143"/>
    <n v="55.0062893081761"/>
    <x v="1"/>
    <x v="1"/>
  </r>
  <r>
    <n v="902"/>
    <s v="Wang, Silva and Byrd"/>
    <s v="Integrated bifurcated software"/>
    <n v="1400"/>
    <n v="3534"/>
    <x v="1"/>
    <n v="110"/>
    <x v="1"/>
    <s v="USD"/>
    <n v="1454133600"/>
    <n v="1457762400"/>
    <b v="0"/>
    <b v="0"/>
    <s v="technology/web"/>
    <n v="2.5242857142857145"/>
    <n v="32.127272727272725"/>
    <x v="2"/>
    <x v="2"/>
  </r>
  <r>
    <n v="903"/>
    <s v="Parker-Morris"/>
    <s v="Assimilated next generation instruction set"/>
    <n v="41000"/>
    <n v="709"/>
    <x v="2"/>
    <n v="14"/>
    <x v="1"/>
    <s v="USD"/>
    <n v="1336194000"/>
    <n v="1337490000"/>
    <b v="0"/>
    <b v="1"/>
    <s v="publishing/nonfiction"/>
    <n v="1.729268292682927E-2"/>
    <n v="50.642857142857146"/>
    <x v="5"/>
    <x v="9"/>
  </r>
  <r>
    <n v="904"/>
    <s v="Rodriguez, Johnson and Jackson"/>
    <s v="Digitized foreground array"/>
    <n v="6500"/>
    <n v="795"/>
    <x v="0"/>
    <n v="16"/>
    <x v="1"/>
    <s v="USD"/>
    <n v="1349326800"/>
    <n v="1349672400"/>
    <b v="0"/>
    <b v="0"/>
    <s v="publishing/radio &amp; podcasts"/>
    <n v="0.12230769230769231"/>
    <n v="49.6875"/>
    <x v="5"/>
    <x v="15"/>
  </r>
  <r>
    <n v="905"/>
    <s v="Haynes PLC"/>
    <s v="Re-engineered clear-thinking project"/>
    <n v="7900"/>
    <n v="12955"/>
    <x v="1"/>
    <n v="236"/>
    <x v="1"/>
    <s v="USD"/>
    <n v="1379566800"/>
    <n v="1379826000"/>
    <b v="0"/>
    <b v="0"/>
    <s v="theater/plays"/>
    <n v="1.6398734177215191"/>
    <n v="54.894067796610166"/>
    <x v="3"/>
    <x v="3"/>
  </r>
  <r>
    <n v="906"/>
    <s v="Hayes Group"/>
    <s v="Implemented even-keeled standardization"/>
    <n v="5500"/>
    <n v="8964"/>
    <x v="1"/>
    <n v="191"/>
    <x v="1"/>
    <s v="USD"/>
    <n v="1494651600"/>
    <n v="1497762000"/>
    <b v="1"/>
    <b v="1"/>
    <s v="film &amp; video/documentary"/>
    <n v="1.6298181818181818"/>
    <n v="46.931937172774866"/>
    <x v="4"/>
    <x v="4"/>
  </r>
  <r>
    <n v="907"/>
    <s v="White, Pena and Calhoun"/>
    <s v="Quality-focused asymmetric adapter"/>
    <n v="9100"/>
    <n v="1843"/>
    <x v="0"/>
    <n v="41"/>
    <x v="1"/>
    <s v="USD"/>
    <n v="1303880400"/>
    <n v="1304485200"/>
    <b v="0"/>
    <b v="0"/>
    <s v="theater/plays"/>
    <n v="0.20252747252747252"/>
    <n v="44.951219512195124"/>
    <x v="3"/>
    <x v="3"/>
  </r>
  <r>
    <n v="908"/>
    <s v="Bryant-Pope"/>
    <s v="Networked intangible help-desk"/>
    <n v="38200"/>
    <n v="121950"/>
    <x v="1"/>
    <n v="3934"/>
    <x v="1"/>
    <s v="USD"/>
    <n v="1335934800"/>
    <n v="1336885200"/>
    <b v="0"/>
    <b v="0"/>
    <s v="games/video games"/>
    <n v="3.1924083769633507"/>
    <n v="30.99898322318251"/>
    <x v="6"/>
    <x v="11"/>
  </r>
  <r>
    <n v="909"/>
    <s v="Gates, Li and Thompson"/>
    <s v="Synchronized attitude-oriented frame"/>
    <n v="1800"/>
    <n v="8621"/>
    <x v="1"/>
    <n v="80"/>
    <x v="0"/>
    <s v="CAD"/>
    <n v="1528088400"/>
    <n v="1530421200"/>
    <b v="0"/>
    <b v="1"/>
    <s v="theater/plays"/>
    <n v="4.7894444444444444"/>
    <n v="107.7625"/>
    <x v="3"/>
    <x v="3"/>
  </r>
  <r>
    <n v="910"/>
    <s v="King-Morris"/>
    <s v="Proactive incremental architecture"/>
    <n v="154500"/>
    <n v="30215"/>
    <x v="3"/>
    <n v="296"/>
    <x v="1"/>
    <s v="USD"/>
    <n v="1421906400"/>
    <n v="1421992800"/>
    <b v="0"/>
    <b v="0"/>
    <s v="theater/plays"/>
    <n v="0.19556634304207121"/>
    <n v="102.07770270270271"/>
    <x v="3"/>
    <x v="3"/>
  </r>
  <r>
    <n v="911"/>
    <s v="Carter, Cole and Curtis"/>
    <s v="Cloned responsive standardization"/>
    <n v="5800"/>
    <n v="11539"/>
    <x v="1"/>
    <n v="462"/>
    <x v="1"/>
    <s v="USD"/>
    <n v="1568005200"/>
    <n v="1568178000"/>
    <b v="1"/>
    <b v="0"/>
    <s v="technology/web"/>
    <n v="1.9894827586206896"/>
    <n v="24.976190476190474"/>
    <x v="2"/>
    <x v="2"/>
  </r>
  <r>
    <n v="912"/>
    <s v="Sanchez-Parsons"/>
    <s v="Reduced bifurcated pricing structure"/>
    <n v="1800"/>
    <n v="14310"/>
    <x v="1"/>
    <n v="179"/>
    <x v="1"/>
    <s v="USD"/>
    <n v="1346821200"/>
    <n v="1347944400"/>
    <b v="1"/>
    <b v="0"/>
    <s v="film &amp; video/drama"/>
    <n v="7.95"/>
    <n v="79.944134078212286"/>
    <x v="4"/>
    <x v="6"/>
  </r>
  <r>
    <n v="913"/>
    <s v="Rivera-Pearson"/>
    <s v="Re-engineered asymmetric challenge"/>
    <n v="70200"/>
    <n v="35536"/>
    <x v="0"/>
    <n v="523"/>
    <x v="2"/>
    <s v="AUD"/>
    <n v="1557637200"/>
    <n v="1558760400"/>
    <b v="0"/>
    <b v="0"/>
    <s v="film &amp; video/drama"/>
    <n v="0.50621082621082625"/>
    <n v="67.946462715105156"/>
    <x v="4"/>
    <x v="6"/>
  </r>
  <r>
    <n v="914"/>
    <s v="Ramirez, Padilla and Barrera"/>
    <s v="Diverse client-driven conglomeration"/>
    <n v="6400"/>
    <n v="3676"/>
    <x v="0"/>
    <n v="141"/>
    <x v="4"/>
    <s v="GBP"/>
    <n v="1375592400"/>
    <n v="1376629200"/>
    <b v="0"/>
    <b v="0"/>
    <s v="theater/plays"/>
    <n v="0.57437499999999997"/>
    <n v="26.070921985815602"/>
    <x v="3"/>
    <x v="3"/>
  </r>
  <r>
    <n v="915"/>
    <s v="Riggs Group"/>
    <s v="Configurable upward-trending solution"/>
    <n v="125900"/>
    <n v="195936"/>
    <x v="1"/>
    <n v="1866"/>
    <x v="4"/>
    <s v="GBP"/>
    <n v="1503982800"/>
    <n v="1504760400"/>
    <b v="0"/>
    <b v="0"/>
    <s v="film &amp; video/television"/>
    <n v="1.5562827640984909"/>
    <n v="105.0032154340836"/>
    <x v="4"/>
    <x v="19"/>
  </r>
  <r>
    <n v="916"/>
    <s v="Clements Ltd"/>
    <s v="Persistent bandwidth-monitored framework"/>
    <n v="3700"/>
    <n v="1343"/>
    <x v="0"/>
    <n v="52"/>
    <x v="1"/>
    <s v="USD"/>
    <n v="1418882400"/>
    <n v="1419660000"/>
    <b v="0"/>
    <b v="0"/>
    <s v="photography/photography books"/>
    <n v="0.36297297297297298"/>
    <n v="25.826923076923077"/>
    <x v="7"/>
    <x v="14"/>
  </r>
  <r>
    <n v="917"/>
    <s v="Cooper Inc"/>
    <s v="Polarized discrete product"/>
    <n v="3600"/>
    <n v="2097"/>
    <x v="2"/>
    <n v="27"/>
    <x v="4"/>
    <s v="GBP"/>
    <n v="1309237200"/>
    <n v="1311310800"/>
    <b v="0"/>
    <b v="1"/>
    <s v="film &amp; video/shorts"/>
    <n v="0.58250000000000002"/>
    <n v="77.666666666666671"/>
    <x v="4"/>
    <x v="12"/>
  </r>
  <r>
    <n v="918"/>
    <s v="Jones-Gonzalez"/>
    <s v="Seamless dynamic website"/>
    <n v="3800"/>
    <n v="9021"/>
    <x v="1"/>
    <n v="156"/>
    <x v="5"/>
    <s v="CHF"/>
    <n v="1343365200"/>
    <n v="1344315600"/>
    <b v="0"/>
    <b v="0"/>
    <s v="publishing/radio &amp; podcasts"/>
    <n v="2.3739473684210526"/>
    <n v="57.82692307692308"/>
    <x v="5"/>
    <x v="15"/>
  </r>
  <r>
    <n v="919"/>
    <s v="Fox Ltd"/>
    <s v="Extended multimedia firmware"/>
    <n v="35600"/>
    <n v="20915"/>
    <x v="0"/>
    <n v="225"/>
    <x v="2"/>
    <s v="AUD"/>
    <n v="1507957200"/>
    <n v="1510725600"/>
    <b v="0"/>
    <b v="1"/>
    <s v="theater/plays"/>
    <n v="0.58750000000000002"/>
    <n v="92.955555555555549"/>
    <x v="3"/>
    <x v="3"/>
  </r>
  <r>
    <n v="920"/>
    <s v="Green, Murphy and Webb"/>
    <s v="Versatile directional project"/>
    <n v="5300"/>
    <n v="9676"/>
    <x v="1"/>
    <n v="255"/>
    <x v="1"/>
    <s v="USD"/>
    <n v="1549519200"/>
    <n v="1551247200"/>
    <b v="1"/>
    <b v="0"/>
    <s v="film &amp; video/animation"/>
    <n v="1.8256603773584905"/>
    <n v="37.945098039215686"/>
    <x v="4"/>
    <x v="10"/>
  </r>
  <r>
    <n v="921"/>
    <s v="Stevenson PLC"/>
    <s v="Profound directional knowledge user"/>
    <n v="160400"/>
    <n v="1210"/>
    <x v="0"/>
    <n v="38"/>
    <x v="1"/>
    <s v="USD"/>
    <n v="1329026400"/>
    <n v="1330236000"/>
    <b v="0"/>
    <b v="0"/>
    <s v="technology/web"/>
    <n v="7.5436408977556111E-3"/>
    <n v="31.842105263157894"/>
    <x v="2"/>
    <x v="2"/>
  </r>
  <r>
    <n v="922"/>
    <s v="Soto-Anthony"/>
    <s v="Ameliorated logistical capability"/>
    <n v="51400"/>
    <n v="90440"/>
    <x v="1"/>
    <n v="2261"/>
    <x v="1"/>
    <s v="USD"/>
    <n v="1544335200"/>
    <n v="1545112800"/>
    <b v="0"/>
    <b v="1"/>
    <s v="music/world music"/>
    <n v="1.7595330739299611"/>
    <n v="40"/>
    <x v="1"/>
    <x v="21"/>
  </r>
  <r>
    <n v="923"/>
    <s v="Wise and Sons"/>
    <s v="Sharable discrete definition"/>
    <n v="1700"/>
    <n v="4044"/>
    <x v="1"/>
    <n v="40"/>
    <x v="1"/>
    <s v="USD"/>
    <n v="1279083600"/>
    <n v="1279170000"/>
    <b v="0"/>
    <b v="0"/>
    <s v="theater/plays"/>
    <n v="2.3788235294117648"/>
    <n v="101.1"/>
    <x v="3"/>
    <x v="3"/>
  </r>
  <r>
    <n v="924"/>
    <s v="Butler-Barr"/>
    <s v="User-friendly next generation core"/>
    <n v="39400"/>
    <n v="192292"/>
    <x v="1"/>
    <n v="2289"/>
    <x v="6"/>
    <s v="EUR"/>
    <n v="1572498000"/>
    <n v="1573452000"/>
    <b v="0"/>
    <b v="0"/>
    <s v="theater/plays"/>
    <n v="4.8805076142131982"/>
    <n v="84.006989951944078"/>
    <x v="3"/>
    <x v="3"/>
  </r>
  <r>
    <n v="925"/>
    <s v="Wilson, Jefferson and Anderson"/>
    <s v="Profit-focused empowering system engine"/>
    <n v="3000"/>
    <n v="6722"/>
    <x v="1"/>
    <n v="65"/>
    <x v="1"/>
    <s v="USD"/>
    <n v="1506056400"/>
    <n v="1507093200"/>
    <b v="0"/>
    <b v="0"/>
    <s v="theater/plays"/>
    <n v="2.2406666666666668"/>
    <n v="103.41538461538461"/>
    <x v="3"/>
    <x v="3"/>
  </r>
  <r>
    <n v="926"/>
    <s v="Brown-Oliver"/>
    <s v="Synchronized cohesive encoding"/>
    <n v="8700"/>
    <n v="1577"/>
    <x v="0"/>
    <n v="15"/>
    <x v="1"/>
    <s v="USD"/>
    <n v="1463029200"/>
    <n v="1463374800"/>
    <b v="0"/>
    <b v="0"/>
    <s v="food/food trucks"/>
    <n v="0.18126436781609195"/>
    <n v="105.13333333333334"/>
    <x v="0"/>
    <x v="0"/>
  </r>
  <r>
    <n v="927"/>
    <s v="Davis-Gardner"/>
    <s v="Synergistic dynamic utilization"/>
    <n v="7200"/>
    <n v="3301"/>
    <x v="0"/>
    <n v="37"/>
    <x v="1"/>
    <s v="USD"/>
    <n v="1342069200"/>
    <n v="1344574800"/>
    <b v="0"/>
    <b v="0"/>
    <s v="theater/plays"/>
    <n v="0.45847222222222223"/>
    <n v="89.21621621621621"/>
    <x v="3"/>
    <x v="3"/>
  </r>
  <r>
    <n v="928"/>
    <s v="Dawson Group"/>
    <s v="Triple-buffered bi-directional model"/>
    <n v="167400"/>
    <n v="196386"/>
    <x v="1"/>
    <n v="3777"/>
    <x v="6"/>
    <s v="EUR"/>
    <n v="1388296800"/>
    <n v="1389074400"/>
    <b v="0"/>
    <b v="0"/>
    <s v="technology/web"/>
    <n v="1.1731541218637993"/>
    <n v="51.995234312946785"/>
    <x v="2"/>
    <x v="2"/>
  </r>
  <r>
    <n v="929"/>
    <s v="Turner-Terrell"/>
    <s v="Polarized tertiary function"/>
    <n v="5500"/>
    <n v="11952"/>
    <x v="1"/>
    <n v="184"/>
    <x v="4"/>
    <s v="GBP"/>
    <n v="1493787600"/>
    <n v="1494997200"/>
    <b v="0"/>
    <b v="0"/>
    <s v="theater/plays"/>
    <n v="2.173090909090909"/>
    <n v="64.956521739130437"/>
    <x v="3"/>
    <x v="3"/>
  </r>
  <r>
    <n v="930"/>
    <s v="Hall, Buchanan and Benton"/>
    <s v="Configurable fault-tolerant structure"/>
    <n v="3500"/>
    <n v="3930"/>
    <x v="1"/>
    <n v="85"/>
    <x v="1"/>
    <s v="USD"/>
    <n v="1424844000"/>
    <n v="1425448800"/>
    <b v="0"/>
    <b v="1"/>
    <s v="theater/plays"/>
    <n v="1.1228571428571428"/>
    <n v="46.235294117647058"/>
    <x v="3"/>
    <x v="3"/>
  </r>
  <r>
    <n v="931"/>
    <s v="Lowery, Hayden and Cruz"/>
    <s v="Digitized 24/7 budgetary management"/>
    <n v="7900"/>
    <n v="5729"/>
    <x v="0"/>
    <n v="112"/>
    <x v="1"/>
    <s v="USD"/>
    <n v="1403931600"/>
    <n v="1404104400"/>
    <b v="0"/>
    <b v="1"/>
    <s v="theater/plays"/>
    <n v="0.72518987341772156"/>
    <n v="51.151785714285715"/>
    <x v="3"/>
    <x v="3"/>
  </r>
  <r>
    <n v="932"/>
    <s v="Mora, Miller and Harper"/>
    <s v="Stand-alone zero tolerance algorithm"/>
    <n v="2300"/>
    <n v="4883"/>
    <x v="1"/>
    <n v="144"/>
    <x v="1"/>
    <s v="USD"/>
    <n v="1394514000"/>
    <n v="1394773200"/>
    <b v="0"/>
    <b v="0"/>
    <s v="music/rock"/>
    <n v="2.1230434782608696"/>
    <n v="33.909722222222221"/>
    <x v="1"/>
    <x v="1"/>
  </r>
  <r>
    <n v="933"/>
    <s v="Espinoza Group"/>
    <s v="Implemented tangible support"/>
    <n v="73000"/>
    <n v="175015"/>
    <x v="1"/>
    <n v="1902"/>
    <x v="1"/>
    <s v="USD"/>
    <n v="1365397200"/>
    <n v="1366520400"/>
    <b v="0"/>
    <b v="0"/>
    <s v="theater/plays"/>
    <n v="2.3974657534246577"/>
    <n v="92.016298633017882"/>
    <x v="3"/>
    <x v="3"/>
  </r>
  <r>
    <n v="934"/>
    <s v="Davis, Crawford and Lopez"/>
    <s v="Reactive radical framework"/>
    <n v="6200"/>
    <n v="11280"/>
    <x v="1"/>
    <n v="105"/>
    <x v="1"/>
    <s v="USD"/>
    <n v="1456120800"/>
    <n v="1456639200"/>
    <b v="0"/>
    <b v="0"/>
    <s v="theater/plays"/>
    <n v="1.8193548387096774"/>
    <n v="107.42857142857143"/>
    <x v="3"/>
    <x v="3"/>
  </r>
  <r>
    <n v="935"/>
    <s v="Richards, Stevens and Fleming"/>
    <s v="Object-based full-range knowledge user"/>
    <n v="6100"/>
    <n v="10012"/>
    <x v="1"/>
    <n v="132"/>
    <x v="1"/>
    <s v="USD"/>
    <n v="1437714000"/>
    <n v="1438318800"/>
    <b v="0"/>
    <b v="0"/>
    <s v="theater/plays"/>
    <n v="1.6413114754098361"/>
    <n v="75.848484848484844"/>
    <x v="3"/>
    <x v="3"/>
  </r>
  <r>
    <n v="936"/>
    <s v="Brown Ltd"/>
    <s v="Enhanced composite contingency"/>
    <n v="103200"/>
    <n v="1690"/>
    <x v="0"/>
    <n v="21"/>
    <x v="1"/>
    <s v="USD"/>
    <n v="1563771600"/>
    <n v="1564030800"/>
    <b v="1"/>
    <b v="0"/>
    <s v="theater/plays"/>
    <n v="1.6375968992248063E-2"/>
    <n v="80.476190476190482"/>
    <x v="3"/>
    <x v="3"/>
  </r>
  <r>
    <n v="937"/>
    <s v="Tapia, Sandoval and Hurley"/>
    <s v="Cloned fresh-thinking model"/>
    <n v="171000"/>
    <n v="84891"/>
    <x v="3"/>
    <n v="976"/>
    <x v="1"/>
    <s v="USD"/>
    <n v="1448517600"/>
    <n v="1449295200"/>
    <b v="0"/>
    <b v="0"/>
    <s v="film &amp; video/documentary"/>
    <n v="0.49643859649122807"/>
    <n v="86.978483606557376"/>
    <x v="4"/>
    <x v="4"/>
  </r>
  <r>
    <n v="938"/>
    <s v="Allen Inc"/>
    <s v="Total dedicated benchmark"/>
    <n v="9200"/>
    <n v="10093"/>
    <x v="1"/>
    <n v="96"/>
    <x v="1"/>
    <s v="USD"/>
    <n v="1528779600"/>
    <n v="1531890000"/>
    <b v="0"/>
    <b v="1"/>
    <s v="publishing/fiction"/>
    <n v="1.0970652173913042"/>
    <n v="105.13541666666667"/>
    <x v="5"/>
    <x v="13"/>
  </r>
  <r>
    <n v="939"/>
    <s v="Williams, Johnson and Campbell"/>
    <s v="Streamlined human-resource Graphic Interface"/>
    <n v="7800"/>
    <n v="3839"/>
    <x v="0"/>
    <n v="67"/>
    <x v="1"/>
    <s v="USD"/>
    <n v="1304744400"/>
    <n v="1306213200"/>
    <b v="0"/>
    <b v="1"/>
    <s v="games/video games"/>
    <n v="0.49217948717948717"/>
    <n v="57.298507462686565"/>
    <x v="6"/>
    <x v="11"/>
  </r>
  <r>
    <n v="940"/>
    <s v="Wiggins Ltd"/>
    <s v="Upgradable analyzing core"/>
    <n v="9900"/>
    <n v="6161"/>
    <x v="2"/>
    <n v="66"/>
    <x v="0"/>
    <s v="CAD"/>
    <n v="1354341600"/>
    <n v="1356242400"/>
    <b v="0"/>
    <b v="0"/>
    <s v="technology/web"/>
    <n v="0.62232323232323228"/>
    <n v="93.348484848484844"/>
    <x v="2"/>
    <x v="2"/>
  </r>
  <r>
    <n v="941"/>
    <s v="Luna-Horne"/>
    <s v="Profound exuding pricing structure"/>
    <n v="43000"/>
    <n v="5615"/>
    <x v="0"/>
    <n v="78"/>
    <x v="1"/>
    <s v="USD"/>
    <n v="1294552800"/>
    <n v="1297576800"/>
    <b v="1"/>
    <b v="0"/>
    <s v="theater/plays"/>
    <n v="0.1305813953488372"/>
    <n v="71.987179487179489"/>
    <x v="3"/>
    <x v="3"/>
  </r>
  <r>
    <n v="942"/>
    <s v="Allen Inc"/>
    <s v="Horizontal optimizing model"/>
    <n v="9600"/>
    <n v="6205"/>
    <x v="0"/>
    <n v="67"/>
    <x v="2"/>
    <s v="AUD"/>
    <n v="1295935200"/>
    <n v="1296194400"/>
    <b v="0"/>
    <b v="0"/>
    <s v="theater/plays"/>
    <n v="0.64635416666666667"/>
    <n v="92.611940298507463"/>
    <x v="3"/>
    <x v="3"/>
  </r>
  <r>
    <n v="943"/>
    <s v="Peterson, Gonzalez and Spencer"/>
    <s v="Synchronized fault-tolerant algorithm"/>
    <n v="7500"/>
    <n v="11969"/>
    <x v="1"/>
    <n v="114"/>
    <x v="1"/>
    <s v="USD"/>
    <n v="1411534800"/>
    <n v="1414558800"/>
    <b v="0"/>
    <b v="0"/>
    <s v="food/food trucks"/>
    <n v="1.5958666666666668"/>
    <n v="104.99122807017544"/>
    <x v="0"/>
    <x v="0"/>
  </r>
  <r>
    <n v="944"/>
    <s v="Walter Inc"/>
    <s v="Streamlined 5thgeneration intranet"/>
    <n v="10000"/>
    <n v="8142"/>
    <x v="0"/>
    <n v="263"/>
    <x v="2"/>
    <s v="AUD"/>
    <n v="1486706400"/>
    <n v="1488348000"/>
    <b v="0"/>
    <b v="0"/>
    <s v="photography/photography books"/>
    <n v="0.81420000000000003"/>
    <n v="30.958174904942965"/>
    <x v="7"/>
    <x v="14"/>
  </r>
  <r>
    <n v="945"/>
    <s v="Sanders, Farley and Huffman"/>
    <s v="Cross-group clear-thinking task-force"/>
    <n v="172000"/>
    <n v="55805"/>
    <x v="0"/>
    <n v="1691"/>
    <x v="1"/>
    <s v="USD"/>
    <n v="1333602000"/>
    <n v="1334898000"/>
    <b v="1"/>
    <b v="0"/>
    <s v="photography/photography books"/>
    <n v="0.32444767441860467"/>
    <n v="33.001182732111175"/>
    <x v="7"/>
    <x v="14"/>
  </r>
  <r>
    <n v="946"/>
    <s v="Hall, Holmes and Walker"/>
    <s v="Public-key bandwidth-monitored intranet"/>
    <n v="153700"/>
    <n v="15238"/>
    <x v="0"/>
    <n v="181"/>
    <x v="1"/>
    <s v="USD"/>
    <n v="1308200400"/>
    <n v="1308373200"/>
    <b v="0"/>
    <b v="0"/>
    <s v="theater/plays"/>
    <n v="9.9141184124918666E-2"/>
    <n v="84.187845303867405"/>
    <x v="3"/>
    <x v="3"/>
  </r>
  <r>
    <n v="947"/>
    <s v="Smith-Powell"/>
    <s v="Upgradable clear-thinking hardware"/>
    <n v="3600"/>
    <n v="961"/>
    <x v="0"/>
    <n v="13"/>
    <x v="1"/>
    <s v="USD"/>
    <n v="1411707600"/>
    <n v="1412312400"/>
    <b v="0"/>
    <b v="0"/>
    <s v="theater/plays"/>
    <n v="0.26694444444444443"/>
    <n v="73.92307692307692"/>
    <x v="3"/>
    <x v="3"/>
  </r>
  <r>
    <n v="948"/>
    <s v="Smith-Hill"/>
    <s v="Integrated holistic paradigm"/>
    <n v="9400"/>
    <n v="5918"/>
    <x v="3"/>
    <n v="160"/>
    <x v="1"/>
    <s v="USD"/>
    <n v="1418364000"/>
    <n v="1419228000"/>
    <b v="1"/>
    <b v="1"/>
    <s v="film &amp; video/documentary"/>
    <n v="0.62957446808510642"/>
    <n v="36.987499999999997"/>
    <x v="4"/>
    <x v="4"/>
  </r>
  <r>
    <n v="949"/>
    <s v="Wright LLC"/>
    <s v="Seamless clear-thinking conglomeration"/>
    <n v="5900"/>
    <n v="9520"/>
    <x v="1"/>
    <n v="203"/>
    <x v="1"/>
    <s v="USD"/>
    <n v="1429333200"/>
    <n v="1430974800"/>
    <b v="0"/>
    <b v="0"/>
    <s v="technology/web"/>
    <n v="1.6135593220338984"/>
    <n v="46.896551724137929"/>
    <x v="2"/>
    <x v="2"/>
  </r>
  <r>
    <n v="950"/>
    <s v="Williams, Orozco and Gomez"/>
    <s v="Persistent content-based methodology"/>
    <n v="100"/>
    <n v="5"/>
    <x v="0"/>
    <n v="1"/>
    <x v="1"/>
    <s v="USD"/>
    <n v="1555390800"/>
    <n v="1555822800"/>
    <b v="0"/>
    <b v="1"/>
    <s v="theater/plays"/>
    <n v="0.05"/>
    <n v="5"/>
    <x v="3"/>
    <x v="3"/>
  </r>
  <r>
    <n v="951"/>
    <s v="Peterson Ltd"/>
    <s v="Re-engineered 24hour matrix"/>
    <n v="14500"/>
    <n v="159056"/>
    <x v="1"/>
    <n v="1559"/>
    <x v="1"/>
    <s v="USD"/>
    <n v="1482732000"/>
    <n v="1482818400"/>
    <b v="0"/>
    <b v="1"/>
    <s v="music/rock"/>
    <n v="10.969379310344827"/>
    <n v="102.02437459910199"/>
    <x v="1"/>
    <x v="1"/>
  </r>
  <r>
    <n v="952"/>
    <s v="Cummings-Hayes"/>
    <s v="Virtual multi-tasking core"/>
    <n v="145500"/>
    <n v="101987"/>
    <x v="3"/>
    <n v="2266"/>
    <x v="1"/>
    <s v="USD"/>
    <n v="1470718800"/>
    <n v="1471928400"/>
    <b v="0"/>
    <b v="0"/>
    <s v="film &amp; video/documentary"/>
    <n v="0.70094158075601376"/>
    <n v="45.007502206531335"/>
    <x v="4"/>
    <x v="4"/>
  </r>
  <r>
    <n v="953"/>
    <s v="Boyle Ltd"/>
    <s v="Streamlined fault-tolerant conglomeration"/>
    <n v="3300"/>
    <n v="1980"/>
    <x v="0"/>
    <n v="21"/>
    <x v="1"/>
    <s v="USD"/>
    <n v="1450591200"/>
    <n v="1453701600"/>
    <b v="0"/>
    <b v="1"/>
    <s v="film &amp; video/science fiction"/>
    <n v="0.6"/>
    <n v="94.285714285714292"/>
    <x v="4"/>
    <x v="22"/>
  </r>
  <r>
    <n v="954"/>
    <s v="Henderson, Parker and Diaz"/>
    <s v="Enterprise-wide client-driven policy"/>
    <n v="42600"/>
    <n v="156384"/>
    <x v="1"/>
    <n v="1548"/>
    <x v="2"/>
    <s v="AUD"/>
    <n v="1348290000"/>
    <n v="1350363600"/>
    <b v="0"/>
    <b v="0"/>
    <s v="technology/web"/>
    <n v="3.6709859154929578"/>
    <n v="101.02325581395348"/>
    <x v="2"/>
    <x v="2"/>
  </r>
  <r>
    <n v="955"/>
    <s v="Moss-Obrien"/>
    <s v="Function-based next generation emulation"/>
    <n v="700"/>
    <n v="7763"/>
    <x v="1"/>
    <n v="80"/>
    <x v="1"/>
    <s v="USD"/>
    <n v="1353823200"/>
    <n v="1353996000"/>
    <b v="0"/>
    <b v="0"/>
    <s v="theater/plays"/>
    <n v="11.09"/>
    <n v="97.037499999999994"/>
    <x v="3"/>
    <x v="3"/>
  </r>
  <r>
    <n v="956"/>
    <s v="Wood Inc"/>
    <s v="Re-engineered composite focus group"/>
    <n v="187600"/>
    <n v="35698"/>
    <x v="0"/>
    <n v="830"/>
    <x v="1"/>
    <s v="USD"/>
    <n v="1450764000"/>
    <n v="1451109600"/>
    <b v="0"/>
    <b v="0"/>
    <s v="film &amp; video/science fiction"/>
    <n v="0.19028784648187633"/>
    <n v="43.00963855421687"/>
    <x v="4"/>
    <x v="22"/>
  </r>
  <r>
    <n v="957"/>
    <s v="Riley, Cohen and Goodman"/>
    <s v="Profound mission-critical function"/>
    <n v="9800"/>
    <n v="12434"/>
    <x v="1"/>
    <n v="131"/>
    <x v="1"/>
    <s v="USD"/>
    <n v="1329372000"/>
    <n v="1329631200"/>
    <b v="0"/>
    <b v="0"/>
    <s v="theater/plays"/>
    <n v="1.2687755102040816"/>
    <n v="94.916030534351151"/>
    <x v="3"/>
    <x v="3"/>
  </r>
  <r>
    <n v="958"/>
    <s v="Green, Robinson and Ho"/>
    <s v="De-engineered zero-defect open system"/>
    <n v="1100"/>
    <n v="8081"/>
    <x v="1"/>
    <n v="112"/>
    <x v="1"/>
    <s v="USD"/>
    <n v="1277096400"/>
    <n v="1278997200"/>
    <b v="0"/>
    <b v="0"/>
    <s v="film &amp; video/animation"/>
    <n v="7.3463636363636367"/>
    <n v="72.151785714285708"/>
    <x v="4"/>
    <x v="10"/>
  </r>
  <r>
    <n v="959"/>
    <s v="Black-Graham"/>
    <s v="Operative hybrid utilization"/>
    <n v="145000"/>
    <n v="6631"/>
    <x v="0"/>
    <n v="130"/>
    <x v="1"/>
    <s v="USD"/>
    <n v="1277701200"/>
    <n v="1280120400"/>
    <b v="0"/>
    <b v="0"/>
    <s v="publishing/translations"/>
    <n v="4.5731034482758622E-2"/>
    <n v="51.007692307692309"/>
    <x v="5"/>
    <x v="18"/>
  </r>
  <r>
    <n v="960"/>
    <s v="Robbins Group"/>
    <s v="Function-based interactive matrix"/>
    <n v="5500"/>
    <n v="4678"/>
    <x v="0"/>
    <n v="55"/>
    <x v="1"/>
    <s v="USD"/>
    <n v="1454911200"/>
    <n v="1458104400"/>
    <b v="0"/>
    <b v="0"/>
    <s v="technology/web"/>
    <n v="0.85054545454545449"/>
    <n v="85.054545454545448"/>
    <x v="2"/>
    <x v="2"/>
  </r>
  <r>
    <n v="961"/>
    <s v="Mason, Case and May"/>
    <s v="Optimized content-based collaboration"/>
    <n v="5700"/>
    <n v="6800"/>
    <x v="1"/>
    <n v="155"/>
    <x v="1"/>
    <s v="USD"/>
    <n v="1297922400"/>
    <n v="1298268000"/>
    <b v="0"/>
    <b v="0"/>
    <s v="publishing/translations"/>
    <n v="1.1929824561403508"/>
    <n v="43.87096774193548"/>
    <x v="5"/>
    <x v="18"/>
  </r>
  <r>
    <n v="962"/>
    <s v="Harris, Russell and Mitchell"/>
    <s v="User-centric cohesive policy"/>
    <n v="3600"/>
    <n v="10657"/>
    <x v="1"/>
    <n v="266"/>
    <x v="1"/>
    <s v="USD"/>
    <n v="1384408800"/>
    <n v="1386223200"/>
    <b v="0"/>
    <b v="0"/>
    <s v="food/food trucks"/>
    <n v="2.9602777777777778"/>
    <n v="40.063909774436091"/>
    <x v="0"/>
    <x v="0"/>
  </r>
  <r>
    <n v="963"/>
    <s v="Rodriguez-Robinson"/>
    <s v="Ergonomic methodical hub"/>
    <n v="5900"/>
    <n v="4997"/>
    <x v="0"/>
    <n v="114"/>
    <x v="6"/>
    <s v="EUR"/>
    <n v="1299304800"/>
    <n v="1299823200"/>
    <b v="0"/>
    <b v="1"/>
    <s v="photography/photography books"/>
    <n v="0.84694915254237291"/>
    <n v="43.833333333333336"/>
    <x v="7"/>
    <x v="14"/>
  </r>
  <r>
    <n v="964"/>
    <s v="Peck, Higgins and Smith"/>
    <s v="Devolved disintermediate encryption"/>
    <n v="3700"/>
    <n v="13164"/>
    <x v="1"/>
    <n v="155"/>
    <x v="1"/>
    <s v="USD"/>
    <n v="1431320400"/>
    <n v="1431752400"/>
    <b v="0"/>
    <b v="0"/>
    <s v="theater/plays"/>
    <n v="3.5578378378378379"/>
    <n v="84.92903225806451"/>
    <x v="3"/>
    <x v="3"/>
  </r>
  <r>
    <n v="965"/>
    <s v="Nunez-King"/>
    <s v="Phased clear-thinking policy"/>
    <n v="2200"/>
    <n v="8501"/>
    <x v="1"/>
    <n v="207"/>
    <x v="4"/>
    <s v="GBP"/>
    <n v="1264399200"/>
    <n v="1267855200"/>
    <b v="0"/>
    <b v="0"/>
    <s v="music/rock"/>
    <n v="3.8640909090909092"/>
    <n v="41.067632850241544"/>
    <x v="1"/>
    <x v="1"/>
  </r>
  <r>
    <n v="966"/>
    <s v="Davis and Sons"/>
    <s v="Seamless solution-oriented capacity"/>
    <n v="1700"/>
    <n v="13468"/>
    <x v="1"/>
    <n v="245"/>
    <x v="1"/>
    <s v="USD"/>
    <n v="1497502800"/>
    <n v="1497675600"/>
    <b v="0"/>
    <b v="0"/>
    <s v="theater/plays"/>
    <n v="7.9223529411764702"/>
    <n v="54.971428571428568"/>
    <x v="3"/>
    <x v="3"/>
  </r>
  <r>
    <n v="967"/>
    <s v="Howard-Douglas"/>
    <s v="Organized human-resource attitude"/>
    <n v="88400"/>
    <n v="121138"/>
    <x v="1"/>
    <n v="1573"/>
    <x v="1"/>
    <s v="USD"/>
    <n v="1333688400"/>
    <n v="1336885200"/>
    <b v="0"/>
    <b v="0"/>
    <s v="music/world music"/>
    <n v="1.3703393665158372"/>
    <n v="77.010807374443743"/>
    <x v="1"/>
    <x v="21"/>
  </r>
  <r>
    <n v="968"/>
    <s v="Gonzalez-White"/>
    <s v="Open-architected disintermediate budgetary management"/>
    <n v="2400"/>
    <n v="8117"/>
    <x v="1"/>
    <n v="114"/>
    <x v="1"/>
    <s v="USD"/>
    <n v="1293861600"/>
    <n v="1295157600"/>
    <b v="0"/>
    <b v="0"/>
    <s v="food/food trucks"/>
    <n v="3.3820833333333336"/>
    <n v="71.201754385964918"/>
    <x v="0"/>
    <x v="0"/>
  </r>
  <r>
    <n v="969"/>
    <s v="Lopez-King"/>
    <s v="Multi-lateral radical solution"/>
    <n v="7900"/>
    <n v="8550"/>
    <x v="1"/>
    <n v="93"/>
    <x v="1"/>
    <s v="USD"/>
    <n v="1576994400"/>
    <n v="1577599200"/>
    <b v="0"/>
    <b v="0"/>
    <s v="theater/plays"/>
    <n v="1.0822784810126582"/>
    <n v="91.935483870967744"/>
    <x v="3"/>
    <x v="3"/>
  </r>
  <r>
    <n v="970"/>
    <s v="Glover-Nelson"/>
    <s v="Inverse context-sensitive info-mediaries"/>
    <n v="94900"/>
    <n v="57659"/>
    <x v="0"/>
    <n v="594"/>
    <x v="1"/>
    <s v="USD"/>
    <n v="1304917200"/>
    <n v="1305003600"/>
    <b v="0"/>
    <b v="0"/>
    <s v="theater/plays"/>
    <n v="0.60757639620653314"/>
    <n v="97.069023569023571"/>
    <x v="3"/>
    <x v="3"/>
  </r>
  <r>
    <n v="971"/>
    <s v="Garner and Sons"/>
    <s v="Versatile neutral workforce"/>
    <n v="5100"/>
    <n v="1414"/>
    <x v="0"/>
    <n v="24"/>
    <x v="1"/>
    <s v="USD"/>
    <n v="1381208400"/>
    <n v="1381726800"/>
    <b v="0"/>
    <b v="0"/>
    <s v="film &amp; video/television"/>
    <n v="0.27725490196078434"/>
    <n v="58.916666666666664"/>
    <x v="4"/>
    <x v="19"/>
  </r>
  <r>
    <n v="972"/>
    <s v="Sellers, Roach and Garrison"/>
    <s v="Multi-tiered systematic knowledge user"/>
    <n v="42700"/>
    <n v="97524"/>
    <x v="1"/>
    <n v="1681"/>
    <x v="1"/>
    <s v="USD"/>
    <n v="1401685200"/>
    <n v="1402462800"/>
    <b v="0"/>
    <b v="1"/>
    <s v="technology/web"/>
    <n v="2.283934426229508"/>
    <n v="58.015466983938133"/>
    <x v="2"/>
    <x v="2"/>
  </r>
  <r>
    <n v="973"/>
    <s v="Herrera, Bennett and Silva"/>
    <s v="Programmable multi-state algorithm"/>
    <n v="121100"/>
    <n v="26176"/>
    <x v="0"/>
    <n v="252"/>
    <x v="1"/>
    <s v="USD"/>
    <n v="1291960800"/>
    <n v="1292133600"/>
    <b v="0"/>
    <b v="1"/>
    <s v="theater/plays"/>
    <n v="0.21615194054500414"/>
    <n v="103.87301587301587"/>
    <x v="3"/>
    <x v="3"/>
  </r>
  <r>
    <n v="974"/>
    <s v="Thomas, Clay and Mendoza"/>
    <s v="Multi-channeled reciprocal interface"/>
    <n v="800"/>
    <n v="2991"/>
    <x v="1"/>
    <n v="32"/>
    <x v="1"/>
    <s v="USD"/>
    <n v="1368853200"/>
    <n v="1368939600"/>
    <b v="0"/>
    <b v="0"/>
    <s v="music/indie rock"/>
    <n v="3.73875"/>
    <n v="93.46875"/>
    <x v="1"/>
    <x v="7"/>
  </r>
  <r>
    <n v="975"/>
    <s v="Ayala Group"/>
    <s v="Right-sized maximized migration"/>
    <n v="5400"/>
    <n v="8366"/>
    <x v="1"/>
    <n v="135"/>
    <x v="1"/>
    <s v="USD"/>
    <n v="1448776800"/>
    <n v="1452146400"/>
    <b v="0"/>
    <b v="1"/>
    <s v="theater/plays"/>
    <n v="1.5492592592592593"/>
    <n v="61.970370370370368"/>
    <x v="3"/>
    <x v="3"/>
  </r>
  <r>
    <n v="976"/>
    <s v="Huerta, Roberts and Dickerson"/>
    <s v="Self-enabling value-added artificial intelligence"/>
    <n v="4000"/>
    <n v="12886"/>
    <x v="1"/>
    <n v="140"/>
    <x v="1"/>
    <s v="USD"/>
    <n v="1296194400"/>
    <n v="1296712800"/>
    <b v="0"/>
    <b v="1"/>
    <s v="theater/plays"/>
    <n v="3.2214999999999998"/>
    <n v="92.042857142857144"/>
    <x v="3"/>
    <x v="3"/>
  </r>
  <r>
    <n v="977"/>
    <s v="Johnson Group"/>
    <s v="Vision-oriented interactive solution"/>
    <n v="7000"/>
    <n v="5177"/>
    <x v="0"/>
    <n v="67"/>
    <x v="1"/>
    <s v="USD"/>
    <n v="1517983200"/>
    <n v="1520748000"/>
    <b v="0"/>
    <b v="0"/>
    <s v="food/food trucks"/>
    <n v="0.73957142857142855"/>
    <n v="77.268656716417908"/>
    <x v="0"/>
    <x v="0"/>
  </r>
  <r>
    <n v="978"/>
    <s v="Bailey, Nguyen and Martinez"/>
    <s v="Fundamental user-facing productivity"/>
    <n v="1000"/>
    <n v="8641"/>
    <x v="1"/>
    <n v="92"/>
    <x v="1"/>
    <s v="USD"/>
    <n v="1478930400"/>
    <n v="1480831200"/>
    <b v="0"/>
    <b v="0"/>
    <s v="games/video games"/>
    <n v="8.641"/>
    <n v="93.923913043478265"/>
    <x v="6"/>
    <x v="11"/>
  </r>
  <r>
    <n v="979"/>
    <s v="Williams, Martin and Meyer"/>
    <s v="Innovative well-modulated capability"/>
    <n v="60200"/>
    <n v="86244"/>
    <x v="1"/>
    <n v="1015"/>
    <x v="4"/>
    <s v="GBP"/>
    <n v="1426395600"/>
    <n v="1426914000"/>
    <b v="0"/>
    <b v="0"/>
    <s v="theater/plays"/>
    <n v="1.432624584717608"/>
    <n v="84.969458128078813"/>
    <x v="3"/>
    <x v="3"/>
  </r>
  <r>
    <n v="980"/>
    <s v="Huff-Johnson"/>
    <s v="Universal fault-tolerant orchestration"/>
    <n v="195200"/>
    <n v="78630"/>
    <x v="0"/>
    <n v="742"/>
    <x v="1"/>
    <s v="USD"/>
    <n v="1446181200"/>
    <n v="1446616800"/>
    <b v="1"/>
    <b v="0"/>
    <s v="publishing/nonfiction"/>
    <n v="0.40281762295081969"/>
    <n v="105.97035040431267"/>
    <x v="5"/>
    <x v="9"/>
  </r>
  <r>
    <n v="981"/>
    <s v="Diaz-Little"/>
    <s v="Grass-roots executive synergy"/>
    <n v="6700"/>
    <n v="11941"/>
    <x v="1"/>
    <n v="323"/>
    <x v="1"/>
    <s v="USD"/>
    <n v="1514181600"/>
    <n v="1517032800"/>
    <b v="0"/>
    <b v="0"/>
    <s v="technology/web"/>
    <n v="1.7822388059701493"/>
    <n v="36.969040247678016"/>
    <x v="2"/>
    <x v="2"/>
  </r>
  <r>
    <n v="982"/>
    <s v="Freeman-French"/>
    <s v="Multi-layered optimal application"/>
    <n v="7200"/>
    <n v="6115"/>
    <x v="0"/>
    <n v="75"/>
    <x v="1"/>
    <s v="USD"/>
    <n v="1311051600"/>
    <n v="1311224400"/>
    <b v="0"/>
    <b v="1"/>
    <s v="film &amp; video/documentary"/>
    <n v="0.84930555555555554"/>
    <n v="81.533333333333331"/>
    <x v="4"/>
    <x v="4"/>
  </r>
  <r>
    <n v="983"/>
    <s v="Beck-Weber"/>
    <s v="Business-focused full-range core"/>
    <n v="129100"/>
    <n v="188404"/>
    <x v="1"/>
    <n v="2326"/>
    <x v="1"/>
    <s v="USD"/>
    <n v="1564894800"/>
    <n v="1566190800"/>
    <b v="0"/>
    <b v="0"/>
    <s v="film &amp; video/documentary"/>
    <n v="1.4593648334624323"/>
    <n v="80.999140154772135"/>
    <x v="4"/>
    <x v="4"/>
  </r>
  <r>
    <n v="984"/>
    <s v="Lewis-Jacobson"/>
    <s v="Exclusive system-worthy Graphic Interface"/>
    <n v="6500"/>
    <n v="9910"/>
    <x v="1"/>
    <n v="381"/>
    <x v="1"/>
    <s v="USD"/>
    <n v="1567918800"/>
    <n v="1570165200"/>
    <b v="0"/>
    <b v="0"/>
    <s v="theater/plays"/>
    <n v="1.5246153846153847"/>
    <n v="26.010498687664043"/>
    <x v="3"/>
    <x v="3"/>
  </r>
  <r>
    <n v="985"/>
    <s v="Logan-Curtis"/>
    <s v="Enhanced optimal ability"/>
    <n v="170600"/>
    <n v="114523"/>
    <x v="0"/>
    <n v="4405"/>
    <x v="1"/>
    <s v="USD"/>
    <n v="1386309600"/>
    <n v="1388556000"/>
    <b v="0"/>
    <b v="1"/>
    <s v="music/rock"/>
    <n v="0.67129542790152408"/>
    <n v="25.998410896708286"/>
    <x v="1"/>
    <x v="1"/>
  </r>
  <r>
    <n v="986"/>
    <s v="Chan, Washington and Callahan"/>
    <s v="Optional zero administration neural-net"/>
    <n v="7800"/>
    <n v="3144"/>
    <x v="0"/>
    <n v="92"/>
    <x v="1"/>
    <s v="USD"/>
    <n v="1301979600"/>
    <n v="1303189200"/>
    <b v="0"/>
    <b v="0"/>
    <s v="music/rock"/>
    <n v="0.40307692307692305"/>
    <n v="34.173913043478258"/>
    <x v="1"/>
    <x v="1"/>
  </r>
  <r>
    <n v="987"/>
    <s v="Wilson Group"/>
    <s v="Ameliorated foreground focus group"/>
    <n v="6200"/>
    <n v="13441"/>
    <x v="1"/>
    <n v="480"/>
    <x v="1"/>
    <s v="USD"/>
    <n v="1493269200"/>
    <n v="1494478800"/>
    <b v="0"/>
    <b v="0"/>
    <s v="film &amp; video/documentary"/>
    <n v="2.1679032258064517"/>
    <n v="28.002083333333335"/>
    <x v="4"/>
    <x v="4"/>
  </r>
  <r>
    <n v="988"/>
    <s v="Gardner, Ryan and Gutierrez"/>
    <s v="Triple-buffered multi-tasking matrices"/>
    <n v="9400"/>
    <n v="4899"/>
    <x v="0"/>
    <n v="64"/>
    <x v="1"/>
    <s v="USD"/>
    <n v="1478930400"/>
    <n v="1480744800"/>
    <b v="0"/>
    <b v="0"/>
    <s v="publishing/radio &amp; podcasts"/>
    <n v="0.52117021276595743"/>
    <n v="76.546875"/>
    <x v="5"/>
    <x v="15"/>
  </r>
  <r>
    <n v="989"/>
    <s v="Hernandez Inc"/>
    <s v="Versatile dedicated migration"/>
    <n v="2400"/>
    <n v="11990"/>
    <x v="1"/>
    <n v="226"/>
    <x v="1"/>
    <s v="USD"/>
    <n v="1555390800"/>
    <n v="1555822800"/>
    <b v="0"/>
    <b v="0"/>
    <s v="publishing/translations"/>
    <n v="4.9958333333333336"/>
    <n v="53.053097345132741"/>
    <x v="5"/>
    <x v="18"/>
  </r>
  <r>
    <n v="990"/>
    <s v="Ortiz-Roberts"/>
    <s v="Devolved foreground customer loyalty"/>
    <n v="7800"/>
    <n v="6839"/>
    <x v="0"/>
    <n v="64"/>
    <x v="1"/>
    <s v="USD"/>
    <n v="1456984800"/>
    <n v="1458882000"/>
    <b v="0"/>
    <b v="1"/>
    <s v="film &amp; video/drama"/>
    <n v="0.87679487179487181"/>
    <n v="106.859375"/>
    <x v="4"/>
    <x v="6"/>
  </r>
  <r>
    <n v="991"/>
    <s v="Ramirez LLC"/>
    <s v="Reduced reciprocal focus group"/>
    <n v="9800"/>
    <n v="11091"/>
    <x v="1"/>
    <n v="241"/>
    <x v="1"/>
    <s v="USD"/>
    <n v="1411621200"/>
    <n v="1411966800"/>
    <b v="0"/>
    <b v="1"/>
    <s v="music/rock"/>
    <n v="1.131734693877551"/>
    <n v="46.020746887966808"/>
    <x v="1"/>
    <x v="1"/>
  </r>
  <r>
    <n v="992"/>
    <s v="Morrow Inc"/>
    <s v="Networked global migration"/>
    <n v="3100"/>
    <n v="13223"/>
    <x v="1"/>
    <n v="132"/>
    <x v="1"/>
    <s v="USD"/>
    <n v="1525669200"/>
    <n v="1526878800"/>
    <b v="0"/>
    <b v="1"/>
    <s v="film &amp; video/drama"/>
    <n v="4.2654838709677421"/>
    <n v="100.17424242424242"/>
    <x v="4"/>
    <x v="6"/>
  </r>
  <r>
    <n v="993"/>
    <s v="Erickson-Rogers"/>
    <s v="De-engineered even-keeled definition"/>
    <n v="9800"/>
    <n v="7608"/>
    <x v="3"/>
    <n v="75"/>
    <x v="6"/>
    <s v="EUR"/>
    <n v="1450936800"/>
    <n v="1452405600"/>
    <b v="0"/>
    <b v="1"/>
    <s v="photography/photography books"/>
    <n v="0.77632653061224488"/>
    <n v="101.44"/>
    <x v="7"/>
    <x v="14"/>
  </r>
  <r>
    <n v="994"/>
    <s v="Leach, Rich and Price"/>
    <s v="Implemented bi-directional flexibility"/>
    <n v="141100"/>
    <n v="74073"/>
    <x v="0"/>
    <n v="842"/>
    <x v="1"/>
    <s v="USD"/>
    <n v="1413522000"/>
    <n v="1414040400"/>
    <b v="0"/>
    <b v="1"/>
    <s v="publishing/translations"/>
    <n v="0.52496810772501767"/>
    <n v="87.972684085510693"/>
    <x v="5"/>
    <x v="18"/>
  </r>
  <r>
    <n v="995"/>
    <s v="Manning-Hamilton"/>
    <s v="Vision-oriented scalable definition"/>
    <n v="97300"/>
    <n v="153216"/>
    <x v="1"/>
    <n v="2043"/>
    <x v="1"/>
    <s v="USD"/>
    <n v="1541307600"/>
    <n v="1543816800"/>
    <b v="0"/>
    <b v="1"/>
    <s v="food/food trucks"/>
    <n v="1.5746762589928058"/>
    <n v="74.995594713656388"/>
    <x v="0"/>
    <x v="0"/>
  </r>
  <r>
    <n v="996"/>
    <s v="Butler LLC"/>
    <s v="Future-proofed upward-trending migration"/>
    <n v="6600"/>
    <n v="4814"/>
    <x v="0"/>
    <n v="112"/>
    <x v="1"/>
    <s v="USD"/>
    <n v="1357106400"/>
    <n v="1359698400"/>
    <b v="0"/>
    <b v="0"/>
    <s v="theater/plays"/>
    <n v="0.72939393939393937"/>
    <n v="42.982142857142854"/>
    <x v="3"/>
    <x v="3"/>
  </r>
  <r>
    <n v="997"/>
    <s v="Ball LLC"/>
    <s v="Right-sized full-range throughput"/>
    <n v="7600"/>
    <n v="4603"/>
    <x v="3"/>
    <n v="139"/>
    <x v="6"/>
    <s v="EUR"/>
    <n v="1390197600"/>
    <n v="1390629600"/>
    <b v="0"/>
    <b v="0"/>
    <s v="theater/plays"/>
    <n v="0.60565789473684206"/>
    <n v="33.115107913669064"/>
    <x v="3"/>
    <x v="3"/>
  </r>
  <r>
    <n v="998"/>
    <s v="Taylor, Santiago and Flores"/>
    <s v="Polarized composite customer loyalty"/>
    <n v="66600"/>
    <n v="37823"/>
    <x v="0"/>
    <n v="374"/>
    <x v="1"/>
    <s v="USD"/>
    <n v="1265868000"/>
    <n v="1267077600"/>
    <b v="0"/>
    <b v="1"/>
    <s v="music/indie rock"/>
    <n v="0.5679129129129129"/>
    <n v="101.13101604278074"/>
    <x v="1"/>
    <x v="7"/>
  </r>
  <r>
    <n v="999"/>
    <s v="Hernandez, Norton and Kelley"/>
    <s v="Expanded eco-centric policy"/>
    <n v="111100"/>
    <n v="62819"/>
    <x v="3"/>
    <n v="1122"/>
    <x v="1"/>
    <s v="USD"/>
    <n v="1467176400"/>
    <n v="1467781200"/>
    <b v="0"/>
    <b v="0"/>
    <s v="food/food trucks"/>
    <n v="0.56542754275427543"/>
    <n v="55.98841354723708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x v="0"/>
    <n v="0"/>
    <s v="CA"/>
    <s v="CAD"/>
    <n v="1448690400"/>
    <n v="1450159200"/>
    <b v="0"/>
    <b v="0"/>
    <s v="food/food trucks"/>
    <n v="0"/>
    <n v="0"/>
    <x v="0"/>
    <s v="food trucks"/>
    <x v="0"/>
    <d v="2015-12-15T06:00:00"/>
  </r>
  <r>
    <n v="1"/>
    <s v="Odom Inc"/>
    <s v="Managed bottom-line architecture"/>
    <n v="1400"/>
    <n v="14560"/>
    <x v="1"/>
    <n v="158"/>
    <s v="US"/>
    <s v="USD"/>
    <n v="1408424400"/>
    <n v="1408597200"/>
    <b v="0"/>
    <b v="1"/>
    <s v="music/rock"/>
    <n v="10.4"/>
    <n v="92.151898734177209"/>
    <x v="1"/>
    <s v="rock"/>
    <x v="1"/>
    <d v="2014-08-21T05:00:00"/>
  </r>
  <r>
    <n v="2"/>
    <s v="Melton, Robinson and Fritz"/>
    <s v="Function-based leadingedge pricing structure"/>
    <n v="108400"/>
    <n v="142523"/>
    <x v="1"/>
    <n v="1425"/>
    <s v="AU"/>
    <s v="AUD"/>
    <n v="1384668000"/>
    <n v="1384840800"/>
    <b v="0"/>
    <b v="0"/>
    <s v="technology/web"/>
    <n v="1.3147878228782288"/>
    <n v="100.01614035087719"/>
    <x v="2"/>
    <s v="web"/>
    <x v="2"/>
    <d v="2013-11-19T06:00:00"/>
  </r>
  <r>
    <n v="3"/>
    <s v="Mcdonald, Gonzalez and Ross"/>
    <s v="Vision-oriented fresh-thinking conglomeration"/>
    <n v="4200"/>
    <n v="2477"/>
    <x v="0"/>
    <n v="24"/>
    <s v="US"/>
    <s v="USD"/>
    <n v="1565499600"/>
    <n v="1568955600"/>
    <b v="0"/>
    <b v="0"/>
    <s v="music/rock"/>
    <n v="0.58976190476190471"/>
    <n v="103.20833333333333"/>
    <x v="1"/>
    <s v="rock"/>
    <x v="3"/>
    <d v="2019-09-20T05:00:00"/>
  </r>
  <r>
    <n v="4"/>
    <s v="Larson-Little"/>
    <s v="Proactive foreground core"/>
    <n v="7600"/>
    <n v="5265"/>
    <x v="0"/>
    <n v="53"/>
    <s v="US"/>
    <s v="USD"/>
    <n v="1547964000"/>
    <n v="1548309600"/>
    <b v="0"/>
    <b v="0"/>
    <s v="theater/plays"/>
    <n v="0.69276315789473686"/>
    <n v="99.339622641509436"/>
    <x v="3"/>
    <s v="plays"/>
    <x v="4"/>
    <d v="2019-01-24T06:00:00"/>
  </r>
  <r>
    <n v="5"/>
    <s v="Harris Group"/>
    <s v="Open-source optimizing database"/>
    <n v="7600"/>
    <n v="13195"/>
    <x v="1"/>
    <n v="174"/>
    <s v="DK"/>
    <s v="DKK"/>
    <n v="1346130000"/>
    <n v="1347080400"/>
    <b v="0"/>
    <b v="0"/>
    <s v="theater/plays"/>
    <n v="1.7361842105263159"/>
    <n v="75.833333333333329"/>
    <x v="3"/>
    <s v="plays"/>
    <x v="5"/>
    <d v="2012-09-08T05:00:00"/>
  </r>
  <r>
    <n v="6"/>
    <s v="Ortiz, Coleman and Mitchell"/>
    <s v="Operative upward-trending algorithm"/>
    <n v="5200"/>
    <n v="1090"/>
    <x v="0"/>
    <n v="18"/>
    <s v="GB"/>
    <s v="GBP"/>
    <n v="1505278800"/>
    <n v="1505365200"/>
    <b v="0"/>
    <b v="0"/>
    <s v="film &amp; video/documentary"/>
    <n v="0.20961538461538462"/>
    <n v="60.555555555555557"/>
    <x v="4"/>
    <s v="documentary"/>
    <x v="6"/>
    <d v="2017-09-14T05:00:00"/>
  </r>
  <r>
    <n v="7"/>
    <s v="Carter-Guzman"/>
    <s v="Centralized cohesive challenge"/>
    <n v="4500"/>
    <n v="14741"/>
    <x v="1"/>
    <n v="227"/>
    <s v="DK"/>
    <s v="DKK"/>
    <n v="1439442000"/>
    <n v="1439614800"/>
    <b v="0"/>
    <b v="0"/>
    <s v="theater/plays"/>
    <n v="3.2757777777777779"/>
    <n v="64.93832599118943"/>
    <x v="3"/>
    <s v="plays"/>
    <x v="7"/>
    <d v="2015-08-15T05:00:00"/>
  </r>
  <r>
    <n v="8"/>
    <s v="Nunez-Richards"/>
    <s v="Exclusive attitude-oriented intranet"/>
    <n v="110100"/>
    <n v="21946"/>
    <x v="2"/>
    <n v="708"/>
    <s v="DK"/>
    <s v="DKK"/>
    <n v="1281330000"/>
    <n v="1281502800"/>
    <b v="0"/>
    <b v="0"/>
    <s v="theater/plays"/>
    <n v="0.19932788374205268"/>
    <n v="30.997175141242938"/>
    <x v="3"/>
    <s v="plays"/>
    <x v="8"/>
    <d v="2010-08-11T05:00:00"/>
  </r>
  <r>
    <n v="9"/>
    <s v="Rangel, Holt and Jones"/>
    <s v="Open-source fresh-thinking model"/>
    <n v="6200"/>
    <n v="3208"/>
    <x v="0"/>
    <n v="44"/>
    <s v="US"/>
    <s v="USD"/>
    <n v="1379566800"/>
    <n v="1383804000"/>
    <b v="0"/>
    <b v="0"/>
    <s v="music/electric music"/>
    <n v="0.51741935483870971"/>
    <n v="72.909090909090907"/>
    <x v="1"/>
    <s v="electric music"/>
    <x v="9"/>
    <d v="2013-11-07T06:00:00"/>
  </r>
  <r>
    <n v="10"/>
    <s v="Green Ltd"/>
    <s v="Monitored empowering installation"/>
    <n v="5200"/>
    <n v="13838"/>
    <x v="1"/>
    <n v="220"/>
    <s v="US"/>
    <s v="USD"/>
    <n v="1281762000"/>
    <n v="1285909200"/>
    <b v="0"/>
    <b v="0"/>
    <s v="film &amp; video/drama"/>
    <n v="2.6611538461538462"/>
    <n v="62.9"/>
    <x v="4"/>
    <s v="drama"/>
    <x v="10"/>
    <d v="2010-10-01T05:00:00"/>
  </r>
  <r>
    <n v="11"/>
    <s v="Perez, Johnson and Gardner"/>
    <s v="Grass-roots zero administration system engine"/>
    <n v="6300"/>
    <n v="3030"/>
    <x v="0"/>
    <n v="27"/>
    <s v="US"/>
    <s v="USD"/>
    <n v="1285045200"/>
    <n v="1285563600"/>
    <b v="0"/>
    <b v="1"/>
    <s v="theater/plays"/>
    <n v="0.48095238095238096"/>
    <n v="112.22222222222223"/>
    <x v="3"/>
    <s v="plays"/>
    <x v="11"/>
    <d v="2010-09-27T05:00:00"/>
  </r>
  <r>
    <n v="12"/>
    <s v="Kim Ltd"/>
    <s v="Assimilated hybrid intranet"/>
    <n v="6300"/>
    <n v="5629"/>
    <x v="0"/>
    <n v="55"/>
    <s v="US"/>
    <s v="USD"/>
    <n v="1571720400"/>
    <n v="1572411600"/>
    <b v="0"/>
    <b v="0"/>
    <s v="film &amp; video/drama"/>
    <n v="0.89349206349206345"/>
    <n v="102.34545454545454"/>
    <x v="4"/>
    <s v="drama"/>
    <x v="12"/>
    <d v="2019-10-30T05:00:00"/>
  </r>
  <r>
    <n v="13"/>
    <s v="Walker, Taylor and Coleman"/>
    <s v="Multi-tiered directional open architecture"/>
    <n v="4200"/>
    <n v="10295"/>
    <x v="1"/>
    <n v="98"/>
    <s v="US"/>
    <s v="USD"/>
    <n v="1465621200"/>
    <n v="1466658000"/>
    <b v="0"/>
    <b v="0"/>
    <s v="music/indie rock"/>
    <n v="2.4511904761904764"/>
    <n v="105.05102040816327"/>
    <x v="1"/>
    <s v="indie rock"/>
    <x v="13"/>
    <d v="2016-06-23T05:00:00"/>
  </r>
  <r>
    <n v="14"/>
    <s v="Rodriguez, Rose and Stewart"/>
    <s v="Cloned directional synergy"/>
    <n v="28200"/>
    <n v="18829"/>
    <x v="0"/>
    <n v="200"/>
    <s v="US"/>
    <s v="USD"/>
    <n v="1331013600"/>
    <n v="1333342800"/>
    <b v="0"/>
    <b v="0"/>
    <s v="music/indie rock"/>
    <n v="0.66769503546099296"/>
    <n v="94.144999999999996"/>
    <x v="1"/>
    <s v="indie rock"/>
    <x v="14"/>
    <d v="2012-04-02T05:00:00"/>
  </r>
  <r>
    <n v="15"/>
    <s v="Wright, Hunt and Rowe"/>
    <s v="Extended eco-centric pricing structure"/>
    <n v="81200"/>
    <n v="38414"/>
    <x v="0"/>
    <n v="452"/>
    <s v="US"/>
    <s v="USD"/>
    <n v="1575957600"/>
    <n v="1576303200"/>
    <b v="0"/>
    <b v="0"/>
    <s v="technology/wearables"/>
    <n v="0.47307881773399013"/>
    <n v="84.986725663716811"/>
    <x v="2"/>
    <s v="wearables"/>
    <x v="15"/>
    <d v="2019-12-14T06:00:00"/>
  </r>
  <r>
    <n v="16"/>
    <s v="Hines Inc"/>
    <s v="Cross-platform systemic adapter"/>
    <n v="1700"/>
    <n v="11041"/>
    <x v="1"/>
    <n v="100"/>
    <s v="US"/>
    <s v="USD"/>
    <n v="1390370400"/>
    <n v="1392271200"/>
    <b v="0"/>
    <b v="0"/>
    <s v="publishing/nonfiction"/>
    <n v="6.4947058823529416"/>
    <n v="110.41"/>
    <x v="5"/>
    <s v="nonfiction"/>
    <x v="16"/>
    <d v="2014-02-13T06:00:00"/>
  </r>
  <r>
    <n v="17"/>
    <s v="Cochran-Nguyen"/>
    <s v="Seamless 4thgeneration methodology"/>
    <n v="84600"/>
    <n v="134845"/>
    <x v="1"/>
    <n v="1249"/>
    <s v="US"/>
    <s v="USD"/>
    <n v="1294812000"/>
    <n v="1294898400"/>
    <b v="0"/>
    <b v="0"/>
    <s v="film &amp; video/animation"/>
    <n v="1.5939125295508274"/>
    <n v="107.96236989591674"/>
    <x v="4"/>
    <s v="animation"/>
    <x v="17"/>
    <d v="2011-01-13T06:00:00"/>
  </r>
  <r>
    <n v="18"/>
    <s v="Johnson-Gould"/>
    <s v="Exclusive needs-based adapter"/>
    <n v="9100"/>
    <n v="6089"/>
    <x v="3"/>
    <n v="135"/>
    <s v="US"/>
    <s v="USD"/>
    <n v="1536382800"/>
    <n v="1537074000"/>
    <b v="0"/>
    <b v="0"/>
    <s v="theater/plays"/>
    <n v="0.66912087912087914"/>
    <n v="45.103703703703701"/>
    <x v="3"/>
    <s v="plays"/>
    <x v="18"/>
    <d v="2018-09-16T05:00:00"/>
  </r>
  <r>
    <n v="19"/>
    <s v="Perez-Hess"/>
    <s v="Down-sized cohesive archive"/>
    <n v="62500"/>
    <n v="30331"/>
    <x v="0"/>
    <n v="674"/>
    <s v="US"/>
    <s v="USD"/>
    <n v="1551679200"/>
    <n v="1553490000"/>
    <b v="0"/>
    <b v="1"/>
    <s v="theater/plays"/>
    <n v="0.48529600000000001"/>
    <n v="45.001483679525222"/>
    <x v="3"/>
    <s v="plays"/>
    <x v="19"/>
    <d v="2019-03-25T05:00:00"/>
  </r>
  <r>
    <n v="20"/>
    <s v="Reeves, Thompson and Richardson"/>
    <s v="Proactive composite alliance"/>
    <n v="131800"/>
    <n v="147936"/>
    <x v="1"/>
    <n v="1396"/>
    <s v="US"/>
    <s v="USD"/>
    <n v="1406523600"/>
    <n v="1406523600"/>
    <b v="0"/>
    <b v="0"/>
    <s v="film &amp; video/drama"/>
    <n v="1.1224279210925645"/>
    <n v="105.97134670487107"/>
    <x v="4"/>
    <s v="drama"/>
    <x v="20"/>
    <d v="2014-07-28T05:00:00"/>
  </r>
  <r>
    <n v="21"/>
    <s v="Simmons-Reynolds"/>
    <s v="Re-engineered intangible definition"/>
    <n v="94000"/>
    <n v="38533"/>
    <x v="0"/>
    <n v="558"/>
    <s v="US"/>
    <s v="USD"/>
    <n v="1313384400"/>
    <n v="1316322000"/>
    <b v="0"/>
    <b v="0"/>
    <s v="theater/plays"/>
    <n v="0.40992553191489361"/>
    <n v="69.055555555555557"/>
    <x v="3"/>
    <s v="plays"/>
    <x v="21"/>
    <d v="2011-09-18T05:00:00"/>
  </r>
  <r>
    <n v="22"/>
    <s v="Collier Inc"/>
    <s v="Enhanced dynamic definition"/>
    <n v="59100"/>
    <n v="75690"/>
    <x v="1"/>
    <n v="890"/>
    <s v="US"/>
    <s v="USD"/>
    <n v="1522731600"/>
    <n v="1524027600"/>
    <b v="0"/>
    <b v="0"/>
    <s v="theater/plays"/>
    <n v="1.2807106598984772"/>
    <n v="85.044943820224717"/>
    <x v="3"/>
    <s v="plays"/>
    <x v="22"/>
    <d v="2018-04-18T05:00:00"/>
  </r>
  <r>
    <n v="23"/>
    <s v="Gray-Jenkins"/>
    <s v="Devolved next generation adapter"/>
    <n v="4500"/>
    <n v="14942"/>
    <x v="1"/>
    <n v="142"/>
    <s v="GB"/>
    <s v="GBP"/>
    <n v="1550124000"/>
    <n v="1554699600"/>
    <b v="0"/>
    <b v="0"/>
    <s v="film &amp; video/documentary"/>
    <n v="3.3204444444444445"/>
    <n v="105.22535211267606"/>
    <x v="4"/>
    <s v="documentary"/>
    <x v="23"/>
    <d v="2019-04-08T05:00:00"/>
  </r>
  <r>
    <n v="24"/>
    <s v="Scott, Wilson and Martin"/>
    <s v="Cross-platform intermediate frame"/>
    <n v="92400"/>
    <n v="104257"/>
    <x v="1"/>
    <n v="2673"/>
    <s v="US"/>
    <s v="USD"/>
    <n v="1403326800"/>
    <n v="1403499600"/>
    <b v="0"/>
    <b v="0"/>
    <s v="technology/wearables"/>
    <n v="1.1283225108225108"/>
    <n v="39.003741114852225"/>
    <x v="2"/>
    <s v="wearables"/>
    <x v="24"/>
    <d v="2014-06-23T05:00:00"/>
  </r>
  <r>
    <n v="25"/>
    <s v="Caldwell, Velazquez and Wilson"/>
    <s v="Monitored impactful analyzer"/>
    <n v="5500"/>
    <n v="11904"/>
    <x v="1"/>
    <n v="163"/>
    <s v="US"/>
    <s v="USD"/>
    <n v="1305694800"/>
    <n v="1307422800"/>
    <b v="0"/>
    <b v="1"/>
    <s v="games/video games"/>
    <n v="2.1643636363636363"/>
    <n v="73.030674846625772"/>
    <x v="6"/>
    <s v="video games"/>
    <x v="25"/>
    <d v="2011-06-07T05:00:00"/>
  </r>
  <r>
    <n v="26"/>
    <s v="Spencer-Bates"/>
    <s v="Optional responsive customer loyalty"/>
    <n v="107500"/>
    <n v="51814"/>
    <x v="3"/>
    <n v="1480"/>
    <s v="US"/>
    <s v="USD"/>
    <n v="1533013200"/>
    <n v="1535346000"/>
    <b v="0"/>
    <b v="0"/>
    <s v="theater/plays"/>
    <n v="0.4819906976744186"/>
    <n v="35.009459459459457"/>
    <x v="3"/>
    <s v="plays"/>
    <x v="26"/>
    <d v="2018-08-27T05:00:00"/>
  </r>
  <r>
    <n v="27"/>
    <s v="Best, Carr and Williams"/>
    <s v="Diverse transitional migration"/>
    <n v="2000"/>
    <n v="1599"/>
    <x v="0"/>
    <n v="15"/>
    <s v="US"/>
    <s v="USD"/>
    <n v="1443848400"/>
    <n v="1444539600"/>
    <b v="0"/>
    <b v="0"/>
    <s v="music/rock"/>
    <n v="0.79949999999999999"/>
    <n v="106.6"/>
    <x v="1"/>
    <s v="rock"/>
    <x v="27"/>
    <d v="2015-10-11T05:00:00"/>
  </r>
  <r>
    <n v="28"/>
    <s v="Campbell, Brown and Powell"/>
    <s v="Synchronized global task-force"/>
    <n v="130800"/>
    <n v="137635"/>
    <x v="1"/>
    <n v="2220"/>
    <s v="US"/>
    <s v="USD"/>
    <n v="1265695200"/>
    <n v="1267682400"/>
    <b v="0"/>
    <b v="1"/>
    <s v="theater/plays"/>
    <n v="1.0522553516819573"/>
    <n v="61.997747747747745"/>
    <x v="3"/>
    <s v="plays"/>
    <x v="28"/>
    <d v="2010-03-04T06:00:00"/>
  </r>
  <r>
    <n v="29"/>
    <s v="Johnson, Parker and Haynes"/>
    <s v="Focused 6thgeneration forecast"/>
    <n v="45900"/>
    <n v="150965"/>
    <x v="1"/>
    <n v="1606"/>
    <s v="CH"/>
    <s v="CHF"/>
    <n v="1532062800"/>
    <n v="1535518800"/>
    <b v="0"/>
    <b v="0"/>
    <s v="film &amp; video/shorts"/>
    <n v="3.2889978213507627"/>
    <n v="94.000622665006233"/>
    <x v="4"/>
    <s v="shorts"/>
    <x v="29"/>
    <d v="2018-08-29T05:00:00"/>
  </r>
  <r>
    <n v="30"/>
    <s v="Clark-Cooke"/>
    <s v="Down-sized analyzing challenge"/>
    <n v="9000"/>
    <n v="14455"/>
    <x v="1"/>
    <n v="129"/>
    <s v="US"/>
    <s v="USD"/>
    <n v="1558674000"/>
    <n v="1559106000"/>
    <b v="0"/>
    <b v="0"/>
    <s v="film &amp; video/animation"/>
    <n v="1.606111111111111"/>
    <n v="112.05426356589147"/>
    <x v="4"/>
    <s v="animation"/>
    <x v="30"/>
    <d v="2019-05-29T05:00:00"/>
  </r>
  <r>
    <n v="31"/>
    <s v="Schroeder Ltd"/>
    <s v="Progressive needs-based focus group"/>
    <n v="3500"/>
    <n v="10850"/>
    <x v="1"/>
    <n v="226"/>
    <s v="GB"/>
    <s v="GBP"/>
    <n v="1451973600"/>
    <n v="1454392800"/>
    <b v="0"/>
    <b v="0"/>
    <s v="games/video games"/>
    <n v="3.1"/>
    <n v="48.008849557522126"/>
    <x v="6"/>
    <s v="video games"/>
    <x v="31"/>
    <d v="2016-02-02T06:00:00"/>
  </r>
  <r>
    <n v="32"/>
    <s v="Jackson PLC"/>
    <s v="Ergonomic 6thgeneration success"/>
    <n v="101000"/>
    <n v="87676"/>
    <x v="0"/>
    <n v="2307"/>
    <s v="IT"/>
    <s v="EUR"/>
    <n v="1515564000"/>
    <n v="1517896800"/>
    <b v="0"/>
    <b v="0"/>
    <s v="film &amp; video/documentary"/>
    <n v="0.86807920792079207"/>
    <n v="38.004334633723452"/>
    <x v="4"/>
    <s v="documentary"/>
    <x v="32"/>
    <d v="2018-02-06T06:00:00"/>
  </r>
  <r>
    <n v="33"/>
    <s v="Blair, Collins and Carter"/>
    <s v="Exclusive interactive approach"/>
    <n v="50200"/>
    <n v="189666"/>
    <x v="1"/>
    <n v="5419"/>
    <s v="US"/>
    <s v="USD"/>
    <n v="1412485200"/>
    <n v="1415685600"/>
    <b v="0"/>
    <b v="0"/>
    <s v="theater/plays"/>
    <n v="3.7782071713147412"/>
    <n v="35.000184535892231"/>
    <x v="3"/>
    <s v="plays"/>
    <x v="33"/>
    <d v="2014-11-11T06:00:00"/>
  </r>
  <r>
    <n v="34"/>
    <s v="Maldonado and Sons"/>
    <s v="Reverse-engineered asynchronous archive"/>
    <n v="9300"/>
    <n v="14025"/>
    <x v="1"/>
    <n v="165"/>
    <s v="US"/>
    <s v="USD"/>
    <n v="1490245200"/>
    <n v="1490677200"/>
    <b v="0"/>
    <b v="0"/>
    <s v="film &amp; video/documentary"/>
    <n v="1.5080645161290323"/>
    <n v="85"/>
    <x v="4"/>
    <s v="documentary"/>
    <x v="34"/>
    <d v="2017-03-28T05:00:00"/>
  </r>
  <r>
    <n v="35"/>
    <s v="Mitchell and Sons"/>
    <s v="Synergized intangible challenge"/>
    <n v="125500"/>
    <n v="188628"/>
    <x v="1"/>
    <n v="1965"/>
    <s v="DK"/>
    <s v="DKK"/>
    <n v="1547877600"/>
    <n v="1551506400"/>
    <b v="0"/>
    <b v="1"/>
    <s v="film &amp; video/drama"/>
    <n v="1.5030119521912351"/>
    <n v="95.993893129770996"/>
    <x v="4"/>
    <s v="drama"/>
    <x v="35"/>
    <d v="2019-03-02T06:00:00"/>
  </r>
  <r>
    <n v="36"/>
    <s v="Jackson-Lewis"/>
    <s v="Monitored multi-state encryption"/>
    <n v="700"/>
    <n v="1101"/>
    <x v="1"/>
    <n v="16"/>
    <s v="US"/>
    <s v="USD"/>
    <n v="1298700000"/>
    <n v="1300856400"/>
    <b v="0"/>
    <b v="0"/>
    <s v="theater/plays"/>
    <n v="1.572857142857143"/>
    <n v="68.8125"/>
    <x v="3"/>
    <s v="plays"/>
    <x v="36"/>
    <d v="2011-03-23T05:00:00"/>
  </r>
  <r>
    <n v="37"/>
    <s v="Black, Armstrong and Anderson"/>
    <s v="Profound attitude-oriented functionalities"/>
    <n v="8100"/>
    <n v="11339"/>
    <x v="1"/>
    <n v="107"/>
    <s v="US"/>
    <s v="USD"/>
    <n v="1570338000"/>
    <n v="1573192800"/>
    <b v="0"/>
    <b v="1"/>
    <s v="publishing/fiction"/>
    <n v="1.3998765432098765"/>
    <n v="105.97196261682242"/>
    <x v="5"/>
    <s v="fiction"/>
    <x v="37"/>
    <d v="2019-11-08T06:00:00"/>
  </r>
  <r>
    <n v="38"/>
    <s v="Maldonado-Gonzalez"/>
    <s v="Digitized client-driven database"/>
    <n v="3100"/>
    <n v="10085"/>
    <x v="1"/>
    <n v="134"/>
    <s v="US"/>
    <s v="USD"/>
    <n v="1287378000"/>
    <n v="1287810000"/>
    <b v="0"/>
    <b v="0"/>
    <s v="photography/photography books"/>
    <n v="3.2532258064516131"/>
    <n v="75.261194029850742"/>
    <x v="7"/>
    <s v="photography books"/>
    <x v="38"/>
    <d v="2010-10-23T05:00:00"/>
  </r>
  <r>
    <n v="39"/>
    <s v="Kim-Rice"/>
    <s v="Organized bi-directional function"/>
    <n v="9900"/>
    <n v="5027"/>
    <x v="0"/>
    <n v="88"/>
    <s v="DK"/>
    <s v="DKK"/>
    <n v="1361772000"/>
    <n v="1362978000"/>
    <b v="0"/>
    <b v="0"/>
    <s v="theater/plays"/>
    <n v="0.50777777777777777"/>
    <n v="57.125"/>
    <x v="3"/>
    <s v="plays"/>
    <x v="39"/>
    <d v="2013-03-11T05:00:00"/>
  </r>
  <r>
    <n v="40"/>
    <s v="Garcia, Garcia and Lopez"/>
    <s v="Reduced stable middleware"/>
    <n v="8800"/>
    <n v="14878"/>
    <x v="1"/>
    <n v="198"/>
    <s v="US"/>
    <s v="USD"/>
    <n v="1275714000"/>
    <n v="1277355600"/>
    <b v="0"/>
    <b v="1"/>
    <s v="technology/wearables"/>
    <n v="1.6906818181818182"/>
    <n v="75.141414141414145"/>
    <x v="2"/>
    <s v="wearables"/>
    <x v="40"/>
    <d v="2010-06-24T05:00:00"/>
  </r>
  <r>
    <n v="41"/>
    <s v="Watts Group"/>
    <s v="Universal 5thgeneration neural-net"/>
    <n v="5600"/>
    <n v="11924"/>
    <x v="1"/>
    <n v="111"/>
    <s v="IT"/>
    <s v="EUR"/>
    <n v="1346734800"/>
    <n v="1348981200"/>
    <b v="0"/>
    <b v="1"/>
    <s v="music/rock"/>
    <n v="2.1292857142857144"/>
    <n v="107.42342342342343"/>
    <x v="1"/>
    <s v="rock"/>
    <x v="41"/>
    <d v="2012-09-30T05:00:00"/>
  </r>
  <r>
    <n v="42"/>
    <s v="Werner-Bryant"/>
    <s v="Virtual uniform frame"/>
    <n v="1800"/>
    <n v="7991"/>
    <x v="1"/>
    <n v="222"/>
    <s v="US"/>
    <s v="USD"/>
    <n v="1309755600"/>
    <n v="1310533200"/>
    <b v="0"/>
    <b v="0"/>
    <s v="food/food trucks"/>
    <n v="4.4394444444444447"/>
    <n v="35.995495495495497"/>
    <x v="0"/>
    <s v="food trucks"/>
    <x v="42"/>
    <d v="2011-07-13T05:00:00"/>
  </r>
  <r>
    <n v="43"/>
    <s v="Schmitt-Mendoza"/>
    <s v="Profound explicit paradigm"/>
    <n v="90200"/>
    <n v="167717"/>
    <x v="1"/>
    <n v="6212"/>
    <s v="US"/>
    <s v="USD"/>
    <n v="1406178000"/>
    <n v="1407560400"/>
    <b v="0"/>
    <b v="0"/>
    <s v="publishing/radio &amp; podcasts"/>
    <n v="1.859390243902439"/>
    <n v="26.998873148744366"/>
    <x v="5"/>
    <s v="radio &amp; podcasts"/>
    <x v="43"/>
    <d v="2014-08-09T05:00:00"/>
  </r>
  <r>
    <n v="44"/>
    <s v="Reid-Mccullough"/>
    <s v="Visionary real-time groupware"/>
    <n v="1600"/>
    <n v="10541"/>
    <x v="1"/>
    <n v="98"/>
    <s v="DK"/>
    <s v="DKK"/>
    <n v="1552798800"/>
    <n v="1552885200"/>
    <b v="0"/>
    <b v="0"/>
    <s v="publishing/fiction"/>
    <n v="6.5881249999999998"/>
    <n v="107.56122448979592"/>
    <x v="5"/>
    <s v="fiction"/>
    <x v="44"/>
    <d v="2019-03-18T05:00:00"/>
  </r>
  <r>
    <n v="45"/>
    <s v="Woods-Clark"/>
    <s v="Networked tertiary Graphical User Interface"/>
    <n v="9500"/>
    <n v="4530"/>
    <x v="0"/>
    <n v="48"/>
    <s v="US"/>
    <s v="USD"/>
    <n v="1478062800"/>
    <n v="1479362400"/>
    <b v="0"/>
    <b v="1"/>
    <s v="theater/plays"/>
    <n v="0.4768421052631579"/>
    <n v="94.375"/>
    <x v="3"/>
    <s v="plays"/>
    <x v="45"/>
    <d v="2016-11-17T06:00:00"/>
  </r>
  <r>
    <n v="46"/>
    <s v="Vaughn, Hunt and Caldwell"/>
    <s v="Virtual grid-enabled task-force"/>
    <n v="3700"/>
    <n v="4247"/>
    <x v="1"/>
    <n v="92"/>
    <s v="US"/>
    <s v="USD"/>
    <n v="1278565200"/>
    <n v="1280552400"/>
    <b v="0"/>
    <b v="0"/>
    <s v="music/rock"/>
    <n v="1.1478378378378378"/>
    <n v="46.163043478260867"/>
    <x v="1"/>
    <s v="rock"/>
    <x v="46"/>
    <d v="2010-07-31T05:00:00"/>
  </r>
  <r>
    <n v="47"/>
    <s v="Bennett and Sons"/>
    <s v="Function-based multi-state software"/>
    <n v="1500"/>
    <n v="7129"/>
    <x v="1"/>
    <n v="149"/>
    <s v="US"/>
    <s v="USD"/>
    <n v="1396069200"/>
    <n v="1398661200"/>
    <b v="0"/>
    <b v="0"/>
    <s v="theater/plays"/>
    <n v="4.7526666666666664"/>
    <n v="47.845637583892618"/>
    <x v="3"/>
    <s v="plays"/>
    <x v="47"/>
    <d v="2014-04-28T05:00:00"/>
  </r>
  <r>
    <n v="48"/>
    <s v="Lamb Inc"/>
    <s v="Optimized leadingedge concept"/>
    <n v="33300"/>
    <n v="128862"/>
    <x v="1"/>
    <n v="2431"/>
    <s v="US"/>
    <s v="USD"/>
    <n v="1435208400"/>
    <n v="1436245200"/>
    <b v="0"/>
    <b v="0"/>
    <s v="theater/plays"/>
    <n v="3.86972972972973"/>
    <n v="53.007815713698065"/>
    <x v="3"/>
    <s v="plays"/>
    <x v="48"/>
    <d v="2015-07-07T05:00:00"/>
  </r>
  <r>
    <n v="49"/>
    <s v="Casey-Kelly"/>
    <s v="Sharable holistic interface"/>
    <n v="7200"/>
    <n v="13653"/>
    <x v="1"/>
    <n v="303"/>
    <s v="US"/>
    <s v="USD"/>
    <n v="1571547600"/>
    <n v="1575439200"/>
    <b v="0"/>
    <b v="0"/>
    <s v="music/rock"/>
    <n v="1.89625"/>
    <n v="45.059405940594061"/>
    <x v="1"/>
    <s v="rock"/>
    <x v="49"/>
    <d v="2019-12-04T06:00:00"/>
  </r>
  <r>
    <n v="50"/>
    <s v="Jones, Taylor and Moore"/>
    <s v="Down-sized system-worthy secured line"/>
    <n v="100"/>
    <n v="2"/>
    <x v="0"/>
    <n v="1"/>
    <s v="IT"/>
    <s v="EUR"/>
    <n v="1375333200"/>
    <n v="1377752400"/>
    <b v="0"/>
    <b v="0"/>
    <s v="music/metal"/>
    <n v="0.02"/>
    <n v="2"/>
    <x v="1"/>
    <s v="metal"/>
    <x v="50"/>
    <d v="2013-08-29T05:00:00"/>
  </r>
  <r>
    <n v="51"/>
    <s v="Bradshaw, Gill and Donovan"/>
    <s v="Inverse secondary infrastructure"/>
    <n v="158100"/>
    <n v="145243"/>
    <x v="0"/>
    <n v="1467"/>
    <s v="GB"/>
    <s v="GBP"/>
    <n v="1332824400"/>
    <n v="1334206800"/>
    <b v="0"/>
    <b v="1"/>
    <s v="technology/wearables"/>
    <n v="0.91867805186590767"/>
    <n v="99.006816632583508"/>
    <x v="2"/>
    <s v="wearables"/>
    <x v="51"/>
    <d v="2012-04-12T05:00:00"/>
  </r>
  <r>
    <n v="52"/>
    <s v="Hernandez, Rodriguez and Clark"/>
    <s v="Organic foreground leverage"/>
    <n v="7200"/>
    <n v="2459"/>
    <x v="0"/>
    <n v="75"/>
    <s v="US"/>
    <s v="USD"/>
    <n v="1284526800"/>
    <n v="1284872400"/>
    <b v="0"/>
    <b v="0"/>
    <s v="theater/plays"/>
    <n v="0.34152777777777776"/>
    <n v="32.786666666666669"/>
    <x v="3"/>
    <s v="plays"/>
    <x v="52"/>
    <d v="2010-09-19T05:00:00"/>
  </r>
  <r>
    <n v="53"/>
    <s v="Smith-Jones"/>
    <s v="Reverse-engineered static concept"/>
    <n v="8800"/>
    <n v="12356"/>
    <x v="1"/>
    <n v="209"/>
    <s v="US"/>
    <s v="USD"/>
    <n v="1400562000"/>
    <n v="1403931600"/>
    <b v="0"/>
    <b v="0"/>
    <s v="film &amp; video/drama"/>
    <n v="1.4040909090909091"/>
    <n v="59.119617224880386"/>
    <x v="4"/>
    <s v="drama"/>
    <x v="53"/>
    <d v="2014-06-28T05:00:00"/>
  </r>
  <r>
    <n v="54"/>
    <s v="Roy PLC"/>
    <s v="Multi-channeled neutral customer loyalty"/>
    <n v="6000"/>
    <n v="5392"/>
    <x v="0"/>
    <n v="120"/>
    <s v="US"/>
    <s v="USD"/>
    <n v="1520748000"/>
    <n v="1521262800"/>
    <b v="0"/>
    <b v="0"/>
    <s v="technology/wearables"/>
    <n v="0.89866666666666661"/>
    <n v="44.93333333333333"/>
    <x v="2"/>
    <s v="wearables"/>
    <x v="54"/>
    <d v="2018-03-17T05:00:00"/>
  </r>
  <r>
    <n v="55"/>
    <s v="Wright, Brooks and Villarreal"/>
    <s v="Reverse-engineered bifurcated strategy"/>
    <n v="6600"/>
    <n v="11746"/>
    <x v="1"/>
    <n v="131"/>
    <s v="US"/>
    <s v="USD"/>
    <n v="1532926800"/>
    <n v="1533358800"/>
    <b v="0"/>
    <b v="0"/>
    <s v="music/jazz"/>
    <n v="1.7796969696969698"/>
    <n v="89.664122137404576"/>
    <x v="1"/>
    <s v="jazz"/>
    <x v="55"/>
    <d v="2018-08-04T05:00:00"/>
  </r>
  <r>
    <n v="56"/>
    <s v="Flores, Miller and Johnson"/>
    <s v="Horizontal context-sensitive knowledge user"/>
    <n v="8000"/>
    <n v="11493"/>
    <x v="1"/>
    <n v="164"/>
    <s v="US"/>
    <s v="USD"/>
    <n v="1420869600"/>
    <n v="1421474400"/>
    <b v="0"/>
    <b v="0"/>
    <s v="technology/wearables"/>
    <n v="1.436625"/>
    <n v="70.079268292682926"/>
    <x v="2"/>
    <s v="wearables"/>
    <x v="56"/>
    <d v="2015-01-17T06:00:00"/>
  </r>
  <r>
    <n v="57"/>
    <s v="Bridges, Freeman and Kim"/>
    <s v="Cross-group multi-state task-force"/>
    <n v="2900"/>
    <n v="6243"/>
    <x v="1"/>
    <n v="201"/>
    <s v="US"/>
    <s v="USD"/>
    <n v="1504242000"/>
    <n v="1505278800"/>
    <b v="0"/>
    <b v="0"/>
    <s v="games/video games"/>
    <n v="2.1527586206896552"/>
    <n v="31.059701492537314"/>
    <x v="6"/>
    <s v="video games"/>
    <x v="57"/>
    <d v="2017-09-13T05:00:00"/>
  </r>
  <r>
    <n v="58"/>
    <s v="Anderson-Perez"/>
    <s v="Expanded 3rdgeneration strategy"/>
    <n v="2700"/>
    <n v="6132"/>
    <x v="1"/>
    <n v="211"/>
    <s v="US"/>
    <s v="USD"/>
    <n v="1442811600"/>
    <n v="1443934800"/>
    <b v="0"/>
    <b v="0"/>
    <s v="theater/plays"/>
    <n v="2.2711111111111113"/>
    <n v="29.061611374407583"/>
    <x v="3"/>
    <s v="plays"/>
    <x v="58"/>
    <d v="2015-10-04T05:00:00"/>
  </r>
  <r>
    <n v="59"/>
    <s v="Wright, Fox and Marks"/>
    <s v="Assimilated real-time support"/>
    <n v="1400"/>
    <n v="3851"/>
    <x v="1"/>
    <n v="128"/>
    <s v="US"/>
    <s v="USD"/>
    <n v="1497243600"/>
    <n v="1498539600"/>
    <b v="0"/>
    <b v="1"/>
    <s v="theater/plays"/>
    <n v="2.7507142857142859"/>
    <n v="30.0859375"/>
    <x v="3"/>
    <s v="plays"/>
    <x v="59"/>
    <d v="2017-06-27T05:00:00"/>
  </r>
  <r>
    <n v="60"/>
    <s v="Crawford-Peters"/>
    <s v="User-centric regional database"/>
    <n v="94200"/>
    <n v="135997"/>
    <x v="1"/>
    <n v="1600"/>
    <s v="CA"/>
    <s v="CAD"/>
    <n v="1342501200"/>
    <n v="1342760400"/>
    <b v="0"/>
    <b v="0"/>
    <s v="theater/plays"/>
    <n v="1.4437048832271762"/>
    <n v="84.998125000000002"/>
    <x v="3"/>
    <s v="plays"/>
    <x v="60"/>
    <d v="2012-07-20T05:00:00"/>
  </r>
  <r>
    <n v="61"/>
    <s v="Romero-Hoffman"/>
    <s v="Open-source zero administration complexity"/>
    <n v="199200"/>
    <n v="184750"/>
    <x v="0"/>
    <n v="2253"/>
    <s v="CA"/>
    <s v="CAD"/>
    <n v="1298268000"/>
    <n v="1301720400"/>
    <b v="0"/>
    <b v="0"/>
    <s v="theater/plays"/>
    <n v="0.92745983935742971"/>
    <n v="82.001775410563695"/>
    <x v="3"/>
    <s v="plays"/>
    <x v="61"/>
    <d v="2011-04-02T05:00:00"/>
  </r>
  <r>
    <n v="62"/>
    <s v="Sparks-West"/>
    <s v="Organized incremental standardization"/>
    <n v="2000"/>
    <n v="14452"/>
    <x v="1"/>
    <n v="249"/>
    <s v="US"/>
    <s v="USD"/>
    <n v="1433480400"/>
    <n v="1433566800"/>
    <b v="0"/>
    <b v="0"/>
    <s v="technology/web"/>
    <n v="7.226"/>
    <n v="58.040160642570278"/>
    <x v="2"/>
    <s v="web"/>
    <x v="62"/>
    <d v="2015-06-06T05:00:00"/>
  </r>
  <r>
    <n v="63"/>
    <s v="Baker, Morgan and Brown"/>
    <s v="Assimilated didactic open system"/>
    <n v="4700"/>
    <n v="557"/>
    <x v="0"/>
    <n v="5"/>
    <s v="US"/>
    <s v="USD"/>
    <n v="1493355600"/>
    <n v="1493874000"/>
    <b v="0"/>
    <b v="0"/>
    <s v="theater/plays"/>
    <n v="0.11851063829787234"/>
    <n v="111.4"/>
    <x v="3"/>
    <s v="plays"/>
    <x v="63"/>
    <d v="2017-05-04T05:00:00"/>
  </r>
  <r>
    <n v="64"/>
    <s v="Mosley-Gilbert"/>
    <s v="Vision-oriented logistical intranet"/>
    <n v="2800"/>
    <n v="2734"/>
    <x v="0"/>
    <n v="38"/>
    <s v="US"/>
    <s v="USD"/>
    <n v="1530507600"/>
    <n v="1531803600"/>
    <b v="0"/>
    <b v="1"/>
    <s v="technology/web"/>
    <n v="0.97642857142857142"/>
    <n v="71.94736842105263"/>
    <x v="2"/>
    <s v="web"/>
    <x v="64"/>
    <d v="2018-07-17T05:00:00"/>
  </r>
  <r>
    <n v="65"/>
    <s v="Berry-Boyer"/>
    <s v="Mandatory incremental projection"/>
    <n v="6100"/>
    <n v="14405"/>
    <x v="1"/>
    <n v="236"/>
    <s v="US"/>
    <s v="USD"/>
    <n v="1296108000"/>
    <n v="1296712800"/>
    <b v="0"/>
    <b v="0"/>
    <s v="theater/plays"/>
    <n v="2.3614754098360655"/>
    <n v="61.038135593220339"/>
    <x v="3"/>
    <s v="plays"/>
    <x v="65"/>
    <d v="2011-02-03T06:00:00"/>
  </r>
  <r>
    <n v="66"/>
    <s v="Sanders-Allen"/>
    <s v="Grass-roots needs-based encryption"/>
    <n v="2900"/>
    <n v="1307"/>
    <x v="0"/>
    <n v="12"/>
    <s v="US"/>
    <s v="USD"/>
    <n v="1428469200"/>
    <n v="1428901200"/>
    <b v="0"/>
    <b v="1"/>
    <s v="theater/plays"/>
    <n v="0.45068965517241377"/>
    <n v="108.91666666666667"/>
    <x v="3"/>
    <s v="plays"/>
    <x v="66"/>
    <d v="2015-04-13T05:00:00"/>
  </r>
  <r>
    <n v="67"/>
    <s v="Lopez Inc"/>
    <s v="Team-oriented 6thgeneration middleware"/>
    <n v="72600"/>
    <n v="117892"/>
    <x v="1"/>
    <n v="4065"/>
    <s v="GB"/>
    <s v="GBP"/>
    <n v="1264399200"/>
    <n v="1264831200"/>
    <b v="0"/>
    <b v="1"/>
    <s v="technology/wearables"/>
    <n v="1.6238567493112948"/>
    <n v="29.001722017220171"/>
    <x v="2"/>
    <s v="wearables"/>
    <x v="67"/>
    <d v="2010-01-30T06:00:00"/>
  </r>
  <r>
    <n v="68"/>
    <s v="Moreno-Turner"/>
    <s v="Inverse multi-tasking installation"/>
    <n v="5700"/>
    <n v="14508"/>
    <x v="1"/>
    <n v="246"/>
    <s v="IT"/>
    <s v="EUR"/>
    <n v="1501131600"/>
    <n v="1505192400"/>
    <b v="0"/>
    <b v="1"/>
    <s v="theater/plays"/>
    <n v="2.5452631578947367"/>
    <n v="58.975609756097562"/>
    <x v="3"/>
    <s v="plays"/>
    <x v="68"/>
    <d v="2017-09-12T05:00:00"/>
  </r>
  <r>
    <n v="69"/>
    <s v="Jones-Watson"/>
    <s v="Switchable disintermediate moderator"/>
    <n v="7900"/>
    <n v="1901"/>
    <x v="3"/>
    <n v="17"/>
    <s v="US"/>
    <s v="USD"/>
    <n v="1292738400"/>
    <n v="1295676000"/>
    <b v="0"/>
    <b v="0"/>
    <s v="theater/plays"/>
    <n v="0.24063291139240506"/>
    <n v="111.82352941176471"/>
    <x v="3"/>
    <s v="plays"/>
    <x v="69"/>
    <d v="2011-01-22T06:00:00"/>
  </r>
  <r>
    <n v="70"/>
    <s v="Barker Inc"/>
    <s v="Re-engineered 24/7 task-force"/>
    <n v="128000"/>
    <n v="158389"/>
    <x v="1"/>
    <n v="2475"/>
    <s v="IT"/>
    <s v="EUR"/>
    <n v="1288674000"/>
    <n v="1292911200"/>
    <b v="0"/>
    <b v="1"/>
    <s v="theater/plays"/>
    <n v="1.2374140625000001"/>
    <n v="63.995555555555555"/>
    <x v="3"/>
    <s v="plays"/>
    <x v="70"/>
    <d v="2010-12-21T06:00:00"/>
  </r>
  <r>
    <n v="71"/>
    <s v="Tate, Bass and House"/>
    <s v="Organic object-oriented budgetary management"/>
    <n v="6000"/>
    <n v="6484"/>
    <x v="1"/>
    <n v="76"/>
    <s v="US"/>
    <s v="USD"/>
    <n v="1575093600"/>
    <n v="1575439200"/>
    <b v="0"/>
    <b v="0"/>
    <s v="theater/plays"/>
    <n v="1.0806666666666667"/>
    <n v="85.315789473684205"/>
    <x v="3"/>
    <s v="plays"/>
    <x v="71"/>
    <d v="2019-12-04T06:00:00"/>
  </r>
  <r>
    <n v="72"/>
    <s v="Hampton, Lewis and Ray"/>
    <s v="Seamless coherent parallelism"/>
    <n v="600"/>
    <n v="4022"/>
    <x v="1"/>
    <n v="54"/>
    <s v="US"/>
    <s v="USD"/>
    <n v="1435726800"/>
    <n v="1438837200"/>
    <b v="0"/>
    <b v="0"/>
    <s v="film &amp; video/animation"/>
    <n v="6.7033333333333331"/>
    <n v="74.481481481481481"/>
    <x v="4"/>
    <s v="animation"/>
    <x v="72"/>
    <d v="2015-08-06T05:00:00"/>
  </r>
  <r>
    <n v="73"/>
    <s v="Collins-Goodman"/>
    <s v="Cross-platform even-keeled initiative"/>
    <n v="1400"/>
    <n v="9253"/>
    <x v="1"/>
    <n v="88"/>
    <s v="US"/>
    <s v="USD"/>
    <n v="1480226400"/>
    <n v="1480485600"/>
    <b v="0"/>
    <b v="0"/>
    <s v="music/jazz"/>
    <n v="6.609285714285714"/>
    <n v="105.14772727272727"/>
    <x v="1"/>
    <s v="jazz"/>
    <x v="73"/>
    <d v="2016-11-30T06:00:00"/>
  </r>
  <r>
    <n v="74"/>
    <s v="Davis-Michael"/>
    <s v="Progressive tertiary framework"/>
    <n v="3900"/>
    <n v="4776"/>
    <x v="1"/>
    <n v="85"/>
    <s v="GB"/>
    <s v="GBP"/>
    <n v="1459054800"/>
    <n v="1459141200"/>
    <b v="0"/>
    <b v="0"/>
    <s v="music/metal"/>
    <n v="1.2246153846153847"/>
    <n v="56.188235294117646"/>
    <x v="1"/>
    <s v="metal"/>
    <x v="74"/>
    <d v="2016-03-28T05:00:00"/>
  </r>
  <r>
    <n v="75"/>
    <s v="White, Torres and Bishop"/>
    <s v="Multi-layered dynamic protocol"/>
    <n v="9700"/>
    <n v="14606"/>
    <x v="1"/>
    <n v="170"/>
    <s v="US"/>
    <s v="USD"/>
    <n v="1531630800"/>
    <n v="1532322000"/>
    <b v="0"/>
    <b v="0"/>
    <s v="photography/photography books"/>
    <n v="1.5057731958762886"/>
    <n v="85.917647058823533"/>
    <x v="7"/>
    <s v="photography books"/>
    <x v="75"/>
    <d v="2018-07-23T05:00:00"/>
  </r>
  <r>
    <n v="76"/>
    <s v="Martin, Conway and Larsen"/>
    <s v="Horizontal next generation function"/>
    <n v="122900"/>
    <n v="95993"/>
    <x v="0"/>
    <n v="1684"/>
    <s v="US"/>
    <s v="USD"/>
    <n v="1421992800"/>
    <n v="1426222800"/>
    <b v="1"/>
    <b v="1"/>
    <s v="theater/plays"/>
    <n v="0.78106590724165992"/>
    <n v="57.00296912114014"/>
    <x v="3"/>
    <s v="plays"/>
    <x v="76"/>
    <d v="2015-03-13T05:00:00"/>
  </r>
  <r>
    <n v="77"/>
    <s v="Acevedo-Huffman"/>
    <s v="Pre-emptive impactful model"/>
    <n v="9500"/>
    <n v="4460"/>
    <x v="0"/>
    <n v="56"/>
    <s v="US"/>
    <s v="USD"/>
    <n v="1285563600"/>
    <n v="1286773200"/>
    <b v="0"/>
    <b v="1"/>
    <s v="film &amp; video/animation"/>
    <n v="0.46947368421052632"/>
    <n v="79.642857142857139"/>
    <x v="4"/>
    <s v="animation"/>
    <x v="77"/>
    <d v="2010-10-11T05:00:00"/>
  </r>
  <r>
    <n v="78"/>
    <s v="Montgomery, Larson and Spencer"/>
    <s v="User-centric bifurcated knowledge user"/>
    <n v="4500"/>
    <n v="13536"/>
    <x v="1"/>
    <n v="330"/>
    <s v="US"/>
    <s v="USD"/>
    <n v="1523854800"/>
    <n v="1523941200"/>
    <b v="0"/>
    <b v="0"/>
    <s v="publishing/translations"/>
    <n v="3.008"/>
    <n v="41.018181818181816"/>
    <x v="5"/>
    <s v="translations"/>
    <x v="78"/>
    <d v="2018-04-17T05:00:00"/>
  </r>
  <r>
    <n v="79"/>
    <s v="Soto LLC"/>
    <s v="Triple-buffered reciprocal project"/>
    <n v="57800"/>
    <n v="40228"/>
    <x v="0"/>
    <n v="838"/>
    <s v="US"/>
    <s v="USD"/>
    <n v="1529125200"/>
    <n v="1529557200"/>
    <b v="0"/>
    <b v="0"/>
    <s v="theater/plays"/>
    <n v="0.6959861591695502"/>
    <n v="48.004773269689736"/>
    <x v="3"/>
    <s v="plays"/>
    <x v="79"/>
    <d v="2018-06-21T05:00:00"/>
  </r>
  <r>
    <n v="80"/>
    <s v="Sutton, Barrett and Tucker"/>
    <s v="Cross-platform needs-based approach"/>
    <n v="1100"/>
    <n v="7012"/>
    <x v="1"/>
    <n v="127"/>
    <s v="US"/>
    <s v="USD"/>
    <n v="1503982800"/>
    <n v="1506574800"/>
    <b v="0"/>
    <b v="0"/>
    <s v="games/video games"/>
    <n v="6.374545454545455"/>
    <n v="55.212598425196852"/>
    <x v="6"/>
    <s v="video games"/>
    <x v="80"/>
    <d v="2017-09-28T05:00:00"/>
  </r>
  <r>
    <n v="81"/>
    <s v="Gomez, Bailey and Flores"/>
    <s v="User-friendly static contingency"/>
    <n v="16800"/>
    <n v="37857"/>
    <x v="1"/>
    <n v="411"/>
    <s v="US"/>
    <s v="USD"/>
    <n v="1511416800"/>
    <n v="1513576800"/>
    <b v="0"/>
    <b v="0"/>
    <s v="music/rock"/>
    <n v="2.253392857142857"/>
    <n v="92.109489051094897"/>
    <x v="1"/>
    <s v="rock"/>
    <x v="81"/>
    <d v="2017-12-18T06:00:00"/>
  </r>
  <r>
    <n v="82"/>
    <s v="Porter-George"/>
    <s v="Reactive content-based framework"/>
    <n v="1000"/>
    <n v="14973"/>
    <x v="1"/>
    <n v="180"/>
    <s v="GB"/>
    <s v="GBP"/>
    <n v="1547704800"/>
    <n v="1548309600"/>
    <b v="0"/>
    <b v="1"/>
    <s v="games/video games"/>
    <n v="14.973000000000001"/>
    <n v="83.183333333333337"/>
    <x v="6"/>
    <s v="video games"/>
    <x v="82"/>
    <d v="2019-01-24T06:00:00"/>
  </r>
  <r>
    <n v="83"/>
    <s v="Fitzgerald PLC"/>
    <s v="Realigned user-facing concept"/>
    <n v="106400"/>
    <n v="39996"/>
    <x v="0"/>
    <n v="1000"/>
    <s v="US"/>
    <s v="USD"/>
    <n v="1469682000"/>
    <n v="1471582800"/>
    <b v="0"/>
    <b v="0"/>
    <s v="music/electric music"/>
    <n v="0.37590225563909774"/>
    <n v="39.996000000000002"/>
    <x v="1"/>
    <s v="electric music"/>
    <x v="83"/>
    <d v="2016-08-19T05:00:00"/>
  </r>
  <r>
    <n v="84"/>
    <s v="Cisneros-Burton"/>
    <s v="Public-key zero tolerance orchestration"/>
    <n v="31400"/>
    <n v="41564"/>
    <x v="1"/>
    <n v="374"/>
    <s v="US"/>
    <s v="USD"/>
    <n v="1343451600"/>
    <n v="1344315600"/>
    <b v="0"/>
    <b v="0"/>
    <s v="technology/wearables"/>
    <n v="1.3236942675159236"/>
    <n v="111.1336898395722"/>
    <x v="2"/>
    <s v="wearables"/>
    <x v="84"/>
    <d v="2012-08-07T05:00:00"/>
  </r>
  <r>
    <n v="85"/>
    <s v="Hill, Lawson and Wilkinson"/>
    <s v="Multi-tiered eco-centric architecture"/>
    <n v="4900"/>
    <n v="6430"/>
    <x v="1"/>
    <n v="71"/>
    <s v="AU"/>
    <s v="AUD"/>
    <n v="1315717200"/>
    <n v="1316408400"/>
    <b v="0"/>
    <b v="0"/>
    <s v="music/indie rock"/>
    <n v="1.3122448979591836"/>
    <n v="90.563380281690144"/>
    <x v="1"/>
    <s v="indie rock"/>
    <x v="85"/>
    <d v="2011-09-19T05:00:00"/>
  </r>
  <r>
    <n v="86"/>
    <s v="Davis-Smith"/>
    <s v="Organic motivating firmware"/>
    <n v="7400"/>
    <n v="12405"/>
    <x v="1"/>
    <n v="203"/>
    <s v="US"/>
    <s v="USD"/>
    <n v="1430715600"/>
    <n v="1431838800"/>
    <b v="1"/>
    <b v="0"/>
    <s v="theater/plays"/>
    <n v="1.6763513513513513"/>
    <n v="61.108374384236456"/>
    <x v="3"/>
    <s v="plays"/>
    <x v="86"/>
    <d v="2015-05-17T05:00:00"/>
  </r>
  <r>
    <n v="87"/>
    <s v="Farrell and Sons"/>
    <s v="Synergized 4thgeneration conglomeration"/>
    <n v="198500"/>
    <n v="123040"/>
    <x v="0"/>
    <n v="1482"/>
    <s v="AU"/>
    <s v="AUD"/>
    <n v="1299564000"/>
    <n v="1300510800"/>
    <b v="0"/>
    <b v="1"/>
    <s v="music/rock"/>
    <n v="0.6198488664987406"/>
    <n v="83.022941970310384"/>
    <x v="1"/>
    <s v="rock"/>
    <x v="87"/>
    <d v="2011-03-19T05:00:00"/>
  </r>
  <r>
    <n v="88"/>
    <s v="Clark Group"/>
    <s v="Grass-roots fault-tolerant policy"/>
    <n v="4800"/>
    <n v="12516"/>
    <x v="1"/>
    <n v="113"/>
    <s v="US"/>
    <s v="USD"/>
    <n v="1429160400"/>
    <n v="1431061200"/>
    <b v="0"/>
    <b v="0"/>
    <s v="publishing/translations"/>
    <n v="2.6074999999999999"/>
    <n v="110.76106194690266"/>
    <x v="5"/>
    <s v="translations"/>
    <x v="88"/>
    <d v="2015-05-08T05:00:00"/>
  </r>
  <r>
    <n v="89"/>
    <s v="White, Singleton and Zimmerman"/>
    <s v="Monitored scalable knowledgebase"/>
    <n v="3400"/>
    <n v="8588"/>
    <x v="1"/>
    <n v="96"/>
    <s v="US"/>
    <s v="USD"/>
    <n v="1271307600"/>
    <n v="1271480400"/>
    <b v="0"/>
    <b v="0"/>
    <s v="theater/plays"/>
    <n v="2.5258823529411765"/>
    <n v="89.458333333333329"/>
    <x v="3"/>
    <s v="plays"/>
    <x v="89"/>
    <d v="2010-04-17T05:00:00"/>
  </r>
  <r>
    <n v="90"/>
    <s v="Kramer Group"/>
    <s v="Synergistic explicit parallelism"/>
    <n v="7800"/>
    <n v="6132"/>
    <x v="0"/>
    <n v="106"/>
    <s v="US"/>
    <s v="USD"/>
    <n v="1456380000"/>
    <n v="1456380000"/>
    <b v="0"/>
    <b v="1"/>
    <s v="theater/plays"/>
    <n v="0.7861538461538462"/>
    <n v="57.849056603773583"/>
    <x v="3"/>
    <s v="plays"/>
    <x v="90"/>
    <d v="2016-02-25T06:00:00"/>
  </r>
  <r>
    <n v="91"/>
    <s v="Frazier, Patrick and Smith"/>
    <s v="Enhanced systemic analyzer"/>
    <n v="154300"/>
    <n v="74688"/>
    <x v="0"/>
    <n v="679"/>
    <s v="IT"/>
    <s v="EUR"/>
    <n v="1470459600"/>
    <n v="1472878800"/>
    <b v="0"/>
    <b v="0"/>
    <s v="publishing/translations"/>
    <n v="0.48404406999351912"/>
    <n v="109.99705449189985"/>
    <x v="5"/>
    <s v="translations"/>
    <x v="91"/>
    <d v="2016-09-03T05:00:00"/>
  </r>
  <r>
    <n v="92"/>
    <s v="Santos, Bell and Lloyd"/>
    <s v="Object-based analyzing knowledge user"/>
    <n v="20000"/>
    <n v="51775"/>
    <x v="1"/>
    <n v="498"/>
    <s v="CH"/>
    <s v="CHF"/>
    <n v="1277269200"/>
    <n v="1277355600"/>
    <b v="0"/>
    <b v="1"/>
    <s v="games/video games"/>
    <n v="2.5887500000000001"/>
    <n v="103.96586345381526"/>
    <x v="6"/>
    <s v="video games"/>
    <x v="92"/>
    <d v="2010-06-24T05:00:00"/>
  </r>
  <r>
    <n v="93"/>
    <s v="Hall and Sons"/>
    <s v="Pre-emptive radical architecture"/>
    <n v="108800"/>
    <n v="65877"/>
    <x v="3"/>
    <n v="610"/>
    <s v="US"/>
    <s v="USD"/>
    <n v="1350709200"/>
    <n v="1351054800"/>
    <b v="0"/>
    <b v="1"/>
    <s v="theater/plays"/>
    <n v="0.60548713235294116"/>
    <n v="107.99508196721311"/>
    <x v="3"/>
    <s v="plays"/>
    <x v="93"/>
    <d v="2012-10-24T05:00:00"/>
  </r>
  <r>
    <n v="94"/>
    <s v="Hanson Inc"/>
    <s v="Grass-roots web-enabled contingency"/>
    <n v="2900"/>
    <n v="8807"/>
    <x v="1"/>
    <n v="180"/>
    <s v="GB"/>
    <s v="GBP"/>
    <n v="1554613200"/>
    <n v="1555563600"/>
    <b v="0"/>
    <b v="0"/>
    <s v="technology/web"/>
    <n v="3.036896551724138"/>
    <n v="48.927777777777777"/>
    <x v="2"/>
    <s v="web"/>
    <x v="94"/>
    <d v="2019-04-18T05:00:00"/>
  </r>
  <r>
    <n v="95"/>
    <s v="Sanchez LLC"/>
    <s v="Stand-alone system-worthy standardization"/>
    <n v="900"/>
    <n v="1017"/>
    <x v="1"/>
    <n v="27"/>
    <s v="US"/>
    <s v="USD"/>
    <n v="1571029200"/>
    <n v="1571634000"/>
    <b v="0"/>
    <b v="0"/>
    <s v="film &amp; video/documentary"/>
    <n v="1.1299999999999999"/>
    <n v="37.666666666666664"/>
    <x v="4"/>
    <s v="documentary"/>
    <x v="95"/>
    <d v="2019-10-21T05:00:00"/>
  </r>
  <r>
    <n v="96"/>
    <s v="Howard Ltd"/>
    <s v="Down-sized systematic policy"/>
    <n v="69700"/>
    <n v="151513"/>
    <x v="1"/>
    <n v="2331"/>
    <s v="US"/>
    <s v="USD"/>
    <n v="1299736800"/>
    <n v="1300856400"/>
    <b v="0"/>
    <b v="0"/>
    <s v="theater/plays"/>
    <n v="2.1737876614060259"/>
    <n v="64.999141999141997"/>
    <x v="3"/>
    <s v="plays"/>
    <x v="96"/>
    <d v="2011-03-23T05:00:00"/>
  </r>
  <r>
    <n v="97"/>
    <s v="Stewart LLC"/>
    <s v="Cloned bi-directional architecture"/>
    <n v="1300"/>
    <n v="12047"/>
    <x v="1"/>
    <n v="113"/>
    <s v="US"/>
    <s v="USD"/>
    <n v="1435208400"/>
    <n v="1439874000"/>
    <b v="0"/>
    <b v="0"/>
    <s v="food/food trucks"/>
    <n v="9.2669230769230762"/>
    <n v="106.61061946902655"/>
    <x v="0"/>
    <s v="food trucks"/>
    <x v="48"/>
    <d v="2015-08-18T05:00:00"/>
  </r>
  <r>
    <n v="98"/>
    <s v="Arias, Allen and Miller"/>
    <s v="Seamless transitional portal"/>
    <n v="97800"/>
    <n v="32951"/>
    <x v="0"/>
    <n v="1220"/>
    <s v="AU"/>
    <s v="AUD"/>
    <n v="1437973200"/>
    <n v="1438318800"/>
    <b v="0"/>
    <b v="0"/>
    <s v="games/video games"/>
    <n v="0.33692229038854804"/>
    <n v="27.009016393442622"/>
    <x v="6"/>
    <s v="video games"/>
    <x v="97"/>
    <d v="2015-07-31T05:00:00"/>
  </r>
  <r>
    <n v="99"/>
    <s v="Baker-Morris"/>
    <s v="Fully-configurable motivating approach"/>
    <n v="7600"/>
    <n v="14951"/>
    <x v="1"/>
    <n v="164"/>
    <s v="US"/>
    <s v="USD"/>
    <n v="1416895200"/>
    <n v="1419400800"/>
    <b v="0"/>
    <b v="0"/>
    <s v="theater/plays"/>
    <n v="1.9672368421052631"/>
    <n v="91.16463414634147"/>
    <x v="3"/>
    <s v="plays"/>
    <x v="98"/>
    <d v="2014-12-24T06:00:00"/>
  </r>
  <r>
    <n v="100"/>
    <s v="Tucker, Fox and Green"/>
    <s v="Upgradable fault-tolerant approach"/>
    <n v="100"/>
    <n v="1"/>
    <x v="0"/>
    <n v="1"/>
    <s v="US"/>
    <s v="USD"/>
    <n v="1319000400"/>
    <n v="1320555600"/>
    <b v="0"/>
    <b v="0"/>
    <s v="theater/plays"/>
    <n v="0.01"/>
    <n v="1"/>
    <x v="3"/>
    <s v="plays"/>
    <x v="99"/>
    <d v="2011-11-06T05:00:00"/>
  </r>
  <r>
    <n v="101"/>
    <s v="Douglas LLC"/>
    <s v="Reduced heuristic moratorium"/>
    <n v="900"/>
    <n v="9193"/>
    <x v="1"/>
    <n v="164"/>
    <s v="US"/>
    <s v="USD"/>
    <n v="1424498400"/>
    <n v="1425103200"/>
    <b v="0"/>
    <b v="1"/>
    <s v="music/electric music"/>
    <n v="10.214444444444444"/>
    <n v="56.054878048780488"/>
    <x v="1"/>
    <s v="electric music"/>
    <x v="100"/>
    <d v="2015-02-28T06:00:00"/>
  </r>
  <r>
    <n v="102"/>
    <s v="Garcia Inc"/>
    <s v="Front-line web-enabled model"/>
    <n v="3700"/>
    <n v="10422"/>
    <x v="1"/>
    <n v="336"/>
    <s v="US"/>
    <s v="USD"/>
    <n v="1526274000"/>
    <n v="1526878800"/>
    <b v="0"/>
    <b v="1"/>
    <s v="technology/wearables"/>
    <n v="2.8167567567567566"/>
    <n v="31.017857142857142"/>
    <x v="2"/>
    <s v="wearables"/>
    <x v="101"/>
    <d v="2018-05-21T05:00:00"/>
  </r>
  <r>
    <n v="103"/>
    <s v="Frye, Hunt and Powell"/>
    <s v="Polarized incremental emulation"/>
    <n v="10000"/>
    <n v="2461"/>
    <x v="0"/>
    <n v="37"/>
    <s v="IT"/>
    <s v="EUR"/>
    <n v="1287896400"/>
    <n v="1288674000"/>
    <b v="0"/>
    <b v="0"/>
    <s v="music/electric music"/>
    <n v="0.24610000000000001"/>
    <n v="66.513513513513516"/>
    <x v="1"/>
    <s v="electric music"/>
    <x v="102"/>
    <d v="2010-11-02T05:00:00"/>
  </r>
  <r>
    <n v="104"/>
    <s v="Smith, Wells and Nguyen"/>
    <s v="Self-enabling grid-enabled initiative"/>
    <n v="119200"/>
    <n v="170623"/>
    <x v="1"/>
    <n v="1917"/>
    <s v="US"/>
    <s v="USD"/>
    <n v="1495515600"/>
    <n v="1495602000"/>
    <b v="0"/>
    <b v="0"/>
    <s v="music/indie rock"/>
    <n v="1.4314010067114094"/>
    <n v="89.005216484089729"/>
    <x v="1"/>
    <s v="indie rock"/>
    <x v="103"/>
    <d v="2017-05-24T05:00:00"/>
  </r>
  <r>
    <n v="105"/>
    <s v="Charles-Johnson"/>
    <s v="Total fresh-thinking system engine"/>
    <n v="6800"/>
    <n v="9829"/>
    <x v="1"/>
    <n v="95"/>
    <s v="US"/>
    <s v="USD"/>
    <n v="1364878800"/>
    <n v="1366434000"/>
    <b v="0"/>
    <b v="0"/>
    <s v="technology/web"/>
    <n v="1.4454411764705883"/>
    <n v="103.46315789473684"/>
    <x v="2"/>
    <s v="web"/>
    <x v="104"/>
    <d v="2013-04-20T05:00:00"/>
  </r>
  <r>
    <n v="106"/>
    <s v="Brandt, Carter and Wood"/>
    <s v="Ameliorated clear-thinking circuit"/>
    <n v="3900"/>
    <n v="14006"/>
    <x v="1"/>
    <n v="147"/>
    <s v="US"/>
    <s v="USD"/>
    <n v="1567918800"/>
    <n v="1568350800"/>
    <b v="0"/>
    <b v="0"/>
    <s v="theater/plays"/>
    <n v="3.5912820512820511"/>
    <n v="95.278911564625844"/>
    <x v="3"/>
    <s v="plays"/>
    <x v="105"/>
    <d v="2019-09-13T05:00:00"/>
  </r>
  <r>
    <n v="107"/>
    <s v="Tucker, Schmidt and Reid"/>
    <s v="Multi-layered encompassing installation"/>
    <n v="3500"/>
    <n v="6527"/>
    <x v="1"/>
    <n v="86"/>
    <s v="US"/>
    <s v="USD"/>
    <n v="1524459600"/>
    <n v="1525928400"/>
    <b v="0"/>
    <b v="1"/>
    <s v="theater/plays"/>
    <n v="1.8648571428571428"/>
    <n v="75.895348837209298"/>
    <x v="3"/>
    <s v="plays"/>
    <x v="106"/>
    <d v="2018-05-10T05:00:00"/>
  </r>
  <r>
    <n v="108"/>
    <s v="Decker Inc"/>
    <s v="Universal encompassing implementation"/>
    <n v="1500"/>
    <n v="8929"/>
    <x v="1"/>
    <n v="83"/>
    <s v="US"/>
    <s v="USD"/>
    <n v="1333688400"/>
    <n v="1336885200"/>
    <b v="0"/>
    <b v="0"/>
    <s v="film &amp; video/documentary"/>
    <n v="5.9526666666666666"/>
    <n v="107.57831325301204"/>
    <x v="4"/>
    <s v="documentary"/>
    <x v="107"/>
    <d v="2012-05-13T05:00:00"/>
  </r>
  <r>
    <n v="109"/>
    <s v="Romero and Sons"/>
    <s v="Object-based client-server application"/>
    <n v="5200"/>
    <n v="3079"/>
    <x v="0"/>
    <n v="60"/>
    <s v="US"/>
    <s v="USD"/>
    <n v="1389506400"/>
    <n v="1389679200"/>
    <b v="0"/>
    <b v="0"/>
    <s v="film &amp; video/television"/>
    <n v="0.5921153846153846"/>
    <n v="51.31666666666667"/>
    <x v="4"/>
    <s v="television"/>
    <x v="108"/>
    <d v="2014-01-14T06:00:00"/>
  </r>
  <r>
    <n v="110"/>
    <s v="Castillo-Carey"/>
    <s v="Cross-platform solution-oriented process improvement"/>
    <n v="142400"/>
    <n v="21307"/>
    <x v="0"/>
    <n v="296"/>
    <s v="US"/>
    <s v="USD"/>
    <n v="1536642000"/>
    <n v="1538283600"/>
    <b v="0"/>
    <b v="0"/>
    <s v="food/food trucks"/>
    <n v="0.14962780898876404"/>
    <n v="71.983108108108112"/>
    <x v="0"/>
    <s v="food trucks"/>
    <x v="109"/>
    <d v="2018-09-30T05:00:00"/>
  </r>
  <r>
    <n v="111"/>
    <s v="Hart-Briggs"/>
    <s v="Re-engineered user-facing approach"/>
    <n v="61400"/>
    <n v="73653"/>
    <x v="1"/>
    <n v="676"/>
    <s v="US"/>
    <s v="USD"/>
    <n v="1348290000"/>
    <n v="1348808400"/>
    <b v="0"/>
    <b v="0"/>
    <s v="publishing/radio &amp; podcasts"/>
    <n v="1.1995602605863191"/>
    <n v="108.95414201183432"/>
    <x v="5"/>
    <s v="radio &amp; podcasts"/>
    <x v="110"/>
    <d v="2012-09-28T05:00:00"/>
  </r>
  <r>
    <n v="112"/>
    <s v="Jones-Meyer"/>
    <s v="Re-engineered client-driven hub"/>
    <n v="4700"/>
    <n v="12635"/>
    <x v="1"/>
    <n v="361"/>
    <s v="AU"/>
    <s v="AUD"/>
    <n v="1408856400"/>
    <n v="1410152400"/>
    <b v="0"/>
    <b v="0"/>
    <s v="technology/web"/>
    <n v="2.6882978723404256"/>
    <n v="35"/>
    <x v="2"/>
    <s v="web"/>
    <x v="111"/>
    <d v="2014-09-08T05:00:00"/>
  </r>
  <r>
    <n v="113"/>
    <s v="Wright, Hartman and Yu"/>
    <s v="User-friendly tertiary array"/>
    <n v="3300"/>
    <n v="12437"/>
    <x v="1"/>
    <n v="131"/>
    <s v="US"/>
    <s v="USD"/>
    <n v="1505192400"/>
    <n v="1505797200"/>
    <b v="0"/>
    <b v="0"/>
    <s v="food/food trucks"/>
    <n v="3.7687878787878786"/>
    <n v="94.938931297709928"/>
    <x v="0"/>
    <s v="food trucks"/>
    <x v="112"/>
    <d v="2017-09-19T05:00:00"/>
  </r>
  <r>
    <n v="114"/>
    <s v="Harper-Davis"/>
    <s v="Robust heuristic encoding"/>
    <n v="1900"/>
    <n v="13816"/>
    <x v="1"/>
    <n v="126"/>
    <s v="US"/>
    <s v="USD"/>
    <n v="1554786000"/>
    <n v="1554872400"/>
    <b v="0"/>
    <b v="1"/>
    <s v="technology/wearables"/>
    <n v="7.2715789473684209"/>
    <n v="109.65079365079364"/>
    <x v="2"/>
    <s v="wearables"/>
    <x v="113"/>
    <d v="2019-04-10T05:00:00"/>
  </r>
  <r>
    <n v="115"/>
    <s v="Barrett PLC"/>
    <s v="Team-oriented clear-thinking capacity"/>
    <n v="166700"/>
    <n v="145382"/>
    <x v="0"/>
    <n v="3304"/>
    <s v="IT"/>
    <s v="EUR"/>
    <n v="1510898400"/>
    <n v="1513922400"/>
    <b v="0"/>
    <b v="0"/>
    <s v="publishing/fiction"/>
    <n v="0.87211757648470301"/>
    <n v="44.001815980629537"/>
    <x v="5"/>
    <s v="fiction"/>
    <x v="114"/>
    <d v="2017-12-22T06:00:00"/>
  </r>
  <r>
    <n v="116"/>
    <s v="David-Clark"/>
    <s v="De-engineered motivating standardization"/>
    <n v="7200"/>
    <n v="6336"/>
    <x v="0"/>
    <n v="73"/>
    <s v="US"/>
    <s v="USD"/>
    <n v="1442552400"/>
    <n v="1442638800"/>
    <b v="0"/>
    <b v="0"/>
    <s v="theater/plays"/>
    <n v="0.88"/>
    <n v="86.794520547945211"/>
    <x v="3"/>
    <s v="plays"/>
    <x v="115"/>
    <d v="2015-09-19T05:00:00"/>
  </r>
  <r>
    <n v="117"/>
    <s v="Chaney-Dennis"/>
    <s v="Business-focused 24hour groupware"/>
    <n v="4900"/>
    <n v="8523"/>
    <x v="1"/>
    <n v="275"/>
    <s v="US"/>
    <s v="USD"/>
    <n v="1316667600"/>
    <n v="1317186000"/>
    <b v="0"/>
    <b v="0"/>
    <s v="film &amp; video/television"/>
    <n v="1.7393877551020409"/>
    <n v="30.992727272727272"/>
    <x v="4"/>
    <s v="television"/>
    <x v="116"/>
    <d v="2011-09-28T05:00:00"/>
  </r>
  <r>
    <n v="118"/>
    <s v="Robinson, Lopez and Christensen"/>
    <s v="Organic next generation protocol"/>
    <n v="5400"/>
    <n v="6351"/>
    <x v="1"/>
    <n v="67"/>
    <s v="US"/>
    <s v="USD"/>
    <n v="1390716000"/>
    <n v="1391234400"/>
    <b v="0"/>
    <b v="0"/>
    <s v="photography/photography books"/>
    <n v="1.1761111111111111"/>
    <n v="94.791044776119406"/>
    <x v="7"/>
    <s v="photography books"/>
    <x v="117"/>
    <d v="2014-02-01T06:00:00"/>
  </r>
  <r>
    <n v="119"/>
    <s v="Clark and Sons"/>
    <s v="Reverse-engineered full-range Internet solution"/>
    <n v="5000"/>
    <n v="10748"/>
    <x v="1"/>
    <n v="154"/>
    <s v="US"/>
    <s v="USD"/>
    <n v="1402894800"/>
    <n v="1404363600"/>
    <b v="0"/>
    <b v="1"/>
    <s v="film &amp; video/documentary"/>
    <n v="2.1496"/>
    <n v="69.79220779220779"/>
    <x v="4"/>
    <s v="documentary"/>
    <x v="118"/>
    <d v="2014-07-03T05:00:00"/>
  </r>
  <r>
    <n v="120"/>
    <s v="Vega Group"/>
    <s v="Synchronized regional synergy"/>
    <n v="75100"/>
    <n v="112272"/>
    <x v="1"/>
    <n v="1782"/>
    <s v="US"/>
    <s v="USD"/>
    <n v="1429246800"/>
    <n v="1429592400"/>
    <b v="0"/>
    <b v="1"/>
    <s v="games/mobile games"/>
    <n v="1.4949667110519307"/>
    <n v="63.003367003367003"/>
    <x v="6"/>
    <s v="mobile games"/>
    <x v="119"/>
    <d v="2015-04-21T05:00:00"/>
  </r>
  <r>
    <n v="121"/>
    <s v="Brown-Brown"/>
    <s v="Multi-lateral homogeneous success"/>
    <n v="45300"/>
    <n v="99361"/>
    <x v="1"/>
    <n v="903"/>
    <s v="US"/>
    <s v="USD"/>
    <n v="1412485200"/>
    <n v="1413608400"/>
    <b v="0"/>
    <b v="0"/>
    <s v="games/video games"/>
    <n v="2.1933995584988963"/>
    <n v="110.0343300110742"/>
    <x v="6"/>
    <s v="video games"/>
    <x v="33"/>
    <d v="2014-10-18T05:00:00"/>
  </r>
  <r>
    <n v="122"/>
    <s v="Taylor PLC"/>
    <s v="Seamless zero-defect solution"/>
    <n v="136800"/>
    <n v="88055"/>
    <x v="0"/>
    <n v="3387"/>
    <s v="US"/>
    <s v="USD"/>
    <n v="1417068000"/>
    <n v="1419400800"/>
    <b v="0"/>
    <b v="0"/>
    <s v="publishing/fiction"/>
    <n v="0.64367690058479532"/>
    <n v="25.997933274284026"/>
    <x v="5"/>
    <s v="fiction"/>
    <x v="120"/>
    <d v="2014-12-24T06:00:00"/>
  </r>
  <r>
    <n v="123"/>
    <s v="Edwards-Lewis"/>
    <s v="Enhanced scalable concept"/>
    <n v="177700"/>
    <n v="33092"/>
    <x v="0"/>
    <n v="662"/>
    <s v="CA"/>
    <s v="CAD"/>
    <n v="1448344800"/>
    <n v="1448604000"/>
    <b v="1"/>
    <b v="0"/>
    <s v="theater/plays"/>
    <n v="0.18622397298818233"/>
    <n v="49.987915407854985"/>
    <x v="3"/>
    <s v="plays"/>
    <x v="121"/>
    <d v="2015-11-27T06:00:00"/>
  </r>
  <r>
    <n v="124"/>
    <s v="Stanton, Neal and Rodriguez"/>
    <s v="Polarized uniform software"/>
    <n v="2600"/>
    <n v="9562"/>
    <x v="1"/>
    <n v="94"/>
    <s v="IT"/>
    <s v="EUR"/>
    <n v="1557723600"/>
    <n v="1562302800"/>
    <b v="0"/>
    <b v="0"/>
    <s v="photography/photography books"/>
    <n v="3.6776923076923076"/>
    <n v="101.72340425531915"/>
    <x v="7"/>
    <s v="photography books"/>
    <x v="122"/>
    <d v="2019-07-05T05:00:00"/>
  </r>
  <r>
    <n v="125"/>
    <s v="Pratt LLC"/>
    <s v="Stand-alone web-enabled moderator"/>
    <n v="5300"/>
    <n v="8475"/>
    <x v="1"/>
    <n v="180"/>
    <s v="US"/>
    <s v="USD"/>
    <n v="1537333200"/>
    <n v="1537678800"/>
    <b v="0"/>
    <b v="0"/>
    <s v="theater/plays"/>
    <n v="1.5990566037735849"/>
    <n v="47.083333333333336"/>
    <x v="3"/>
    <s v="plays"/>
    <x v="123"/>
    <d v="2018-09-23T05:00:00"/>
  </r>
  <r>
    <n v="126"/>
    <s v="Gross PLC"/>
    <s v="Proactive methodical benchmark"/>
    <n v="180200"/>
    <n v="69617"/>
    <x v="0"/>
    <n v="774"/>
    <s v="US"/>
    <s v="USD"/>
    <n v="1471150800"/>
    <n v="1473570000"/>
    <b v="0"/>
    <b v="1"/>
    <s v="theater/plays"/>
    <n v="0.38633185349611543"/>
    <n v="89.944444444444443"/>
    <x v="3"/>
    <s v="plays"/>
    <x v="124"/>
    <d v="2016-09-11T05:00:00"/>
  </r>
  <r>
    <n v="127"/>
    <s v="Martinez, Gomez and Dalton"/>
    <s v="Team-oriented 6thgeneration matrix"/>
    <n v="103200"/>
    <n v="53067"/>
    <x v="0"/>
    <n v="672"/>
    <s v="CA"/>
    <s v="CAD"/>
    <n v="1273640400"/>
    <n v="1273899600"/>
    <b v="0"/>
    <b v="0"/>
    <s v="theater/plays"/>
    <n v="0.51421511627906979"/>
    <n v="78.96875"/>
    <x v="3"/>
    <s v="plays"/>
    <x v="125"/>
    <d v="2010-05-15T05:00:00"/>
  </r>
  <r>
    <n v="128"/>
    <s v="Allen-Curtis"/>
    <s v="Phased human-resource core"/>
    <n v="70600"/>
    <n v="42596"/>
    <x v="3"/>
    <n v="532"/>
    <s v="US"/>
    <s v="USD"/>
    <n v="1282885200"/>
    <n v="1284008400"/>
    <b v="0"/>
    <b v="0"/>
    <s v="music/rock"/>
    <n v="0.60334277620396604"/>
    <n v="80.067669172932327"/>
    <x v="1"/>
    <s v="rock"/>
    <x v="126"/>
    <d v="2010-09-09T05:00:00"/>
  </r>
  <r>
    <n v="129"/>
    <s v="Morgan-Martinez"/>
    <s v="Mandatory tertiary implementation"/>
    <n v="148500"/>
    <n v="4756"/>
    <x v="3"/>
    <n v="55"/>
    <s v="AU"/>
    <s v="AUD"/>
    <n v="1422943200"/>
    <n v="1425103200"/>
    <b v="0"/>
    <b v="0"/>
    <s v="food/food trucks"/>
    <n v="3.2026936026936029E-2"/>
    <n v="86.472727272727269"/>
    <x v="0"/>
    <s v="food trucks"/>
    <x v="127"/>
    <d v="2015-02-28T06:00:00"/>
  </r>
  <r>
    <n v="130"/>
    <s v="Luna, Anderson and Fox"/>
    <s v="Secured directional encryption"/>
    <n v="9600"/>
    <n v="14925"/>
    <x v="1"/>
    <n v="533"/>
    <s v="DK"/>
    <s v="DKK"/>
    <n v="1319605200"/>
    <n v="1320991200"/>
    <b v="0"/>
    <b v="0"/>
    <s v="film &amp; video/drama"/>
    <n v="1.5546875"/>
    <n v="28.001876172607879"/>
    <x v="4"/>
    <s v="drama"/>
    <x v="128"/>
    <d v="2011-11-11T06:00:00"/>
  </r>
  <r>
    <n v="131"/>
    <s v="Fleming, Zhang and Henderson"/>
    <s v="Distributed 5thgeneration implementation"/>
    <n v="164700"/>
    <n v="166116"/>
    <x v="1"/>
    <n v="2443"/>
    <s v="GB"/>
    <s v="GBP"/>
    <n v="1385704800"/>
    <n v="1386828000"/>
    <b v="0"/>
    <b v="0"/>
    <s v="technology/web"/>
    <n v="1.0085974499089254"/>
    <n v="67.996725337699544"/>
    <x v="2"/>
    <s v="web"/>
    <x v="129"/>
    <d v="2013-12-12T06:00:00"/>
  </r>
  <r>
    <n v="132"/>
    <s v="Flowers and Sons"/>
    <s v="Virtual static core"/>
    <n v="3300"/>
    <n v="3834"/>
    <x v="1"/>
    <n v="89"/>
    <s v="US"/>
    <s v="USD"/>
    <n v="1515736800"/>
    <n v="1517119200"/>
    <b v="0"/>
    <b v="1"/>
    <s v="theater/plays"/>
    <n v="1.1618181818181819"/>
    <n v="43.078651685393261"/>
    <x v="3"/>
    <s v="plays"/>
    <x v="130"/>
    <d v="2018-01-28T06:00:00"/>
  </r>
  <r>
    <n v="133"/>
    <s v="Gates PLC"/>
    <s v="Secured content-based product"/>
    <n v="4500"/>
    <n v="13985"/>
    <x v="1"/>
    <n v="159"/>
    <s v="US"/>
    <s v="USD"/>
    <n v="1313125200"/>
    <n v="1315026000"/>
    <b v="0"/>
    <b v="0"/>
    <s v="music/world music"/>
    <n v="3.1077777777777778"/>
    <n v="87.95597484276729"/>
    <x v="1"/>
    <s v="world music"/>
    <x v="131"/>
    <d v="2011-09-03T05:00:00"/>
  </r>
  <r>
    <n v="134"/>
    <s v="Caldwell LLC"/>
    <s v="Secured executive concept"/>
    <n v="99500"/>
    <n v="89288"/>
    <x v="0"/>
    <n v="940"/>
    <s v="CH"/>
    <s v="CHF"/>
    <n v="1308459600"/>
    <n v="1312693200"/>
    <b v="0"/>
    <b v="1"/>
    <s v="film &amp; video/documentary"/>
    <n v="0.89736683417085428"/>
    <n v="94.987234042553197"/>
    <x v="4"/>
    <s v="documentary"/>
    <x v="132"/>
    <d v="2011-08-07T05:00:00"/>
  </r>
  <r>
    <n v="135"/>
    <s v="Le, Burton and Evans"/>
    <s v="Balanced zero-defect software"/>
    <n v="7700"/>
    <n v="5488"/>
    <x v="0"/>
    <n v="117"/>
    <s v="US"/>
    <s v="USD"/>
    <n v="1362636000"/>
    <n v="1363064400"/>
    <b v="0"/>
    <b v="1"/>
    <s v="theater/plays"/>
    <n v="0.71272727272727276"/>
    <n v="46.905982905982903"/>
    <x v="3"/>
    <s v="plays"/>
    <x v="133"/>
    <d v="2013-03-12T05:00:00"/>
  </r>
  <r>
    <n v="136"/>
    <s v="Briggs PLC"/>
    <s v="Distributed context-sensitive flexibility"/>
    <n v="82800"/>
    <n v="2721"/>
    <x v="3"/>
    <n v="58"/>
    <s v="US"/>
    <s v="USD"/>
    <n v="1402117200"/>
    <n v="1403154000"/>
    <b v="0"/>
    <b v="1"/>
    <s v="film &amp; video/drama"/>
    <n v="3.2862318840579711E-2"/>
    <n v="46.913793103448278"/>
    <x v="4"/>
    <s v="drama"/>
    <x v="134"/>
    <d v="2014-06-19T05:00:00"/>
  </r>
  <r>
    <n v="137"/>
    <s v="Hudson-Nguyen"/>
    <s v="Down-sized disintermediate support"/>
    <n v="1800"/>
    <n v="4712"/>
    <x v="1"/>
    <n v="50"/>
    <s v="US"/>
    <s v="USD"/>
    <n v="1286341200"/>
    <n v="1286859600"/>
    <b v="0"/>
    <b v="0"/>
    <s v="publishing/nonfiction"/>
    <n v="2.617777777777778"/>
    <n v="94.24"/>
    <x v="5"/>
    <s v="nonfiction"/>
    <x v="135"/>
    <d v="2010-10-12T05:00:00"/>
  </r>
  <r>
    <n v="138"/>
    <s v="Hogan Ltd"/>
    <s v="Stand-alone mission-critical moratorium"/>
    <n v="9600"/>
    <n v="9216"/>
    <x v="0"/>
    <n v="115"/>
    <s v="US"/>
    <s v="USD"/>
    <n v="1348808400"/>
    <n v="1349326800"/>
    <b v="0"/>
    <b v="0"/>
    <s v="games/mobile games"/>
    <n v="0.96"/>
    <n v="80.139130434782615"/>
    <x v="6"/>
    <s v="mobile games"/>
    <x v="136"/>
    <d v="2012-10-04T05:00:00"/>
  </r>
  <r>
    <n v="139"/>
    <s v="Hamilton, Wright and Chavez"/>
    <s v="Down-sized empowering protocol"/>
    <n v="92100"/>
    <n v="19246"/>
    <x v="0"/>
    <n v="326"/>
    <s v="US"/>
    <s v="USD"/>
    <n v="1429592400"/>
    <n v="1430974800"/>
    <b v="0"/>
    <b v="1"/>
    <s v="technology/wearables"/>
    <n v="0.20896851248642778"/>
    <n v="59.036809815950917"/>
    <x v="2"/>
    <s v="wearables"/>
    <x v="137"/>
    <d v="2015-05-07T05:00:00"/>
  </r>
  <r>
    <n v="140"/>
    <s v="Bautista-Cross"/>
    <s v="Fully-configurable coherent Internet solution"/>
    <n v="5500"/>
    <n v="12274"/>
    <x v="1"/>
    <n v="186"/>
    <s v="US"/>
    <s v="USD"/>
    <n v="1519538400"/>
    <n v="1519970400"/>
    <b v="0"/>
    <b v="0"/>
    <s v="film &amp; video/documentary"/>
    <n v="2.2316363636363636"/>
    <n v="65.989247311827953"/>
    <x v="4"/>
    <s v="documentary"/>
    <x v="138"/>
    <d v="2018-03-02T06:00:00"/>
  </r>
  <r>
    <n v="141"/>
    <s v="Jackson LLC"/>
    <s v="Distributed motivating algorithm"/>
    <n v="64300"/>
    <n v="65323"/>
    <x v="1"/>
    <n v="1071"/>
    <s v="US"/>
    <s v="USD"/>
    <n v="1434085200"/>
    <n v="1434603600"/>
    <b v="0"/>
    <b v="0"/>
    <s v="technology/web"/>
    <n v="1.0159097978227061"/>
    <n v="60.992530345471522"/>
    <x v="2"/>
    <s v="web"/>
    <x v="139"/>
    <d v="2015-06-18T05:00:00"/>
  </r>
  <r>
    <n v="142"/>
    <s v="Figueroa Ltd"/>
    <s v="Expanded solution-oriented benchmark"/>
    <n v="5000"/>
    <n v="11502"/>
    <x v="1"/>
    <n v="117"/>
    <s v="US"/>
    <s v="USD"/>
    <n v="1333688400"/>
    <n v="1337230800"/>
    <b v="0"/>
    <b v="0"/>
    <s v="technology/web"/>
    <n v="2.3003999999999998"/>
    <n v="98.307692307692307"/>
    <x v="2"/>
    <s v="web"/>
    <x v="107"/>
    <d v="2012-05-17T05:00:00"/>
  </r>
  <r>
    <n v="143"/>
    <s v="Avila-Jones"/>
    <s v="Implemented discrete secured line"/>
    <n v="5400"/>
    <n v="7322"/>
    <x v="1"/>
    <n v="70"/>
    <s v="US"/>
    <s v="USD"/>
    <n v="1277701200"/>
    <n v="1279429200"/>
    <b v="0"/>
    <b v="0"/>
    <s v="music/indie rock"/>
    <n v="1.355925925925926"/>
    <n v="104.6"/>
    <x v="1"/>
    <s v="indie rock"/>
    <x v="140"/>
    <d v="2010-07-18T05:00:00"/>
  </r>
  <r>
    <n v="144"/>
    <s v="Martin, Lopez and Hunter"/>
    <s v="Multi-lateral actuating installation"/>
    <n v="9000"/>
    <n v="11619"/>
    <x v="1"/>
    <n v="135"/>
    <s v="US"/>
    <s v="USD"/>
    <n v="1560747600"/>
    <n v="1561438800"/>
    <b v="0"/>
    <b v="0"/>
    <s v="theater/plays"/>
    <n v="1.2909999999999999"/>
    <n v="86.066666666666663"/>
    <x v="3"/>
    <s v="plays"/>
    <x v="141"/>
    <d v="2019-06-25T05:00:00"/>
  </r>
  <r>
    <n v="145"/>
    <s v="Fields-Moore"/>
    <s v="Secured reciprocal array"/>
    <n v="25000"/>
    <n v="59128"/>
    <x v="1"/>
    <n v="768"/>
    <s v="CH"/>
    <s v="CHF"/>
    <n v="1410066000"/>
    <n v="1410498000"/>
    <b v="0"/>
    <b v="0"/>
    <s v="technology/wearables"/>
    <n v="2.3651200000000001"/>
    <n v="76.989583333333329"/>
    <x v="2"/>
    <s v="wearables"/>
    <x v="142"/>
    <d v="2014-09-12T05:00:00"/>
  </r>
  <r>
    <n v="146"/>
    <s v="Harris-Golden"/>
    <s v="Optional bandwidth-monitored middleware"/>
    <n v="8800"/>
    <n v="1518"/>
    <x v="3"/>
    <n v="51"/>
    <s v="US"/>
    <s v="USD"/>
    <n v="1320732000"/>
    <n v="1322460000"/>
    <b v="0"/>
    <b v="0"/>
    <s v="theater/plays"/>
    <n v="0.17249999999999999"/>
    <n v="29.764705882352942"/>
    <x v="3"/>
    <s v="plays"/>
    <x v="143"/>
    <d v="2011-11-28T06:00:00"/>
  </r>
  <r>
    <n v="147"/>
    <s v="Moss, Norman and Dunlap"/>
    <s v="Upgradable upward-trending workforce"/>
    <n v="8300"/>
    <n v="9337"/>
    <x v="1"/>
    <n v="199"/>
    <s v="US"/>
    <s v="USD"/>
    <n v="1465794000"/>
    <n v="1466312400"/>
    <b v="0"/>
    <b v="1"/>
    <s v="theater/plays"/>
    <n v="1.1249397590361445"/>
    <n v="46.91959798994975"/>
    <x v="3"/>
    <s v="plays"/>
    <x v="144"/>
    <d v="2016-06-19T05:00:00"/>
  </r>
  <r>
    <n v="148"/>
    <s v="White, Larson and Wright"/>
    <s v="Upgradable hybrid capability"/>
    <n v="9300"/>
    <n v="11255"/>
    <x v="1"/>
    <n v="107"/>
    <s v="US"/>
    <s v="USD"/>
    <n v="1500958800"/>
    <n v="1501736400"/>
    <b v="0"/>
    <b v="0"/>
    <s v="technology/wearables"/>
    <n v="1.2102150537634409"/>
    <n v="105.18691588785046"/>
    <x v="2"/>
    <s v="wearables"/>
    <x v="145"/>
    <d v="2017-08-03T05:00:00"/>
  </r>
  <r>
    <n v="149"/>
    <s v="Payne, Oliver and Burch"/>
    <s v="Managed fresh-thinking flexibility"/>
    <n v="6200"/>
    <n v="13632"/>
    <x v="1"/>
    <n v="195"/>
    <s v="US"/>
    <s v="USD"/>
    <n v="1357020000"/>
    <n v="1361512800"/>
    <b v="0"/>
    <b v="0"/>
    <s v="music/indie rock"/>
    <n v="2.1987096774193549"/>
    <n v="69.907692307692301"/>
    <x v="1"/>
    <s v="indie rock"/>
    <x v="146"/>
    <d v="2013-02-22T06:00:00"/>
  </r>
  <r>
    <n v="150"/>
    <s v="Brown, Palmer and Pace"/>
    <s v="Networked stable workforce"/>
    <n v="100"/>
    <n v="1"/>
    <x v="0"/>
    <n v="1"/>
    <s v="US"/>
    <s v="USD"/>
    <n v="1544940000"/>
    <n v="1545026400"/>
    <b v="0"/>
    <b v="0"/>
    <s v="music/rock"/>
    <n v="0.01"/>
    <n v="1"/>
    <x v="1"/>
    <s v="rock"/>
    <x v="147"/>
    <d v="2018-12-17T06:00:00"/>
  </r>
  <r>
    <n v="151"/>
    <s v="Parker LLC"/>
    <s v="Customizable intermediate extranet"/>
    <n v="137200"/>
    <n v="88037"/>
    <x v="0"/>
    <n v="1467"/>
    <s v="US"/>
    <s v="USD"/>
    <n v="1402290000"/>
    <n v="1406696400"/>
    <b v="0"/>
    <b v="0"/>
    <s v="music/electric music"/>
    <n v="0.64166909620991253"/>
    <n v="60.011588275391958"/>
    <x v="1"/>
    <s v="electric music"/>
    <x v="148"/>
    <d v="2014-07-30T05:00:00"/>
  </r>
  <r>
    <n v="152"/>
    <s v="Bowen, Mcdonald and Hall"/>
    <s v="User-centric fault-tolerant task-force"/>
    <n v="41500"/>
    <n v="175573"/>
    <x v="1"/>
    <n v="3376"/>
    <s v="US"/>
    <s v="USD"/>
    <n v="1487311200"/>
    <n v="1487916000"/>
    <b v="0"/>
    <b v="0"/>
    <s v="music/indie rock"/>
    <n v="4.2306746987951804"/>
    <n v="52.006220379146917"/>
    <x v="1"/>
    <s v="indie rock"/>
    <x v="149"/>
    <d v="2017-02-24T06:00:00"/>
  </r>
  <r>
    <n v="153"/>
    <s v="Whitehead, Bell and Hughes"/>
    <s v="Multi-tiered radical definition"/>
    <n v="189400"/>
    <n v="176112"/>
    <x v="0"/>
    <n v="5681"/>
    <s v="US"/>
    <s v="USD"/>
    <n v="1350622800"/>
    <n v="1351141200"/>
    <b v="0"/>
    <b v="0"/>
    <s v="theater/plays"/>
    <n v="0.92984160506863778"/>
    <n v="31.000176025347649"/>
    <x v="3"/>
    <s v="plays"/>
    <x v="150"/>
    <d v="2012-10-25T05:00:00"/>
  </r>
  <r>
    <n v="154"/>
    <s v="Rodriguez-Brown"/>
    <s v="Devolved foreground benchmark"/>
    <n v="171300"/>
    <n v="100650"/>
    <x v="0"/>
    <n v="1059"/>
    <s v="US"/>
    <s v="USD"/>
    <n v="1463029200"/>
    <n v="1465016400"/>
    <b v="0"/>
    <b v="1"/>
    <s v="music/indie rock"/>
    <n v="0.58756567425569173"/>
    <n v="95.042492917847028"/>
    <x v="1"/>
    <s v="indie rock"/>
    <x v="151"/>
    <d v="2016-06-04T05:00:00"/>
  </r>
  <r>
    <n v="155"/>
    <s v="Hall-Schaefer"/>
    <s v="Distributed eco-centric methodology"/>
    <n v="139500"/>
    <n v="90706"/>
    <x v="0"/>
    <n v="1194"/>
    <s v="US"/>
    <s v="USD"/>
    <n v="1269493200"/>
    <n v="1270789200"/>
    <b v="0"/>
    <b v="0"/>
    <s v="theater/plays"/>
    <n v="0.65022222222222226"/>
    <n v="75.968174204355108"/>
    <x v="3"/>
    <s v="plays"/>
    <x v="152"/>
    <d v="2010-04-09T05:00:00"/>
  </r>
  <r>
    <n v="156"/>
    <s v="Meza-Rogers"/>
    <s v="Streamlined encompassing encryption"/>
    <n v="36400"/>
    <n v="26914"/>
    <x v="3"/>
    <n v="379"/>
    <s v="AU"/>
    <s v="AUD"/>
    <n v="1570251600"/>
    <n v="1572325200"/>
    <b v="0"/>
    <b v="0"/>
    <s v="music/rock"/>
    <n v="0.73939560439560437"/>
    <n v="71.013192612137203"/>
    <x v="1"/>
    <s v="rock"/>
    <x v="153"/>
    <d v="2019-10-29T05:00:00"/>
  </r>
  <r>
    <n v="157"/>
    <s v="Curtis-Curtis"/>
    <s v="User-friendly reciprocal initiative"/>
    <n v="4200"/>
    <n v="2212"/>
    <x v="0"/>
    <n v="30"/>
    <s v="AU"/>
    <s v="AUD"/>
    <n v="1388383200"/>
    <n v="1389420000"/>
    <b v="0"/>
    <b v="0"/>
    <s v="photography/photography books"/>
    <n v="0.52666666666666662"/>
    <n v="73.733333333333334"/>
    <x v="7"/>
    <s v="photography books"/>
    <x v="154"/>
    <d v="2014-01-11T06:00:00"/>
  </r>
  <r>
    <n v="158"/>
    <s v="Carlson Inc"/>
    <s v="Ergonomic fresh-thinking installation"/>
    <n v="2100"/>
    <n v="4640"/>
    <x v="1"/>
    <n v="41"/>
    <s v="US"/>
    <s v="USD"/>
    <n v="1449554400"/>
    <n v="1449640800"/>
    <b v="0"/>
    <b v="0"/>
    <s v="music/rock"/>
    <n v="2.2095238095238097"/>
    <n v="113.17073170731707"/>
    <x v="1"/>
    <s v="rock"/>
    <x v="155"/>
    <d v="2015-12-09T06:00:00"/>
  </r>
  <r>
    <n v="159"/>
    <s v="Clarke, Anderson and Lee"/>
    <s v="Robust explicit hardware"/>
    <n v="191200"/>
    <n v="191222"/>
    <x v="1"/>
    <n v="1821"/>
    <s v="US"/>
    <s v="USD"/>
    <n v="1553662800"/>
    <n v="1555218000"/>
    <b v="0"/>
    <b v="1"/>
    <s v="theater/plays"/>
    <n v="1.0001150627615063"/>
    <n v="105.00933552992861"/>
    <x v="3"/>
    <s v="plays"/>
    <x v="156"/>
    <d v="2019-04-14T05:00:00"/>
  </r>
  <r>
    <n v="160"/>
    <s v="Evans Group"/>
    <s v="Stand-alone actuating support"/>
    <n v="8000"/>
    <n v="12985"/>
    <x v="1"/>
    <n v="164"/>
    <s v="US"/>
    <s v="USD"/>
    <n v="1556341200"/>
    <n v="1557723600"/>
    <b v="0"/>
    <b v="0"/>
    <s v="technology/wearables"/>
    <n v="1.6231249999999999"/>
    <n v="79.176829268292678"/>
    <x v="2"/>
    <s v="wearables"/>
    <x v="157"/>
    <d v="2019-05-13T05:00:00"/>
  </r>
  <r>
    <n v="161"/>
    <s v="Bruce Group"/>
    <s v="Cross-platform methodical process improvement"/>
    <n v="5500"/>
    <n v="4300"/>
    <x v="0"/>
    <n v="75"/>
    <s v="US"/>
    <s v="USD"/>
    <n v="1442984400"/>
    <n v="1443502800"/>
    <b v="0"/>
    <b v="1"/>
    <s v="technology/web"/>
    <n v="0.78181818181818186"/>
    <n v="57.333333333333336"/>
    <x v="2"/>
    <s v="web"/>
    <x v="158"/>
    <d v="2015-09-29T05:00:00"/>
  </r>
  <r>
    <n v="162"/>
    <s v="Keith, Alvarez and Potter"/>
    <s v="Extended bottom-line open architecture"/>
    <n v="6100"/>
    <n v="9134"/>
    <x v="1"/>
    <n v="157"/>
    <s v="CH"/>
    <s v="CHF"/>
    <n v="1544248800"/>
    <n v="1546840800"/>
    <b v="0"/>
    <b v="0"/>
    <s v="music/rock"/>
    <n v="1.4973770491803278"/>
    <n v="58.178343949044589"/>
    <x v="1"/>
    <s v="rock"/>
    <x v="159"/>
    <d v="2019-01-07T06:00:00"/>
  </r>
  <r>
    <n v="163"/>
    <s v="Burton-Watkins"/>
    <s v="Extended reciprocal circuit"/>
    <n v="3500"/>
    <n v="8864"/>
    <x v="1"/>
    <n v="246"/>
    <s v="US"/>
    <s v="USD"/>
    <n v="1508475600"/>
    <n v="1512712800"/>
    <b v="0"/>
    <b v="1"/>
    <s v="photography/photography books"/>
    <n v="2.5325714285714285"/>
    <n v="36.032520325203251"/>
    <x v="7"/>
    <s v="photography books"/>
    <x v="160"/>
    <d v="2017-12-08T06:00:00"/>
  </r>
  <r>
    <n v="164"/>
    <s v="Lopez and Sons"/>
    <s v="Polarized human-resource protocol"/>
    <n v="150500"/>
    <n v="150755"/>
    <x v="1"/>
    <n v="1396"/>
    <s v="US"/>
    <s v="USD"/>
    <n v="1507438800"/>
    <n v="1507525200"/>
    <b v="0"/>
    <b v="0"/>
    <s v="theater/plays"/>
    <n v="1.0016943521594683"/>
    <n v="107.99068767908309"/>
    <x v="3"/>
    <s v="plays"/>
    <x v="161"/>
    <d v="2017-10-09T05:00:00"/>
  </r>
  <r>
    <n v="165"/>
    <s v="Cordova Ltd"/>
    <s v="Synergized radical product"/>
    <n v="90400"/>
    <n v="110279"/>
    <x v="1"/>
    <n v="2506"/>
    <s v="US"/>
    <s v="USD"/>
    <n v="1501563600"/>
    <n v="1504328400"/>
    <b v="0"/>
    <b v="0"/>
    <s v="technology/web"/>
    <n v="1.2199004424778761"/>
    <n v="44.005985634477256"/>
    <x v="2"/>
    <s v="web"/>
    <x v="162"/>
    <d v="2017-09-02T05:00:00"/>
  </r>
  <r>
    <n v="166"/>
    <s v="Brown-Vang"/>
    <s v="Robust heuristic artificial intelligence"/>
    <n v="9800"/>
    <n v="13439"/>
    <x v="1"/>
    <n v="244"/>
    <s v="US"/>
    <s v="USD"/>
    <n v="1292997600"/>
    <n v="1293343200"/>
    <b v="0"/>
    <b v="0"/>
    <s v="photography/photography books"/>
    <n v="1.3713265306122449"/>
    <n v="55.077868852459019"/>
    <x v="7"/>
    <s v="photography books"/>
    <x v="163"/>
    <d v="2010-12-26T06:00:00"/>
  </r>
  <r>
    <n v="167"/>
    <s v="Cruz-Ward"/>
    <s v="Robust content-based emulation"/>
    <n v="2600"/>
    <n v="10804"/>
    <x v="1"/>
    <n v="146"/>
    <s v="AU"/>
    <s v="AUD"/>
    <n v="1370840400"/>
    <n v="1371704400"/>
    <b v="0"/>
    <b v="0"/>
    <s v="theater/plays"/>
    <n v="4.155384615384615"/>
    <n v="74"/>
    <x v="3"/>
    <s v="plays"/>
    <x v="164"/>
    <d v="2013-06-20T05:00:00"/>
  </r>
  <r>
    <n v="168"/>
    <s v="Hernandez Group"/>
    <s v="Ergonomic uniform open system"/>
    <n v="128100"/>
    <n v="40107"/>
    <x v="0"/>
    <n v="955"/>
    <s v="DK"/>
    <s v="DKK"/>
    <n v="1550815200"/>
    <n v="1552798800"/>
    <b v="0"/>
    <b v="1"/>
    <s v="music/indie rock"/>
    <n v="0.3130913348946136"/>
    <n v="41.996858638743454"/>
    <x v="1"/>
    <s v="indie rock"/>
    <x v="165"/>
    <d v="2019-03-17T05:00:00"/>
  </r>
  <r>
    <n v="169"/>
    <s v="Tran, Steele and Wilson"/>
    <s v="Profit-focused modular product"/>
    <n v="23300"/>
    <n v="98811"/>
    <x v="1"/>
    <n v="1267"/>
    <s v="US"/>
    <s v="USD"/>
    <n v="1339909200"/>
    <n v="1342328400"/>
    <b v="0"/>
    <b v="1"/>
    <s v="film &amp; video/shorts"/>
    <n v="4.240815450643777"/>
    <n v="77.988161010260455"/>
    <x v="4"/>
    <s v="shorts"/>
    <x v="166"/>
    <d v="2012-07-15T05:00:00"/>
  </r>
  <r>
    <n v="170"/>
    <s v="Summers, Gallegos and Stein"/>
    <s v="Mandatory mobile product"/>
    <n v="188100"/>
    <n v="5528"/>
    <x v="0"/>
    <n v="67"/>
    <s v="US"/>
    <s v="USD"/>
    <n v="1501736400"/>
    <n v="1502341200"/>
    <b v="0"/>
    <b v="0"/>
    <s v="music/indie rock"/>
    <n v="2.9388623072833599E-2"/>
    <n v="82.507462686567166"/>
    <x v="1"/>
    <s v="indie rock"/>
    <x v="167"/>
    <d v="2017-08-10T05:00:00"/>
  </r>
  <r>
    <n v="171"/>
    <s v="Blair Group"/>
    <s v="Public-key 3rdgeneration budgetary management"/>
    <n v="4900"/>
    <n v="521"/>
    <x v="0"/>
    <n v="5"/>
    <s v="US"/>
    <s v="USD"/>
    <n v="1395291600"/>
    <n v="1397192400"/>
    <b v="0"/>
    <b v="0"/>
    <s v="publishing/translations"/>
    <n v="0.1063265306122449"/>
    <n v="104.2"/>
    <x v="5"/>
    <s v="translations"/>
    <x v="168"/>
    <d v="2014-04-11T05:00:00"/>
  </r>
  <r>
    <n v="172"/>
    <s v="Nixon Inc"/>
    <s v="Centralized national firmware"/>
    <n v="800"/>
    <n v="663"/>
    <x v="0"/>
    <n v="26"/>
    <s v="US"/>
    <s v="USD"/>
    <n v="1405746000"/>
    <n v="1407042000"/>
    <b v="0"/>
    <b v="1"/>
    <s v="film &amp; video/documentary"/>
    <n v="0.82874999999999999"/>
    <n v="25.5"/>
    <x v="4"/>
    <s v="documentary"/>
    <x v="169"/>
    <d v="2014-08-03T05:00:00"/>
  </r>
  <r>
    <n v="173"/>
    <s v="White LLC"/>
    <s v="Cross-group 4thgeneration middleware"/>
    <n v="96700"/>
    <n v="157635"/>
    <x v="1"/>
    <n v="1561"/>
    <s v="US"/>
    <s v="USD"/>
    <n v="1368853200"/>
    <n v="1369371600"/>
    <b v="0"/>
    <b v="0"/>
    <s v="theater/plays"/>
    <n v="1.6301447776628748"/>
    <n v="100.98334401024984"/>
    <x v="3"/>
    <s v="plays"/>
    <x v="170"/>
    <d v="2013-05-24T05:00:00"/>
  </r>
  <r>
    <n v="174"/>
    <s v="Santos, Black and Donovan"/>
    <s v="Pre-emptive scalable access"/>
    <n v="600"/>
    <n v="5368"/>
    <x v="1"/>
    <n v="48"/>
    <s v="US"/>
    <s v="USD"/>
    <n v="1444021200"/>
    <n v="1444107600"/>
    <b v="0"/>
    <b v="1"/>
    <s v="technology/wearables"/>
    <n v="8.9466666666666672"/>
    <n v="111.83333333333333"/>
    <x v="2"/>
    <s v="wearables"/>
    <x v="171"/>
    <d v="2015-10-06T05:00:00"/>
  </r>
  <r>
    <n v="175"/>
    <s v="Jones, Contreras and Burnett"/>
    <s v="Sharable intangible migration"/>
    <n v="181200"/>
    <n v="47459"/>
    <x v="0"/>
    <n v="1130"/>
    <s v="US"/>
    <s v="USD"/>
    <n v="1472619600"/>
    <n v="1474261200"/>
    <b v="0"/>
    <b v="0"/>
    <s v="theater/plays"/>
    <n v="0.26191501103752757"/>
    <n v="41.999115044247787"/>
    <x v="3"/>
    <s v="plays"/>
    <x v="172"/>
    <d v="2016-09-19T05:00:00"/>
  </r>
  <r>
    <n v="176"/>
    <s v="Stone-Orozco"/>
    <s v="Proactive scalable Graphical User Interface"/>
    <n v="115000"/>
    <n v="86060"/>
    <x v="0"/>
    <n v="782"/>
    <s v="US"/>
    <s v="USD"/>
    <n v="1472878800"/>
    <n v="1473656400"/>
    <b v="0"/>
    <b v="0"/>
    <s v="theater/plays"/>
    <n v="0.74834782608695649"/>
    <n v="110.05115089514067"/>
    <x v="3"/>
    <s v="plays"/>
    <x v="173"/>
    <d v="2016-09-12T05:00:00"/>
  </r>
  <r>
    <n v="177"/>
    <s v="Lee, Gibson and Morgan"/>
    <s v="Digitized solution-oriented product"/>
    <n v="38800"/>
    <n v="161593"/>
    <x v="1"/>
    <n v="2739"/>
    <s v="US"/>
    <s v="USD"/>
    <n v="1289800800"/>
    <n v="1291960800"/>
    <b v="0"/>
    <b v="0"/>
    <s v="theater/plays"/>
    <n v="4.1647680412371137"/>
    <n v="58.997079225994888"/>
    <x v="3"/>
    <s v="plays"/>
    <x v="174"/>
    <d v="2010-12-10T06:00:00"/>
  </r>
  <r>
    <n v="178"/>
    <s v="Alexander-Williams"/>
    <s v="Triple-buffered cohesive structure"/>
    <n v="7200"/>
    <n v="6927"/>
    <x v="0"/>
    <n v="210"/>
    <s v="US"/>
    <s v="USD"/>
    <n v="1505970000"/>
    <n v="1506747600"/>
    <b v="0"/>
    <b v="0"/>
    <s v="food/food trucks"/>
    <n v="0.96208333333333329"/>
    <n v="32.985714285714288"/>
    <x v="0"/>
    <s v="food trucks"/>
    <x v="175"/>
    <d v="2017-09-30T05:00:00"/>
  </r>
  <r>
    <n v="179"/>
    <s v="Marks Ltd"/>
    <s v="Realigned human-resource orchestration"/>
    <n v="44500"/>
    <n v="159185"/>
    <x v="1"/>
    <n v="3537"/>
    <s v="CA"/>
    <s v="CAD"/>
    <n v="1363496400"/>
    <n v="1363582800"/>
    <b v="0"/>
    <b v="1"/>
    <s v="theater/plays"/>
    <n v="3.5771910112359548"/>
    <n v="45.005654509471306"/>
    <x v="3"/>
    <s v="plays"/>
    <x v="176"/>
    <d v="2013-03-18T05:00:00"/>
  </r>
  <r>
    <n v="180"/>
    <s v="Olsen, Edwards and Reid"/>
    <s v="Optional clear-thinking software"/>
    <n v="56000"/>
    <n v="172736"/>
    <x v="1"/>
    <n v="2107"/>
    <s v="AU"/>
    <s v="AUD"/>
    <n v="1269234000"/>
    <n v="1269666000"/>
    <b v="0"/>
    <b v="0"/>
    <s v="technology/wearables"/>
    <n v="3.0845714285714285"/>
    <n v="81.98196487897485"/>
    <x v="2"/>
    <s v="wearables"/>
    <x v="177"/>
    <d v="2010-03-27T05:00:00"/>
  </r>
  <r>
    <n v="181"/>
    <s v="Daniels, Rose and Tyler"/>
    <s v="Centralized global approach"/>
    <n v="8600"/>
    <n v="5315"/>
    <x v="0"/>
    <n v="136"/>
    <s v="US"/>
    <s v="USD"/>
    <n v="1507093200"/>
    <n v="1508648400"/>
    <b v="0"/>
    <b v="0"/>
    <s v="technology/web"/>
    <n v="0.61802325581395345"/>
    <n v="39.080882352941174"/>
    <x v="2"/>
    <s v="web"/>
    <x v="178"/>
    <d v="2017-10-22T05:00:00"/>
  </r>
  <r>
    <n v="182"/>
    <s v="Adams Group"/>
    <s v="Reverse-engineered bandwidth-monitored contingency"/>
    <n v="27100"/>
    <n v="195750"/>
    <x v="1"/>
    <n v="3318"/>
    <s v="DK"/>
    <s v="DKK"/>
    <n v="1560574800"/>
    <n v="1561957200"/>
    <b v="0"/>
    <b v="0"/>
    <s v="theater/plays"/>
    <n v="7.2232472324723247"/>
    <n v="58.996383363471971"/>
    <x v="3"/>
    <s v="plays"/>
    <x v="179"/>
    <d v="2019-07-01T05:00:00"/>
  </r>
  <r>
    <n v="183"/>
    <s v="Rogers, Huerta and Medina"/>
    <s v="Pre-emptive bandwidth-monitored instruction set"/>
    <n v="5100"/>
    <n v="3525"/>
    <x v="0"/>
    <n v="86"/>
    <s v="CA"/>
    <s v="CAD"/>
    <n v="1284008400"/>
    <n v="1285131600"/>
    <b v="0"/>
    <b v="0"/>
    <s v="music/rock"/>
    <n v="0.69117647058823528"/>
    <n v="40.988372093023258"/>
    <x v="1"/>
    <s v="rock"/>
    <x v="180"/>
    <d v="2010-09-22T05:00:00"/>
  </r>
  <r>
    <n v="184"/>
    <s v="Howard, Carter and Griffith"/>
    <s v="Adaptive asynchronous emulation"/>
    <n v="3600"/>
    <n v="10550"/>
    <x v="1"/>
    <n v="340"/>
    <s v="US"/>
    <s v="USD"/>
    <n v="1556859600"/>
    <n v="1556946000"/>
    <b v="0"/>
    <b v="0"/>
    <s v="theater/plays"/>
    <n v="2.9305555555555554"/>
    <n v="31.029411764705884"/>
    <x v="3"/>
    <s v="plays"/>
    <x v="181"/>
    <d v="2019-05-04T05:00:00"/>
  </r>
  <r>
    <n v="185"/>
    <s v="Bailey PLC"/>
    <s v="Innovative actuating conglomeration"/>
    <n v="1000"/>
    <n v="718"/>
    <x v="0"/>
    <n v="19"/>
    <s v="US"/>
    <s v="USD"/>
    <n v="1526187600"/>
    <n v="1527138000"/>
    <b v="0"/>
    <b v="0"/>
    <s v="film &amp; video/television"/>
    <n v="0.71799999999999997"/>
    <n v="37.789473684210527"/>
    <x v="4"/>
    <s v="television"/>
    <x v="182"/>
    <d v="2018-05-24T05:00:00"/>
  </r>
  <r>
    <n v="186"/>
    <s v="Parker Group"/>
    <s v="Grass-roots foreground policy"/>
    <n v="88800"/>
    <n v="28358"/>
    <x v="0"/>
    <n v="886"/>
    <s v="US"/>
    <s v="USD"/>
    <n v="1400821200"/>
    <n v="1402117200"/>
    <b v="0"/>
    <b v="0"/>
    <s v="theater/plays"/>
    <n v="0.31934684684684683"/>
    <n v="32.006772009029348"/>
    <x v="3"/>
    <s v="plays"/>
    <x v="183"/>
    <d v="2014-06-07T05:00:00"/>
  </r>
  <r>
    <n v="187"/>
    <s v="Fox Group"/>
    <s v="Horizontal transitional paradigm"/>
    <n v="60200"/>
    <n v="138384"/>
    <x v="1"/>
    <n v="1442"/>
    <s v="CA"/>
    <s v="CAD"/>
    <n v="1361599200"/>
    <n v="1364014800"/>
    <b v="0"/>
    <b v="1"/>
    <s v="film &amp; video/shorts"/>
    <n v="2.2987375415282392"/>
    <n v="95.966712898751737"/>
    <x v="4"/>
    <s v="shorts"/>
    <x v="184"/>
    <d v="2013-03-23T05:00:00"/>
  </r>
  <r>
    <n v="188"/>
    <s v="Walker, Jones and Rodriguez"/>
    <s v="Networked didactic info-mediaries"/>
    <n v="8200"/>
    <n v="2625"/>
    <x v="0"/>
    <n v="35"/>
    <s v="IT"/>
    <s v="EUR"/>
    <n v="1417500000"/>
    <n v="1417586400"/>
    <b v="0"/>
    <b v="0"/>
    <s v="theater/plays"/>
    <n v="0.3201219512195122"/>
    <n v="75"/>
    <x v="3"/>
    <s v="plays"/>
    <x v="185"/>
    <d v="2014-12-03T06:00:00"/>
  </r>
  <r>
    <n v="189"/>
    <s v="Anthony-Shaw"/>
    <s v="Switchable contextually-based access"/>
    <n v="191300"/>
    <n v="45004"/>
    <x v="3"/>
    <n v="441"/>
    <s v="US"/>
    <s v="USD"/>
    <n v="1457071200"/>
    <n v="1457071200"/>
    <b v="0"/>
    <b v="0"/>
    <s v="theater/plays"/>
    <n v="0.23525352848928385"/>
    <n v="102.0498866213152"/>
    <x v="3"/>
    <s v="plays"/>
    <x v="186"/>
    <d v="2016-03-04T06:00:00"/>
  </r>
  <r>
    <n v="190"/>
    <s v="Cook LLC"/>
    <s v="Up-sized dynamic throughput"/>
    <n v="3700"/>
    <n v="2538"/>
    <x v="0"/>
    <n v="24"/>
    <s v="US"/>
    <s v="USD"/>
    <n v="1370322000"/>
    <n v="1370408400"/>
    <b v="0"/>
    <b v="1"/>
    <s v="theater/plays"/>
    <n v="0.68594594594594593"/>
    <n v="105.75"/>
    <x v="3"/>
    <s v="plays"/>
    <x v="187"/>
    <d v="2013-06-05T05:00:00"/>
  </r>
  <r>
    <n v="191"/>
    <s v="Sutton PLC"/>
    <s v="Mandatory reciprocal superstructure"/>
    <n v="8400"/>
    <n v="3188"/>
    <x v="0"/>
    <n v="86"/>
    <s v="IT"/>
    <s v="EUR"/>
    <n v="1552366800"/>
    <n v="1552626000"/>
    <b v="0"/>
    <b v="0"/>
    <s v="theater/plays"/>
    <n v="0.37952380952380954"/>
    <n v="37.069767441860463"/>
    <x v="3"/>
    <s v="plays"/>
    <x v="188"/>
    <d v="2019-03-15T05:00:00"/>
  </r>
  <r>
    <n v="192"/>
    <s v="Long, Morgan and Mitchell"/>
    <s v="Upgradable 4thgeneration productivity"/>
    <n v="42600"/>
    <n v="8517"/>
    <x v="0"/>
    <n v="243"/>
    <s v="US"/>
    <s v="USD"/>
    <n v="1403845200"/>
    <n v="1404190800"/>
    <b v="0"/>
    <b v="0"/>
    <s v="music/rock"/>
    <n v="0.19992957746478873"/>
    <n v="35.049382716049379"/>
    <x v="1"/>
    <s v="rock"/>
    <x v="189"/>
    <d v="2014-07-01T05:00:00"/>
  </r>
  <r>
    <n v="193"/>
    <s v="Calhoun, Rogers and Long"/>
    <s v="Progressive discrete hub"/>
    <n v="6600"/>
    <n v="3012"/>
    <x v="0"/>
    <n v="65"/>
    <s v="US"/>
    <s v="USD"/>
    <n v="1523163600"/>
    <n v="1523509200"/>
    <b v="1"/>
    <b v="0"/>
    <s v="music/indie rock"/>
    <n v="0.45636363636363636"/>
    <n v="46.338461538461537"/>
    <x v="1"/>
    <s v="indie rock"/>
    <x v="190"/>
    <d v="2018-04-12T05:00:00"/>
  </r>
  <r>
    <n v="194"/>
    <s v="Sandoval Group"/>
    <s v="Assimilated multi-tasking archive"/>
    <n v="7100"/>
    <n v="8716"/>
    <x v="1"/>
    <n v="126"/>
    <s v="US"/>
    <s v="USD"/>
    <n v="1442206800"/>
    <n v="1443589200"/>
    <b v="0"/>
    <b v="0"/>
    <s v="music/metal"/>
    <n v="1.227605633802817"/>
    <n v="69.174603174603178"/>
    <x v="1"/>
    <s v="metal"/>
    <x v="191"/>
    <d v="2015-09-30T05:00:00"/>
  </r>
  <r>
    <n v="195"/>
    <s v="Smith and Sons"/>
    <s v="Upgradable high-level solution"/>
    <n v="15800"/>
    <n v="57157"/>
    <x v="1"/>
    <n v="524"/>
    <s v="US"/>
    <s v="USD"/>
    <n v="1532840400"/>
    <n v="1533445200"/>
    <b v="0"/>
    <b v="0"/>
    <s v="music/electric music"/>
    <n v="3.61753164556962"/>
    <n v="109.07824427480917"/>
    <x v="1"/>
    <s v="electric music"/>
    <x v="192"/>
    <d v="2018-08-05T05:00:00"/>
  </r>
  <r>
    <n v="196"/>
    <s v="King Inc"/>
    <s v="Organic bandwidth-monitored frame"/>
    <n v="8200"/>
    <n v="5178"/>
    <x v="0"/>
    <n v="100"/>
    <s v="DK"/>
    <s v="DKK"/>
    <n v="1472878800"/>
    <n v="1474520400"/>
    <b v="0"/>
    <b v="0"/>
    <s v="technology/wearables"/>
    <n v="0.63146341463414635"/>
    <n v="51.78"/>
    <x v="2"/>
    <s v="wearables"/>
    <x v="173"/>
    <d v="2016-09-22T05:00:00"/>
  </r>
  <r>
    <n v="197"/>
    <s v="Perry and Sons"/>
    <s v="Business-focused logistical framework"/>
    <n v="54700"/>
    <n v="163118"/>
    <x v="1"/>
    <n v="1989"/>
    <s v="US"/>
    <s v="USD"/>
    <n v="1498194000"/>
    <n v="1499403600"/>
    <b v="0"/>
    <b v="0"/>
    <s v="film &amp; video/drama"/>
    <n v="2.9820475319926874"/>
    <n v="82.010055304172951"/>
    <x v="4"/>
    <s v="drama"/>
    <x v="193"/>
    <d v="2017-07-07T05:00:00"/>
  </r>
  <r>
    <n v="198"/>
    <s v="Palmer Inc"/>
    <s v="Universal multi-state capability"/>
    <n v="63200"/>
    <n v="6041"/>
    <x v="0"/>
    <n v="168"/>
    <s v="US"/>
    <s v="USD"/>
    <n v="1281070800"/>
    <n v="1283576400"/>
    <b v="0"/>
    <b v="0"/>
    <s v="music/electric music"/>
    <n v="9.5585443037974685E-2"/>
    <n v="35.958333333333336"/>
    <x v="1"/>
    <s v="electric music"/>
    <x v="194"/>
    <d v="2010-09-04T05:00:00"/>
  </r>
  <r>
    <n v="199"/>
    <s v="Hull, Baker and Martinez"/>
    <s v="Digitized reciprocal infrastructure"/>
    <n v="1800"/>
    <n v="968"/>
    <x v="0"/>
    <n v="13"/>
    <s v="US"/>
    <s v="USD"/>
    <n v="1436245200"/>
    <n v="1436590800"/>
    <b v="0"/>
    <b v="0"/>
    <s v="music/rock"/>
    <n v="0.5377777777777778"/>
    <n v="74.461538461538467"/>
    <x v="1"/>
    <s v="rock"/>
    <x v="195"/>
    <d v="2015-07-11T05:00:00"/>
  </r>
  <r>
    <n v="200"/>
    <s v="Becker, Rice and White"/>
    <s v="Reduced dedicated capability"/>
    <n v="100"/>
    <n v="2"/>
    <x v="0"/>
    <n v="1"/>
    <s v="CA"/>
    <s v="CAD"/>
    <n v="1269493200"/>
    <n v="1270443600"/>
    <b v="0"/>
    <b v="0"/>
    <s v="theater/plays"/>
    <n v="0.02"/>
    <n v="2"/>
    <x v="3"/>
    <s v="plays"/>
    <x v="152"/>
    <d v="2010-04-05T05:00:00"/>
  </r>
  <r>
    <n v="201"/>
    <s v="Osborne, Perkins and Knox"/>
    <s v="Cross-platform bi-directional workforce"/>
    <n v="2100"/>
    <n v="14305"/>
    <x v="1"/>
    <n v="157"/>
    <s v="US"/>
    <s v="USD"/>
    <n v="1406264400"/>
    <n v="1407819600"/>
    <b v="0"/>
    <b v="0"/>
    <s v="technology/web"/>
    <n v="6.8119047619047617"/>
    <n v="91.114649681528661"/>
    <x v="2"/>
    <s v="web"/>
    <x v="196"/>
    <d v="2014-08-12T05:00:00"/>
  </r>
  <r>
    <n v="202"/>
    <s v="Mcknight-Freeman"/>
    <s v="Upgradable scalable methodology"/>
    <n v="8300"/>
    <n v="6543"/>
    <x v="3"/>
    <n v="82"/>
    <s v="US"/>
    <s v="USD"/>
    <n v="1317531600"/>
    <n v="1317877200"/>
    <b v="0"/>
    <b v="0"/>
    <s v="food/food trucks"/>
    <n v="0.78831325301204824"/>
    <n v="79.792682926829272"/>
    <x v="0"/>
    <s v="food trucks"/>
    <x v="197"/>
    <d v="2011-10-06T05:00:00"/>
  </r>
  <r>
    <n v="203"/>
    <s v="Hayden, Shannon and Stein"/>
    <s v="Customer-focused client-server service-desk"/>
    <n v="143900"/>
    <n v="193413"/>
    <x v="1"/>
    <n v="4498"/>
    <s v="AU"/>
    <s v="AUD"/>
    <n v="1484632800"/>
    <n v="1484805600"/>
    <b v="0"/>
    <b v="0"/>
    <s v="theater/plays"/>
    <n v="1.3440792216817234"/>
    <n v="42.999777678968428"/>
    <x v="3"/>
    <s v="plays"/>
    <x v="198"/>
    <d v="2017-01-19T06:00:00"/>
  </r>
  <r>
    <n v="204"/>
    <s v="Daniel-Luna"/>
    <s v="Mandatory multimedia leverage"/>
    <n v="75000"/>
    <n v="2529"/>
    <x v="0"/>
    <n v="40"/>
    <s v="US"/>
    <s v="USD"/>
    <n v="1301806800"/>
    <n v="1302670800"/>
    <b v="0"/>
    <b v="0"/>
    <s v="music/jazz"/>
    <n v="3.372E-2"/>
    <n v="63.225000000000001"/>
    <x v="1"/>
    <s v="jazz"/>
    <x v="199"/>
    <d v="2011-04-13T05:00:00"/>
  </r>
  <r>
    <n v="205"/>
    <s v="Weaver-Marquez"/>
    <s v="Focused analyzing circuit"/>
    <n v="1300"/>
    <n v="5614"/>
    <x v="1"/>
    <n v="80"/>
    <s v="US"/>
    <s v="USD"/>
    <n v="1539752400"/>
    <n v="1540789200"/>
    <b v="1"/>
    <b v="0"/>
    <s v="theater/plays"/>
    <n v="4.3184615384615386"/>
    <n v="70.174999999999997"/>
    <x v="3"/>
    <s v="plays"/>
    <x v="200"/>
    <d v="2018-10-29T05:00:00"/>
  </r>
  <r>
    <n v="206"/>
    <s v="Austin, Baker and Kelley"/>
    <s v="Fundamental grid-enabled strategy"/>
    <n v="9000"/>
    <n v="3496"/>
    <x v="3"/>
    <n v="57"/>
    <s v="US"/>
    <s v="USD"/>
    <n v="1267250400"/>
    <n v="1268028000"/>
    <b v="0"/>
    <b v="0"/>
    <s v="publishing/fiction"/>
    <n v="0.38844444444444443"/>
    <n v="61.333333333333336"/>
    <x v="5"/>
    <s v="fiction"/>
    <x v="201"/>
    <d v="2010-03-08T06:00:00"/>
  </r>
  <r>
    <n v="207"/>
    <s v="Carney-Anderson"/>
    <s v="Digitized 5thgeneration knowledgebase"/>
    <n v="1000"/>
    <n v="4257"/>
    <x v="1"/>
    <n v="43"/>
    <s v="US"/>
    <s v="USD"/>
    <n v="1535432400"/>
    <n v="1537160400"/>
    <b v="0"/>
    <b v="1"/>
    <s v="music/rock"/>
    <n v="4.2569999999999997"/>
    <n v="99"/>
    <x v="1"/>
    <s v="rock"/>
    <x v="202"/>
    <d v="2018-09-17T05:00:00"/>
  </r>
  <r>
    <n v="208"/>
    <s v="Jackson Inc"/>
    <s v="Mandatory multi-tasking encryption"/>
    <n v="196900"/>
    <n v="199110"/>
    <x v="1"/>
    <n v="2053"/>
    <s v="US"/>
    <s v="USD"/>
    <n v="1510207200"/>
    <n v="1512280800"/>
    <b v="0"/>
    <b v="0"/>
    <s v="film &amp; video/documentary"/>
    <n v="1.0112239715591671"/>
    <n v="96.984900146127615"/>
    <x v="4"/>
    <s v="documentary"/>
    <x v="203"/>
    <d v="2017-12-03T06:00:00"/>
  </r>
  <r>
    <n v="209"/>
    <s v="Warren Ltd"/>
    <s v="Distributed system-worthy application"/>
    <n v="194500"/>
    <n v="41212"/>
    <x v="2"/>
    <n v="808"/>
    <s v="AU"/>
    <s v="AUD"/>
    <n v="1462510800"/>
    <n v="1463115600"/>
    <b v="0"/>
    <b v="0"/>
    <s v="film &amp; video/documentary"/>
    <n v="0.21188688946015424"/>
    <n v="51.004950495049506"/>
    <x v="4"/>
    <s v="documentary"/>
    <x v="204"/>
    <d v="2016-05-13T05:00:00"/>
  </r>
  <r>
    <n v="210"/>
    <s v="Schultz Inc"/>
    <s v="Synergistic tertiary time-frame"/>
    <n v="9400"/>
    <n v="6338"/>
    <x v="0"/>
    <n v="226"/>
    <s v="DK"/>
    <s v="DKK"/>
    <n v="1488520800"/>
    <n v="1490850000"/>
    <b v="0"/>
    <b v="0"/>
    <s v="film &amp; video/science fiction"/>
    <n v="0.67425531914893622"/>
    <n v="28.044247787610619"/>
    <x v="4"/>
    <s v="science fiction"/>
    <x v="205"/>
    <d v="2017-03-30T05:00:00"/>
  </r>
  <r>
    <n v="211"/>
    <s v="Thompson LLC"/>
    <s v="Customer-focused impactful benchmark"/>
    <n v="104400"/>
    <n v="99100"/>
    <x v="0"/>
    <n v="1625"/>
    <s v="US"/>
    <s v="USD"/>
    <n v="1377579600"/>
    <n v="1379653200"/>
    <b v="0"/>
    <b v="0"/>
    <s v="theater/plays"/>
    <n v="0.9492337164750958"/>
    <n v="60.984615384615381"/>
    <x v="3"/>
    <s v="plays"/>
    <x v="206"/>
    <d v="2013-09-20T05:00:00"/>
  </r>
  <r>
    <n v="212"/>
    <s v="Johnson Inc"/>
    <s v="Profound next generation infrastructure"/>
    <n v="8100"/>
    <n v="12300"/>
    <x v="1"/>
    <n v="168"/>
    <s v="US"/>
    <s v="USD"/>
    <n v="1576389600"/>
    <n v="1580364000"/>
    <b v="0"/>
    <b v="0"/>
    <s v="theater/plays"/>
    <n v="1.5185185185185186"/>
    <n v="73.214285714285708"/>
    <x v="3"/>
    <s v="plays"/>
    <x v="207"/>
    <d v="2020-01-30T06:00:00"/>
  </r>
  <r>
    <n v="213"/>
    <s v="Morgan-Warren"/>
    <s v="Face-to-face encompassing info-mediaries"/>
    <n v="87900"/>
    <n v="171549"/>
    <x v="1"/>
    <n v="4289"/>
    <s v="US"/>
    <s v="USD"/>
    <n v="1289019600"/>
    <n v="1289714400"/>
    <b v="0"/>
    <b v="1"/>
    <s v="music/indie rock"/>
    <n v="1.9516382252559727"/>
    <n v="39.997435299603637"/>
    <x v="1"/>
    <s v="indie rock"/>
    <x v="208"/>
    <d v="2010-11-14T06:00:00"/>
  </r>
  <r>
    <n v="214"/>
    <s v="Sullivan Group"/>
    <s v="Open-source fresh-thinking policy"/>
    <n v="1400"/>
    <n v="14324"/>
    <x v="1"/>
    <n v="165"/>
    <s v="US"/>
    <s v="USD"/>
    <n v="1282194000"/>
    <n v="1282712400"/>
    <b v="0"/>
    <b v="0"/>
    <s v="music/rock"/>
    <n v="10.231428571428571"/>
    <n v="86.812121212121212"/>
    <x v="1"/>
    <s v="rock"/>
    <x v="209"/>
    <d v="2010-08-25T05:00:00"/>
  </r>
  <r>
    <n v="215"/>
    <s v="Vargas, Banks and Palmer"/>
    <s v="Extended 24/7 implementation"/>
    <n v="156800"/>
    <n v="6024"/>
    <x v="0"/>
    <n v="143"/>
    <s v="US"/>
    <s v="USD"/>
    <n v="1550037600"/>
    <n v="1550210400"/>
    <b v="0"/>
    <b v="0"/>
    <s v="theater/plays"/>
    <n v="3.8418367346938778E-2"/>
    <n v="42.125874125874127"/>
    <x v="3"/>
    <s v="plays"/>
    <x v="210"/>
    <d v="2019-02-15T06:00:00"/>
  </r>
  <r>
    <n v="216"/>
    <s v="Johnson, Dixon and Zimmerman"/>
    <s v="Organic dynamic algorithm"/>
    <n v="121700"/>
    <n v="188721"/>
    <x v="1"/>
    <n v="1815"/>
    <s v="US"/>
    <s v="USD"/>
    <n v="1321941600"/>
    <n v="1322114400"/>
    <b v="0"/>
    <b v="0"/>
    <s v="theater/plays"/>
    <n v="1.5507066557107643"/>
    <n v="103.97851239669421"/>
    <x v="3"/>
    <s v="plays"/>
    <x v="211"/>
    <d v="2011-11-24T06:00:00"/>
  </r>
  <r>
    <n v="217"/>
    <s v="Moore, Dudley and Navarro"/>
    <s v="Organic multi-tasking focus group"/>
    <n v="129400"/>
    <n v="57911"/>
    <x v="0"/>
    <n v="934"/>
    <s v="US"/>
    <s v="USD"/>
    <n v="1556427600"/>
    <n v="1557205200"/>
    <b v="0"/>
    <b v="0"/>
    <s v="film &amp; video/science fiction"/>
    <n v="0.44753477588871715"/>
    <n v="62.003211991434689"/>
    <x v="4"/>
    <s v="science fiction"/>
    <x v="212"/>
    <d v="2019-05-07T05:00:00"/>
  </r>
  <r>
    <n v="218"/>
    <s v="Price-Rodriguez"/>
    <s v="Adaptive logistical initiative"/>
    <n v="5700"/>
    <n v="12309"/>
    <x v="1"/>
    <n v="397"/>
    <s v="GB"/>
    <s v="GBP"/>
    <n v="1320991200"/>
    <n v="1323928800"/>
    <b v="0"/>
    <b v="1"/>
    <s v="film &amp; video/shorts"/>
    <n v="2.1594736842105262"/>
    <n v="31.005037783375315"/>
    <x v="4"/>
    <s v="shorts"/>
    <x v="213"/>
    <d v="2011-12-15T06:00:00"/>
  </r>
  <r>
    <n v="219"/>
    <s v="Huang-Henderson"/>
    <s v="Stand-alone mobile customer loyalty"/>
    <n v="41700"/>
    <n v="138497"/>
    <x v="1"/>
    <n v="1539"/>
    <s v="US"/>
    <s v="USD"/>
    <n v="1345093200"/>
    <n v="1346130000"/>
    <b v="0"/>
    <b v="0"/>
    <s v="film &amp; video/animation"/>
    <n v="3.3212709832134291"/>
    <n v="89.991552956465242"/>
    <x v="4"/>
    <s v="animation"/>
    <x v="214"/>
    <d v="2012-08-28T05:00:00"/>
  </r>
  <r>
    <n v="220"/>
    <s v="Owens-Le"/>
    <s v="Focused composite approach"/>
    <n v="7900"/>
    <n v="667"/>
    <x v="0"/>
    <n v="17"/>
    <s v="US"/>
    <s v="USD"/>
    <n v="1309496400"/>
    <n v="1311051600"/>
    <b v="1"/>
    <b v="0"/>
    <s v="theater/plays"/>
    <n v="8.4430379746835441E-2"/>
    <n v="39.235294117647058"/>
    <x v="3"/>
    <s v="plays"/>
    <x v="215"/>
    <d v="2011-07-19T05:00:00"/>
  </r>
  <r>
    <n v="221"/>
    <s v="Huff LLC"/>
    <s v="Face-to-face clear-thinking Local Area Network"/>
    <n v="121500"/>
    <n v="119830"/>
    <x v="0"/>
    <n v="2179"/>
    <s v="US"/>
    <s v="USD"/>
    <n v="1340254800"/>
    <n v="1340427600"/>
    <b v="1"/>
    <b v="0"/>
    <s v="food/food trucks"/>
    <n v="0.9862551440329218"/>
    <n v="54.993116108306566"/>
    <x v="0"/>
    <s v="food trucks"/>
    <x v="216"/>
    <d v="2012-06-23T05:00:00"/>
  </r>
  <r>
    <n v="222"/>
    <s v="Johnson LLC"/>
    <s v="Cross-group cohesive circuit"/>
    <n v="4800"/>
    <n v="6623"/>
    <x v="1"/>
    <n v="138"/>
    <s v="US"/>
    <s v="USD"/>
    <n v="1412226000"/>
    <n v="1412312400"/>
    <b v="0"/>
    <b v="0"/>
    <s v="photography/photography books"/>
    <n v="1.3797916666666667"/>
    <n v="47.992753623188406"/>
    <x v="7"/>
    <s v="photography books"/>
    <x v="217"/>
    <d v="2014-10-03T05:00:00"/>
  </r>
  <r>
    <n v="223"/>
    <s v="Chavez, Garcia and Cantu"/>
    <s v="Synergistic explicit capability"/>
    <n v="87300"/>
    <n v="81897"/>
    <x v="0"/>
    <n v="931"/>
    <s v="US"/>
    <s v="USD"/>
    <n v="1458104400"/>
    <n v="1459314000"/>
    <b v="0"/>
    <b v="0"/>
    <s v="theater/plays"/>
    <n v="0.93810996563573879"/>
    <n v="87.966702470461868"/>
    <x v="3"/>
    <s v="plays"/>
    <x v="218"/>
    <d v="2016-03-30T05:00:00"/>
  </r>
  <r>
    <n v="224"/>
    <s v="Lester-Moore"/>
    <s v="Diverse analyzing definition"/>
    <n v="46300"/>
    <n v="186885"/>
    <x v="1"/>
    <n v="3594"/>
    <s v="US"/>
    <s v="USD"/>
    <n v="1411534800"/>
    <n v="1415426400"/>
    <b v="0"/>
    <b v="0"/>
    <s v="film &amp; video/science fiction"/>
    <n v="4.0363930885529156"/>
    <n v="51.999165275459099"/>
    <x v="4"/>
    <s v="science fiction"/>
    <x v="219"/>
    <d v="2014-11-08T06:00:00"/>
  </r>
  <r>
    <n v="225"/>
    <s v="Fox-Quinn"/>
    <s v="Enterprise-wide reciprocal success"/>
    <n v="67800"/>
    <n v="176398"/>
    <x v="1"/>
    <n v="5880"/>
    <s v="US"/>
    <s v="USD"/>
    <n v="1399093200"/>
    <n v="1399093200"/>
    <b v="1"/>
    <b v="0"/>
    <s v="music/rock"/>
    <n v="2.6017404129793511"/>
    <n v="29.999659863945578"/>
    <x v="1"/>
    <s v="rock"/>
    <x v="220"/>
    <d v="2014-05-03T05:00:00"/>
  </r>
  <r>
    <n v="226"/>
    <s v="Garcia Inc"/>
    <s v="Progressive neutral middleware"/>
    <n v="3000"/>
    <n v="10999"/>
    <x v="1"/>
    <n v="112"/>
    <s v="US"/>
    <s v="USD"/>
    <n v="1270702800"/>
    <n v="1273899600"/>
    <b v="0"/>
    <b v="0"/>
    <s v="photography/photography books"/>
    <n v="3.6663333333333332"/>
    <n v="98.205357142857139"/>
    <x v="7"/>
    <s v="photography books"/>
    <x v="221"/>
    <d v="2010-05-15T05:00:00"/>
  </r>
  <r>
    <n v="227"/>
    <s v="Johnson-Lee"/>
    <s v="Intuitive exuding process improvement"/>
    <n v="60900"/>
    <n v="102751"/>
    <x v="1"/>
    <n v="943"/>
    <s v="US"/>
    <s v="USD"/>
    <n v="1431666000"/>
    <n v="1432184400"/>
    <b v="0"/>
    <b v="0"/>
    <s v="games/mobile games"/>
    <n v="1.687208538587849"/>
    <n v="108.96182396606575"/>
    <x v="6"/>
    <s v="mobile games"/>
    <x v="222"/>
    <d v="2015-05-21T05:00:00"/>
  </r>
  <r>
    <n v="228"/>
    <s v="Pineda Group"/>
    <s v="Exclusive real-time protocol"/>
    <n v="137900"/>
    <n v="165352"/>
    <x v="1"/>
    <n v="2468"/>
    <s v="US"/>
    <s v="USD"/>
    <n v="1472619600"/>
    <n v="1474779600"/>
    <b v="0"/>
    <b v="0"/>
    <s v="film &amp; video/animation"/>
    <n v="1.1990717911530093"/>
    <n v="66.998379254457049"/>
    <x v="4"/>
    <s v="animation"/>
    <x v="172"/>
    <d v="2016-09-25T05:00:00"/>
  </r>
  <r>
    <n v="229"/>
    <s v="Hoffman-Howard"/>
    <s v="Extended encompassing application"/>
    <n v="85600"/>
    <n v="165798"/>
    <x v="1"/>
    <n v="2551"/>
    <s v="US"/>
    <s v="USD"/>
    <n v="1496293200"/>
    <n v="1500440400"/>
    <b v="0"/>
    <b v="1"/>
    <s v="games/mobile games"/>
    <n v="1.936892523364486"/>
    <n v="64.99333594668758"/>
    <x v="6"/>
    <s v="mobile games"/>
    <x v="223"/>
    <d v="2017-07-19T05:00:00"/>
  </r>
  <r>
    <n v="230"/>
    <s v="Miranda, Hall and Mcgrath"/>
    <s v="Progressive value-added ability"/>
    <n v="2400"/>
    <n v="10084"/>
    <x v="1"/>
    <n v="101"/>
    <s v="US"/>
    <s v="USD"/>
    <n v="1575612000"/>
    <n v="1575612000"/>
    <b v="0"/>
    <b v="0"/>
    <s v="games/video games"/>
    <n v="4.2016666666666671"/>
    <n v="99.841584158415841"/>
    <x v="6"/>
    <s v="video games"/>
    <x v="224"/>
    <d v="2019-12-06T06:00:00"/>
  </r>
  <r>
    <n v="231"/>
    <s v="Williams, Carter and Gonzalez"/>
    <s v="Cross-platform uniform hardware"/>
    <n v="7200"/>
    <n v="5523"/>
    <x v="3"/>
    <n v="67"/>
    <s v="US"/>
    <s v="USD"/>
    <n v="1369112400"/>
    <n v="1374123600"/>
    <b v="0"/>
    <b v="0"/>
    <s v="theater/plays"/>
    <n v="0.76708333333333334"/>
    <n v="82.432835820895519"/>
    <x v="3"/>
    <s v="plays"/>
    <x v="225"/>
    <d v="2013-07-18T05:00:00"/>
  </r>
  <r>
    <n v="232"/>
    <s v="Davis-Rodriguez"/>
    <s v="Progressive secondary portal"/>
    <n v="3400"/>
    <n v="5823"/>
    <x v="1"/>
    <n v="92"/>
    <s v="US"/>
    <s v="USD"/>
    <n v="1469422800"/>
    <n v="1469509200"/>
    <b v="0"/>
    <b v="0"/>
    <s v="theater/plays"/>
    <n v="1.7126470588235294"/>
    <n v="63.293478260869563"/>
    <x v="3"/>
    <s v="plays"/>
    <x v="226"/>
    <d v="2016-07-26T05:00:00"/>
  </r>
  <r>
    <n v="233"/>
    <s v="Reid, Rivera and Perry"/>
    <s v="Multi-lateral national adapter"/>
    <n v="3800"/>
    <n v="6000"/>
    <x v="1"/>
    <n v="62"/>
    <s v="US"/>
    <s v="USD"/>
    <n v="1307854800"/>
    <n v="1309237200"/>
    <b v="0"/>
    <b v="0"/>
    <s v="film &amp; video/animation"/>
    <n v="1.5789473684210527"/>
    <n v="96.774193548387103"/>
    <x v="4"/>
    <s v="animation"/>
    <x v="227"/>
    <d v="2011-06-28T05:00:00"/>
  </r>
  <r>
    <n v="234"/>
    <s v="Mendoza-Parker"/>
    <s v="Enterprise-wide motivating matrices"/>
    <n v="7500"/>
    <n v="8181"/>
    <x v="1"/>
    <n v="149"/>
    <s v="IT"/>
    <s v="EUR"/>
    <n v="1503378000"/>
    <n v="1503982800"/>
    <b v="0"/>
    <b v="1"/>
    <s v="games/video games"/>
    <n v="1.0908"/>
    <n v="54.906040268456373"/>
    <x v="6"/>
    <s v="video games"/>
    <x v="228"/>
    <d v="2017-08-29T05:00:00"/>
  </r>
  <r>
    <n v="235"/>
    <s v="Lee, Ali and Guzman"/>
    <s v="Polarized upward-trending Local Area Network"/>
    <n v="8600"/>
    <n v="3589"/>
    <x v="0"/>
    <n v="92"/>
    <s v="US"/>
    <s v="USD"/>
    <n v="1486965600"/>
    <n v="1487397600"/>
    <b v="0"/>
    <b v="0"/>
    <s v="film &amp; video/animation"/>
    <n v="0.41732558139534881"/>
    <n v="39.010869565217391"/>
    <x v="4"/>
    <s v="animation"/>
    <x v="229"/>
    <d v="2017-02-18T06:00:00"/>
  </r>
  <r>
    <n v="236"/>
    <s v="Gallegos-Cobb"/>
    <s v="Object-based directional function"/>
    <n v="39500"/>
    <n v="4323"/>
    <x v="0"/>
    <n v="57"/>
    <s v="AU"/>
    <s v="AUD"/>
    <n v="1561438800"/>
    <n v="1562043600"/>
    <b v="0"/>
    <b v="1"/>
    <s v="music/rock"/>
    <n v="0.10944303797468355"/>
    <n v="75.84210526315789"/>
    <x v="1"/>
    <s v="rock"/>
    <x v="230"/>
    <d v="2019-07-02T05:00:00"/>
  </r>
  <r>
    <n v="237"/>
    <s v="Ellison PLC"/>
    <s v="Re-contextualized tangible open architecture"/>
    <n v="9300"/>
    <n v="14822"/>
    <x v="1"/>
    <n v="329"/>
    <s v="US"/>
    <s v="USD"/>
    <n v="1398402000"/>
    <n v="1398574800"/>
    <b v="0"/>
    <b v="0"/>
    <s v="film &amp; video/animation"/>
    <n v="1.593763440860215"/>
    <n v="45.051671732522799"/>
    <x v="4"/>
    <s v="animation"/>
    <x v="231"/>
    <d v="2014-04-27T05:00:00"/>
  </r>
  <r>
    <n v="238"/>
    <s v="Bolton, Sanchez and Carrillo"/>
    <s v="Distributed systemic adapter"/>
    <n v="2400"/>
    <n v="10138"/>
    <x v="1"/>
    <n v="97"/>
    <s v="DK"/>
    <s v="DKK"/>
    <n v="1513231200"/>
    <n v="1515391200"/>
    <b v="0"/>
    <b v="1"/>
    <s v="theater/plays"/>
    <n v="4.2241666666666671"/>
    <n v="104.51546391752578"/>
    <x v="3"/>
    <s v="plays"/>
    <x v="232"/>
    <d v="2018-01-08T06:00:00"/>
  </r>
  <r>
    <n v="239"/>
    <s v="Mason-Sanders"/>
    <s v="Networked web-enabled instruction set"/>
    <n v="3200"/>
    <n v="3127"/>
    <x v="0"/>
    <n v="41"/>
    <s v="US"/>
    <s v="USD"/>
    <n v="1440824400"/>
    <n v="1441170000"/>
    <b v="0"/>
    <b v="0"/>
    <s v="technology/wearables"/>
    <n v="0.97718749999999999"/>
    <n v="76.268292682926827"/>
    <x v="2"/>
    <s v="wearables"/>
    <x v="233"/>
    <d v="2015-09-02T05:00:00"/>
  </r>
  <r>
    <n v="240"/>
    <s v="Pitts-Reed"/>
    <s v="Vision-oriented dynamic service-desk"/>
    <n v="29400"/>
    <n v="123124"/>
    <x v="1"/>
    <n v="1784"/>
    <s v="US"/>
    <s v="USD"/>
    <n v="1281070800"/>
    <n v="1281157200"/>
    <b v="0"/>
    <b v="0"/>
    <s v="theater/plays"/>
    <n v="4.1878911564625847"/>
    <n v="69.015695067264573"/>
    <x v="3"/>
    <s v="plays"/>
    <x v="194"/>
    <d v="2010-08-07T05:00:00"/>
  </r>
  <r>
    <n v="241"/>
    <s v="Gonzalez-Martinez"/>
    <s v="Vision-oriented actuating open system"/>
    <n v="168500"/>
    <n v="171729"/>
    <x v="1"/>
    <n v="1684"/>
    <s v="AU"/>
    <s v="AUD"/>
    <n v="1397365200"/>
    <n v="1398229200"/>
    <b v="0"/>
    <b v="1"/>
    <s v="publishing/nonfiction"/>
    <n v="1.0191632047477746"/>
    <n v="101.97684085510689"/>
    <x v="5"/>
    <s v="nonfiction"/>
    <x v="234"/>
    <d v="2014-04-23T05:00:00"/>
  </r>
  <r>
    <n v="242"/>
    <s v="Hill, Martin and Garcia"/>
    <s v="Sharable scalable core"/>
    <n v="8400"/>
    <n v="10729"/>
    <x v="1"/>
    <n v="250"/>
    <s v="US"/>
    <s v="USD"/>
    <n v="1494392400"/>
    <n v="1495256400"/>
    <b v="0"/>
    <b v="1"/>
    <s v="music/rock"/>
    <n v="1.2772619047619047"/>
    <n v="42.915999999999997"/>
    <x v="1"/>
    <s v="rock"/>
    <x v="235"/>
    <d v="2017-05-20T05:00:00"/>
  </r>
  <r>
    <n v="243"/>
    <s v="Garcia PLC"/>
    <s v="Customer-focused attitude-oriented function"/>
    <n v="2300"/>
    <n v="10240"/>
    <x v="1"/>
    <n v="238"/>
    <s v="US"/>
    <s v="USD"/>
    <n v="1520143200"/>
    <n v="1520402400"/>
    <b v="0"/>
    <b v="0"/>
    <s v="theater/plays"/>
    <n v="4.4521739130434783"/>
    <n v="43.025210084033617"/>
    <x v="3"/>
    <s v="plays"/>
    <x v="236"/>
    <d v="2018-03-07T06:00:00"/>
  </r>
  <r>
    <n v="244"/>
    <s v="Herring-Bailey"/>
    <s v="Reverse-engineered system-worthy extranet"/>
    <n v="700"/>
    <n v="3988"/>
    <x v="1"/>
    <n v="53"/>
    <s v="US"/>
    <s v="USD"/>
    <n v="1405314000"/>
    <n v="1409806800"/>
    <b v="0"/>
    <b v="0"/>
    <s v="theater/plays"/>
    <n v="5.6971428571428575"/>
    <n v="75.245283018867923"/>
    <x v="3"/>
    <s v="plays"/>
    <x v="237"/>
    <d v="2014-09-04T05:00:00"/>
  </r>
  <r>
    <n v="245"/>
    <s v="Russell-Gardner"/>
    <s v="Re-engineered systematic monitoring"/>
    <n v="2900"/>
    <n v="14771"/>
    <x v="1"/>
    <n v="214"/>
    <s v="US"/>
    <s v="USD"/>
    <n v="1396846800"/>
    <n v="1396933200"/>
    <b v="0"/>
    <b v="0"/>
    <s v="theater/plays"/>
    <n v="5.0934482758620687"/>
    <n v="69.023364485981304"/>
    <x v="3"/>
    <s v="plays"/>
    <x v="238"/>
    <d v="2014-04-08T05:00:00"/>
  </r>
  <r>
    <n v="246"/>
    <s v="Walters-Carter"/>
    <s v="Seamless value-added standardization"/>
    <n v="4500"/>
    <n v="14649"/>
    <x v="1"/>
    <n v="222"/>
    <s v="US"/>
    <s v="USD"/>
    <n v="1375678800"/>
    <n v="1376024400"/>
    <b v="0"/>
    <b v="0"/>
    <s v="technology/web"/>
    <n v="3.2553333333333332"/>
    <n v="65.986486486486484"/>
    <x v="2"/>
    <s v="web"/>
    <x v="239"/>
    <d v="2013-08-09T05:00:00"/>
  </r>
  <r>
    <n v="247"/>
    <s v="Johnson, Patterson and Montoya"/>
    <s v="Triple-buffered fresh-thinking frame"/>
    <n v="19800"/>
    <n v="184658"/>
    <x v="1"/>
    <n v="1884"/>
    <s v="US"/>
    <s v="USD"/>
    <n v="1482386400"/>
    <n v="1483682400"/>
    <b v="0"/>
    <b v="1"/>
    <s v="publishing/fiction"/>
    <n v="9.3261616161616168"/>
    <n v="98.013800424628457"/>
    <x v="5"/>
    <s v="fiction"/>
    <x v="240"/>
    <d v="2017-01-06T06:00:00"/>
  </r>
  <r>
    <n v="248"/>
    <s v="Roberts and Sons"/>
    <s v="Streamlined holistic knowledgebase"/>
    <n v="6200"/>
    <n v="13103"/>
    <x v="1"/>
    <n v="218"/>
    <s v="AU"/>
    <s v="AUD"/>
    <n v="1420005600"/>
    <n v="1420437600"/>
    <b v="0"/>
    <b v="0"/>
    <s v="games/mobile games"/>
    <n v="2.1133870967741935"/>
    <n v="60.105504587155963"/>
    <x v="6"/>
    <s v="mobile games"/>
    <x v="241"/>
    <d v="2015-01-05T06:00:00"/>
  </r>
  <r>
    <n v="249"/>
    <s v="Avila-Nelson"/>
    <s v="Up-sized intermediate website"/>
    <n v="61500"/>
    <n v="168095"/>
    <x v="1"/>
    <n v="6465"/>
    <s v="US"/>
    <s v="USD"/>
    <n v="1420178400"/>
    <n v="1420783200"/>
    <b v="0"/>
    <b v="0"/>
    <s v="publishing/translations"/>
    <n v="2.7332520325203253"/>
    <n v="26.000773395204948"/>
    <x v="5"/>
    <s v="translations"/>
    <x v="242"/>
    <d v="2015-01-09T06:00:00"/>
  </r>
  <r>
    <n v="250"/>
    <s v="Robbins and Sons"/>
    <s v="Future-proofed directional synergy"/>
    <n v="100"/>
    <n v="3"/>
    <x v="0"/>
    <n v="1"/>
    <s v="US"/>
    <s v="USD"/>
    <n v="1264399200"/>
    <n v="1267423200"/>
    <b v="0"/>
    <b v="0"/>
    <s v="music/rock"/>
    <n v="0.03"/>
    <n v="3"/>
    <x v="1"/>
    <s v="rock"/>
    <x v="67"/>
    <d v="2010-03-01T06:00:00"/>
  </r>
  <r>
    <n v="251"/>
    <s v="Singleton Ltd"/>
    <s v="Enhanced user-facing function"/>
    <n v="7100"/>
    <n v="3840"/>
    <x v="0"/>
    <n v="101"/>
    <s v="US"/>
    <s v="USD"/>
    <n v="1355032800"/>
    <n v="1355205600"/>
    <b v="0"/>
    <b v="0"/>
    <s v="theater/plays"/>
    <n v="0.54084507042253516"/>
    <n v="38.019801980198018"/>
    <x v="3"/>
    <s v="plays"/>
    <x v="243"/>
    <d v="2012-12-11T06:00:00"/>
  </r>
  <r>
    <n v="252"/>
    <s v="Perez PLC"/>
    <s v="Operative bandwidth-monitored interface"/>
    <n v="1000"/>
    <n v="6263"/>
    <x v="1"/>
    <n v="59"/>
    <s v="US"/>
    <s v="USD"/>
    <n v="1382677200"/>
    <n v="1383109200"/>
    <b v="0"/>
    <b v="0"/>
    <s v="theater/plays"/>
    <n v="6.2629999999999999"/>
    <n v="106.15254237288136"/>
    <x v="3"/>
    <s v="plays"/>
    <x v="244"/>
    <d v="2013-10-30T05:00:00"/>
  </r>
  <r>
    <n v="253"/>
    <s v="Rogers, Jacobs and Jackson"/>
    <s v="Upgradable multi-state instruction set"/>
    <n v="121500"/>
    <n v="108161"/>
    <x v="0"/>
    <n v="1335"/>
    <s v="CA"/>
    <s v="CAD"/>
    <n v="1302238800"/>
    <n v="1303275600"/>
    <b v="0"/>
    <b v="0"/>
    <s v="film &amp; video/drama"/>
    <n v="0.8902139917695473"/>
    <n v="81.019475655430711"/>
    <x v="4"/>
    <s v="drama"/>
    <x v="245"/>
    <d v="2011-04-20T05:00:00"/>
  </r>
  <r>
    <n v="254"/>
    <s v="Barry Group"/>
    <s v="De-engineered static Local Area Network"/>
    <n v="4600"/>
    <n v="8505"/>
    <x v="1"/>
    <n v="88"/>
    <s v="US"/>
    <s v="USD"/>
    <n v="1487656800"/>
    <n v="1487829600"/>
    <b v="0"/>
    <b v="0"/>
    <s v="publishing/nonfiction"/>
    <n v="1.8489130434782608"/>
    <n v="96.647727272727266"/>
    <x v="5"/>
    <s v="nonfiction"/>
    <x v="246"/>
    <d v="2017-02-23T06:00:00"/>
  </r>
  <r>
    <n v="255"/>
    <s v="Rosales, Branch and Harmon"/>
    <s v="Upgradable grid-enabled superstructure"/>
    <n v="80500"/>
    <n v="96735"/>
    <x v="1"/>
    <n v="1697"/>
    <s v="US"/>
    <s v="USD"/>
    <n v="1297836000"/>
    <n v="1298268000"/>
    <b v="0"/>
    <b v="1"/>
    <s v="music/rock"/>
    <n v="1.2016770186335404"/>
    <n v="57.003535651149086"/>
    <x v="1"/>
    <s v="rock"/>
    <x v="247"/>
    <d v="2011-02-21T06:00:00"/>
  </r>
  <r>
    <n v="256"/>
    <s v="Smith-Reid"/>
    <s v="Optimized actuating toolset"/>
    <n v="4100"/>
    <n v="959"/>
    <x v="0"/>
    <n v="15"/>
    <s v="GB"/>
    <s v="GBP"/>
    <n v="1453615200"/>
    <n v="1456812000"/>
    <b v="0"/>
    <b v="0"/>
    <s v="music/rock"/>
    <n v="0.23390243902439026"/>
    <n v="63.93333333333333"/>
    <x v="1"/>
    <s v="rock"/>
    <x v="248"/>
    <d v="2016-03-01T06:00:00"/>
  </r>
  <r>
    <n v="257"/>
    <s v="Williams Inc"/>
    <s v="Decentralized exuding strategy"/>
    <n v="5700"/>
    <n v="8322"/>
    <x v="1"/>
    <n v="92"/>
    <s v="US"/>
    <s v="USD"/>
    <n v="1362463200"/>
    <n v="1363669200"/>
    <b v="0"/>
    <b v="0"/>
    <s v="theater/plays"/>
    <n v="1.46"/>
    <n v="90.456521739130437"/>
    <x v="3"/>
    <s v="plays"/>
    <x v="249"/>
    <d v="2013-03-19T05:00:00"/>
  </r>
  <r>
    <n v="258"/>
    <s v="Duncan, Mcdonald and Miller"/>
    <s v="Assimilated coherent hardware"/>
    <n v="5000"/>
    <n v="13424"/>
    <x v="1"/>
    <n v="186"/>
    <s v="US"/>
    <s v="USD"/>
    <n v="1481176800"/>
    <n v="1482904800"/>
    <b v="0"/>
    <b v="1"/>
    <s v="theater/plays"/>
    <n v="2.6848000000000001"/>
    <n v="72.172043010752688"/>
    <x v="3"/>
    <s v="plays"/>
    <x v="250"/>
    <d v="2016-12-28T06:00:00"/>
  </r>
  <r>
    <n v="259"/>
    <s v="Watkins Ltd"/>
    <s v="Multi-channeled responsive implementation"/>
    <n v="1800"/>
    <n v="10755"/>
    <x v="1"/>
    <n v="138"/>
    <s v="US"/>
    <s v="USD"/>
    <n v="1354946400"/>
    <n v="1356588000"/>
    <b v="1"/>
    <b v="0"/>
    <s v="photography/photography books"/>
    <n v="5.9749999999999996"/>
    <n v="77.934782608695656"/>
    <x v="7"/>
    <s v="photography books"/>
    <x v="251"/>
    <d v="2012-12-27T06:00:00"/>
  </r>
  <r>
    <n v="260"/>
    <s v="Allen-Jones"/>
    <s v="Centralized modular initiative"/>
    <n v="6300"/>
    <n v="9935"/>
    <x v="1"/>
    <n v="261"/>
    <s v="US"/>
    <s v="USD"/>
    <n v="1348808400"/>
    <n v="1349845200"/>
    <b v="0"/>
    <b v="0"/>
    <s v="music/rock"/>
    <n v="1.5769841269841269"/>
    <n v="38.065134099616856"/>
    <x v="1"/>
    <s v="rock"/>
    <x v="136"/>
    <d v="2012-10-10T05:00:00"/>
  </r>
  <r>
    <n v="261"/>
    <s v="Mason-Smith"/>
    <s v="Reverse-engineered cohesive migration"/>
    <n v="84300"/>
    <n v="26303"/>
    <x v="0"/>
    <n v="454"/>
    <s v="US"/>
    <s v="USD"/>
    <n v="1282712400"/>
    <n v="1283058000"/>
    <b v="0"/>
    <b v="1"/>
    <s v="music/rock"/>
    <n v="0.31201660735468567"/>
    <n v="57.936123348017624"/>
    <x v="1"/>
    <s v="rock"/>
    <x v="252"/>
    <d v="2010-08-29T05:00:00"/>
  </r>
  <r>
    <n v="262"/>
    <s v="Lloyd, Kennedy and Davis"/>
    <s v="Compatible multimedia hub"/>
    <n v="1700"/>
    <n v="5328"/>
    <x v="1"/>
    <n v="107"/>
    <s v="US"/>
    <s v="USD"/>
    <n v="1301979600"/>
    <n v="1304226000"/>
    <b v="0"/>
    <b v="1"/>
    <s v="music/indie rock"/>
    <n v="3.1341176470588237"/>
    <n v="49.794392523364486"/>
    <x v="1"/>
    <s v="indie rock"/>
    <x v="253"/>
    <d v="2011-05-01T05:00:00"/>
  </r>
  <r>
    <n v="263"/>
    <s v="Walker Ltd"/>
    <s v="Organic eco-centric success"/>
    <n v="2900"/>
    <n v="10756"/>
    <x v="1"/>
    <n v="199"/>
    <s v="US"/>
    <s v="USD"/>
    <n v="1263016800"/>
    <n v="1263016800"/>
    <b v="0"/>
    <b v="0"/>
    <s v="photography/photography books"/>
    <n v="3.7089655172413791"/>
    <n v="54.050251256281406"/>
    <x v="7"/>
    <s v="photography books"/>
    <x v="254"/>
    <d v="2010-01-09T06:00:00"/>
  </r>
  <r>
    <n v="264"/>
    <s v="Gordon PLC"/>
    <s v="Virtual reciprocal policy"/>
    <n v="45600"/>
    <n v="165375"/>
    <x v="1"/>
    <n v="5512"/>
    <s v="US"/>
    <s v="USD"/>
    <n v="1360648800"/>
    <n v="1362031200"/>
    <b v="0"/>
    <b v="0"/>
    <s v="theater/plays"/>
    <n v="3.6266447368421053"/>
    <n v="30.002721335268504"/>
    <x v="3"/>
    <s v="plays"/>
    <x v="255"/>
    <d v="2013-02-28T06:00:00"/>
  </r>
  <r>
    <n v="265"/>
    <s v="Lee and Sons"/>
    <s v="Persevering interactive emulation"/>
    <n v="4900"/>
    <n v="6031"/>
    <x v="1"/>
    <n v="86"/>
    <s v="US"/>
    <s v="USD"/>
    <n v="1451800800"/>
    <n v="1455602400"/>
    <b v="0"/>
    <b v="0"/>
    <s v="theater/plays"/>
    <n v="1.2308163265306122"/>
    <n v="70.127906976744185"/>
    <x v="3"/>
    <s v="plays"/>
    <x v="256"/>
    <d v="2016-02-16T06:00:00"/>
  </r>
  <r>
    <n v="266"/>
    <s v="Cole LLC"/>
    <s v="Proactive responsive emulation"/>
    <n v="111900"/>
    <n v="85902"/>
    <x v="0"/>
    <n v="3182"/>
    <s v="IT"/>
    <s v="EUR"/>
    <n v="1415340000"/>
    <n v="1418191200"/>
    <b v="0"/>
    <b v="1"/>
    <s v="music/jazz"/>
    <n v="0.76766756032171579"/>
    <n v="26.996228786926462"/>
    <x v="1"/>
    <s v="jazz"/>
    <x v="257"/>
    <d v="2014-12-10T06:00:00"/>
  </r>
  <r>
    <n v="267"/>
    <s v="Acosta PLC"/>
    <s v="Extended eco-centric function"/>
    <n v="61600"/>
    <n v="143910"/>
    <x v="1"/>
    <n v="2768"/>
    <s v="AU"/>
    <s v="AUD"/>
    <n v="1351054800"/>
    <n v="1352440800"/>
    <b v="0"/>
    <b v="0"/>
    <s v="theater/plays"/>
    <n v="2.3362012987012988"/>
    <n v="51.990606936416185"/>
    <x v="3"/>
    <s v="plays"/>
    <x v="258"/>
    <d v="2012-11-09T06:00:00"/>
  </r>
  <r>
    <n v="268"/>
    <s v="Brown-Mckee"/>
    <s v="Networked optimal productivity"/>
    <n v="1500"/>
    <n v="2708"/>
    <x v="1"/>
    <n v="48"/>
    <s v="US"/>
    <s v="USD"/>
    <n v="1349326800"/>
    <n v="1353304800"/>
    <b v="0"/>
    <b v="0"/>
    <s v="film &amp; video/documentary"/>
    <n v="1.8053333333333332"/>
    <n v="56.416666666666664"/>
    <x v="4"/>
    <s v="documentary"/>
    <x v="259"/>
    <d v="2012-11-19T06:00:00"/>
  </r>
  <r>
    <n v="269"/>
    <s v="Miles and Sons"/>
    <s v="Persistent attitude-oriented approach"/>
    <n v="3500"/>
    <n v="8842"/>
    <x v="1"/>
    <n v="87"/>
    <s v="US"/>
    <s v="USD"/>
    <n v="1548914400"/>
    <n v="1550728800"/>
    <b v="0"/>
    <b v="0"/>
    <s v="film &amp; video/television"/>
    <n v="2.5262857142857142"/>
    <n v="101.63218390804597"/>
    <x v="4"/>
    <s v="television"/>
    <x v="260"/>
    <d v="2019-02-21T06:00:00"/>
  </r>
  <r>
    <n v="270"/>
    <s v="Sawyer, Horton and Williams"/>
    <s v="Triple-buffered 4thgeneration toolset"/>
    <n v="173900"/>
    <n v="47260"/>
    <x v="3"/>
    <n v="1890"/>
    <s v="US"/>
    <s v="USD"/>
    <n v="1291269600"/>
    <n v="1291442400"/>
    <b v="0"/>
    <b v="0"/>
    <s v="games/video games"/>
    <n v="0.27176538240368026"/>
    <n v="25.005291005291006"/>
    <x v="6"/>
    <s v="video games"/>
    <x v="261"/>
    <d v="2010-12-04T06:00:00"/>
  </r>
  <r>
    <n v="271"/>
    <s v="Foley-Cox"/>
    <s v="Progressive zero administration leverage"/>
    <n v="153700"/>
    <n v="1953"/>
    <x v="2"/>
    <n v="61"/>
    <s v="US"/>
    <s v="USD"/>
    <n v="1449468000"/>
    <n v="1452146400"/>
    <b v="0"/>
    <b v="0"/>
    <s v="photography/photography books"/>
    <n v="1.2706571242680547E-2"/>
    <n v="32.016393442622949"/>
    <x v="7"/>
    <s v="photography books"/>
    <x v="262"/>
    <d v="2016-01-07T06:00:00"/>
  </r>
  <r>
    <n v="272"/>
    <s v="Horton, Morrison and Clark"/>
    <s v="Networked radical neural-net"/>
    <n v="51100"/>
    <n v="155349"/>
    <x v="1"/>
    <n v="1894"/>
    <s v="US"/>
    <s v="USD"/>
    <n v="1562734800"/>
    <n v="1564894800"/>
    <b v="0"/>
    <b v="1"/>
    <s v="theater/plays"/>
    <n v="3.0400978473581213"/>
    <n v="82.021647307286173"/>
    <x v="3"/>
    <s v="plays"/>
    <x v="263"/>
    <d v="2019-08-04T05:00:00"/>
  </r>
  <r>
    <n v="273"/>
    <s v="Thomas and Sons"/>
    <s v="Re-engineered heuristic forecast"/>
    <n v="7800"/>
    <n v="10704"/>
    <x v="1"/>
    <n v="282"/>
    <s v="CA"/>
    <s v="CAD"/>
    <n v="1505624400"/>
    <n v="1505883600"/>
    <b v="0"/>
    <b v="0"/>
    <s v="theater/plays"/>
    <n v="1.3723076923076922"/>
    <n v="37.957446808510639"/>
    <x v="3"/>
    <s v="plays"/>
    <x v="264"/>
    <d v="2017-09-20T05:00:00"/>
  </r>
  <r>
    <n v="274"/>
    <s v="Morgan-Jenkins"/>
    <s v="Fully-configurable background algorithm"/>
    <n v="2400"/>
    <n v="773"/>
    <x v="0"/>
    <n v="15"/>
    <s v="US"/>
    <s v="USD"/>
    <n v="1509948000"/>
    <n v="1510380000"/>
    <b v="0"/>
    <b v="0"/>
    <s v="theater/plays"/>
    <n v="0.32208333333333333"/>
    <n v="51.533333333333331"/>
    <x v="3"/>
    <s v="plays"/>
    <x v="265"/>
    <d v="2017-11-11T06:00:00"/>
  </r>
  <r>
    <n v="275"/>
    <s v="Ward, Sanchez and Kemp"/>
    <s v="Stand-alone discrete Graphical User Interface"/>
    <n v="3900"/>
    <n v="9419"/>
    <x v="1"/>
    <n v="116"/>
    <s v="US"/>
    <s v="USD"/>
    <n v="1554526800"/>
    <n v="1555218000"/>
    <b v="0"/>
    <b v="0"/>
    <s v="publishing/translations"/>
    <n v="2.4151282051282053"/>
    <n v="81.198275862068968"/>
    <x v="5"/>
    <s v="translations"/>
    <x v="266"/>
    <d v="2019-04-14T05:00:00"/>
  </r>
  <r>
    <n v="276"/>
    <s v="Fields Ltd"/>
    <s v="Front-line foreground project"/>
    <n v="5500"/>
    <n v="5324"/>
    <x v="0"/>
    <n v="133"/>
    <s v="US"/>
    <s v="USD"/>
    <n v="1334811600"/>
    <n v="1335243600"/>
    <b v="0"/>
    <b v="1"/>
    <s v="games/video games"/>
    <n v="0.96799999999999997"/>
    <n v="40.030075187969928"/>
    <x v="6"/>
    <s v="video games"/>
    <x v="267"/>
    <d v="2012-04-24T05:00:00"/>
  </r>
  <r>
    <n v="277"/>
    <s v="Ramos-Mitchell"/>
    <s v="Persevering system-worthy info-mediaries"/>
    <n v="700"/>
    <n v="7465"/>
    <x v="1"/>
    <n v="83"/>
    <s v="US"/>
    <s v="USD"/>
    <n v="1279515600"/>
    <n v="1279688400"/>
    <b v="0"/>
    <b v="0"/>
    <s v="theater/plays"/>
    <n v="10.664285714285715"/>
    <n v="89.939759036144579"/>
    <x v="3"/>
    <s v="plays"/>
    <x v="268"/>
    <d v="2010-07-21T05:00:00"/>
  </r>
  <r>
    <n v="278"/>
    <s v="Higgins, Davis and Salazar"/>
    <s v="Distributed multi-tasking strategy"/>
    <n v="2700"/>
    <n v="8799"/>
    <x v="1"/>
    <n v="91"/>
    <s v="US"/>
    <s v="USD"/>
    <n v="1353909600"/>
    <n v="1356069600"/>
    <b v="0"/>
    <b v="0"/>
    <s v="technology/web"/>
    <n v="3.2588888888888889"/>
    <n v="96.692307692307693"/>
    <x v="2"/>
    <s v="web"/>
    <x v="269"/>
    <d v="2012-12-21T06:00:00"/>
  </r>
  <r>
    <n v="279"/>
    <s v="Smith-Jenkins"/>
    <s v="Vision-oriented methodical application"/>
    <n v="8000"/>
    <n v="13656"/>
    <x v="1"/>
    <n v="546"/>
    <s v="US"/>
    <s v="USD"/>
    <n v="1535950800"/>
    <n v="1536210000"/>
    <b v="0"/>
    <b v="0"/>
    <s v="theater/plays"/>
    <n v="1.7070000000000001"/>
    <n v="25.010989010989011"/>
    <x v="3"/>
    <s v="plays"/>
    <x v="270"/>
    <d v="2018-09-06T05:00:00"/>
  </r>
  <r>
    <n v="280"/>
    <s v="Braun PLC"/>
    <s v="Function-based high-level infrastructure"/>
    <n v="2500"/>
    <n v="14536"/>
    <x v="1"/>
    <n v="393"/>
    <s v="US"/>
    <s v="USD"/>
    <n v="1511244000"/>
    <n v="1511762400"/>
    <b v="0"/>
    <b v="0"/>
    <s v="film &amp; video/animation"/>
    <n v="5.8144"/>
    <n v="36.987277353689571"/>
    <x v="4"/>
    <s v="animation"/>
    <x v="271"/>
    <d v="2017-11-27T06:00:00"/>
  </r>
  <r>
    <n v="281"/>
    <s v="Drake PLC"/>
    <s v="Profound object-oriented paradigm"/>
    <n v="164500"/>
    <n v="150552"/>
    <x v="0"/>
    <n v="2062"/>
    <s v="US"/>
    <s v="USD"/>
    <n v="1331445600"/>
    <n v="1333256400"/>
    <b v="0"/>
    <b v="1"/>
    <s v="theater/plays"/>
    <n v="0.91520972644376897"/>
    <n v="73.012609117361791"/>
    <x v="3"/>
    <s v="plays"/>
    <x v="272"/>
    <d v="2012-04-01T05:00:00"/>
  </r>
  <r>
    <n v="282"/>
    <s v="Ross, Kelly and Brown"/>
    <s v="Virtual contextually-based circuit"/>
    <n v="8400"/>
    <n v="9076"/>
    <x v="1"/>
    <n v="133"/>
    <s v="US"/>
    <s v="USD"/>
    <n v="1480226400"/>
    <n v="1480744800"/>
    <b v="0"/>
    <b v="1"/>
    <s v="film &amp; video/television"/>
    <n v="1.0804761904761904"/>
    <n v="68.240601503759393"/>
    <x v="4"/>
    <s v="television"/>
    <x v="73"/>
    <d v="2016-12-03T06:00:00"/>
  </r>
  <r>
    <n v="283"/>
    <s v="Lucas-Mullins"/>
    <s v="Business-focused dynamic instruction set"/>
    <n v="8100"/>
    <n v="1517"/>
    <x v="0"/>
    <n v="29"/>
    <s v="DK"/>
    <s v="DKK"/>
    <n v="1464584400"/>
    <n v="1465016400"/>
    <b v="0"/>
    <b v="0"/>
    <s v="music/rock"/>
    <n v="0.18728395061728395"/>
    <n v="52.310344827586206"/>
    <x v="1"/>
    <s v="rock"/>
    <x v="273"/>
    <d v="2016-06-04T05:00:00"/>
  </r>
  <r>
    <n v="284"/>
    <s v="Tran LLC"/>
    <s v="Ameliorated fresh-thinking protocol"/>
    <n v="9800"/>
    <n v="8153"/>
    <x v="0"/>
    <n v="132"/>
    <s v="US"/>
    <s v="USD"/>
    <n v="1335848400"/>
    <n v="1336280400"/>
    <b v="0"/>
    <b v="0"/>
    <s v="technology/web"/>
    <n v="0.83193877551020412"/>
    <n v="61.765151515151516"/>
    <x v="2"/>
    <s v="web"/>
    <x v="274"/>
    <d v="2012-05-06T05:00:00"/>
  </r>
  <r>
    <n v="285"/>
    <s v="Dawson, Brady and Gilbert"/>
    <s v="Front-line optimizing emulation"/>
    <n v="900"/>
    <n v="6357"/>
    <x v="1"/>
    <n v="254"/>
    <s v="US"/>
    <s v="USD"/>
    <n v="1473483600"/>
    <n v="1476766800"/>
    <b v="0"/>
    <b v="0"/>
    <s v="theater/plays"/>
    <n v="7.0633333333333335"/>
    <n v="25.027559055118111"/>
    <x v="3"/>
    <s v="plays"/>
    <x v="275"/>
    <d v="2016-10-18T05:00:00"/>
  </r>
  <r>
    <n v="286"/>
    <s v="Obrien-Aguirre"/>
    <s v="Devolved uniform complexity"/>
    <n v="112100"/>
    <n v="19557"/>
    <x v="3"/>
    <n v="184"/>
    <s v="US"/>
    <s v="USD"/>
    <n v="1479880800"/>
    <n v="1480485600"/>
    <b v="0"/>
    <b v="0"/>
    <s v="theater/plays"/>
    <n v="0.17446030330062445"/>
    <n v="106.28804347826087"/>
    <x v="3"/>
    <s v="plays"/>
    <x v="276"/>
    <d v="2016-11-30T06:00:00"/>
  </r>
  <r>
    <n v="287"/>
    <s v="Ferguson PLC"/>
    <s v="Public-key intangible superstructure"/>
    <n v="6300"/>
    <n v="13213"/>
    <x v="1"/>
    <n v="176"/>
    <s v="US"/>
    <s v="USD"/>
    <n v="1430197200"/>
    <n v="1430197200"/>
    <b v="0"/>
    <b v="0"/>
    <s v="music/electric music"/>
    <n v="2.0973015873015872"/>
    <n v="75.07386363636364"/>
    <x v="1"/>
    <s v="electric music"/>
    <x v="277"/>
    <d v="2015-04-28T05:00:00"/>
  </r>
  <r>
    <n v="288"/>
    <s v="Garcia Ltd"/>
    <s v="Secured global success"/>
    <n v="5600"/>
    <n v="5476"/>
    <x v="0"/>
    <n v="137"/>
    <s v="DK"/>
    <s v="DKK"/>
    <n v="1331701200"/>
    <n v="1331787600"/>
    <b v="0"/>
    <b v="1"/>
    <s v="music/metal"/>
    <n v="0.97785714285714287"/>
    <n v="39.970802919708028"/>
    <x v="1"/>
    <s v="metal"/>
    <x v="278"/>
    <d v="2012-03-15T05:00:00"/>
  </r>
  <r>
    <n v="289"/>
    <s v="Smith, Love and Smith"/>
    <s v="Grass-roots mission-critical capability"/>
    <n v="800"/>
    <n v="13474"/>
    <x v="1"/>
    <n v="337"/>
    <s v="CA"/>
    <s v="CAD"/>
    <n v="1438578000"/>
    <n v="1438837200"/>
    <b v="0"/>
    <b v="0"/>
    <s v="theater/plays"/>
    <n v="16.842500000000001"/>
    <n v="39.982195845697326"/>
    <x v="3"/>
    <s v="plays"/>
    <x v="279"/>
    <d v="2015-08-06T05:00:00"/>
  </r>
  <r>
    <n v="290"/>
    <s v="Wilson, Hall and Osborne"/>
    <s v="Advanced global data-warehouse"/>
    <n v="168600"/>
    <n v="91722"/>
    <x v="0"/>
    <n v="908"/>
    <s v="US"/>
    <s v="USD"/>
    <n v="1368162000"/>
    <n v="1370926800"/>
    <b v="0"/>
    <b v="1"/>
    <s v="film &amp; video/documentary"/>
    <n v="0.54402135231316728"/>
    <n v="101.01541850220265"/>
    <x v="4"/>
    <s v="documentary"/>
    <x v="280"/>
    <d v="2013-06-11T05:00:00"/>
  </r>
  <r>
    <n v="291"/>
    <s v="Bell, Grimes and Kerr"/>
    <s v="Self-enabling uniform complexity"/>
    <n v="1800"/>
    <n v="8219"/>
    <x v="1"/>
    <n v="107"/>
    <s v="US"/>
    <s v="USD"/>
    <n v="1318654800"/>
    <n v="1319000400"/>
    <b v="1"/>
    <b v="0"/>
    <s v="technology/web"/>
    <n v="4.5661111111111108"/>
    <n v="76.813084112149539"/>
    <x v="2"/>
    <s v="web"/>
    <x v="281"/>
    <d v="2011-10-19T05:00:00"/>
  </r>
  <r>
    <n v="292"/>
    <s v="Ho-Harris"/>
    <s v="Versatile cohesive encoding"/>
    <n v="7300"/>
    <n v="717"/>
    <x v="0"/>
    <n v="10"/>
    <s v="US"/>
    <s v="USD"/>
    <n v="1331874000"/>
    <n v="1333429200"/>
    <b v="0"/>
    <b v="0"/>
    <s v="food/food trucks"/>
    <n v="9.8219178082191785E-2"/>
    <n v="71.7"/>
    <x v="0"/>
    <s v="food trucks"/>
    <x v="282"/>
    <d v="2012-04-03T05:00:00"/>
  </r>
  <r>
    <n v="293"/>
    <s v="Ross Group"/>
    <s v="Organized executive solution"/>
    <n v="6500"/>
    <n v="1065"/>
    <x v="3"/>
    <n v="32"/>
    <s v="IT"/>
    <s v="EUR"/>
    <n v="1286254800"/>
    <n v="1287032400"/>
    <b v="0"/>
    <b v="0"/>
    <s v="theater/plays"/>
    <n v="0.16384615384615384"/>
    <n v="33.28125"/>
    <x v="3"/>
    <s v="plays"/>
    <x v="283"/>
    <d v="2010-10-14T05:00:00"/>
  </r>
  <r>
    <n v="294"/>
    <s v="Turner-Davis"/>
    <s v="Automated local emulation"/>
    <n v="600"/>
    <n v="8038"/>
    <x v="1"/>
    <n v="183"/>
    <s v="US"/>
    <s v="USD"/>
    <n v="1540530000"/>
    <n v="1541570400"/>
    <b v="0"/>
    <b v="0"/>
    <s v="theater/plays"/>
    <n v="13.396666666666667"/>
    <n v="43.923497267759565"/>
    <x v="3"/>
    <s v="plays"/>
    <x v="284"/>
    <d v="2018-11-07T06:00:00"/>
  </r>
  <r>
    <n v="295"/>
    <s v="Smith, Jackson and Herrera"/>
    <s v="Enterprise-wide intermediate middleware"/>
    <n v="192900"/>
    <n v="68769"/>
    <x v="0"/>
    <n v="1910"/>
    <s v="CH"/>
    <s v="CHF"/>
    <n v="1381813200"/>
    <n v="1383976800"/>
    <b v="0"/>
    <b v="0"/>
    <s v="theater/plays"/>
    <n v="0.35650077760497667"/>
    <n v="36.004712041884815"/>
    <x v="3"/>
    <s v="plays"/>
    <x v="285"/>
    <d v="2013-11-09T06:00:00"/>
  </r>
  <r>
    <n v="296"/>
    <s v="Smith-Hess"/>
    <s v="Grass-roots real-time Local Area Network"/>
    <n v="6100"/>
    <n v="3352"/>
    <x v="0"/>
    <n v="38"/>
    <s v="AU"/>
    <s v="AUD"/>
    <n v="1548655200"/>
    <n v="1550556000"/>
    <b v="0"/>
    <b v="0"/>
    <s v="theater/plays"/>
    <n v="0.54950819672131146"/>
    <n v="88.21052631578948"/>
    <x v="3"/>
    <s v="plays"/>
    <x v="286"/>
    <d v="2019-02-19T06:00:00"/>
  </r>
  <r>
    <n v="297"/>
    <s v="Brown, Herring and Bass"/>
    <s v="Organized client-driven capacity"/>
    <n v="7200"/>
    <n v="6785"/>
    <x v="0"/>
    <n v="104"/>
    <s v="AU"/>
    <s v="AUD"/>
    <n v="1389679200"/>
    <n v="1390456800"/>
    <b v="0"/>
    <b v="1"/>
    <s v="theater/plays"/>
    <n v="0.94236111111111109"/>
    <n v="65.240384615384613"/>
    <x v="3"/>
    <s v="plays"/>
    <x v="287"/>
    <d v="2014-01-23T06:00:00"/>
  </r>
  <r>
    <n v="298"/>
    <s v="Chase, Garcia and Johnson"/>
    <s v="Adaptive intangible database"/>
    <n v="3500"/>
    <n v="5037"/>
    <x v="1"/>
    <n v="72"/>
    <s v="US"/>
    <s v="USD"/>
    <n v="1456466400"/>
    <n v="1458018000"/>
    <b v="0"/>
    <b v="1"/>
    <s v="music/rock"/>
    <n v="1.4391428571428571"/>
    <n v="69.958333333333329"/>
    <x v="1"/>
    <s v="rock"/>
    <x v="288"/>
    <d v="2016-03-15T05:00:00"/>
  </r>
  <r>
    <n v="299"/>
    <s v="Ramsey and Sons"/>
    <s v="Grass-roots contextually-based algorithm"/>
    <n v="3800"/>
    <n v="1954"/>
    <x v="0"/>
    <n v="49"/>
    <s v="US"/>
    <s v="USD"/>
    <n v="1456984800"/>
    <n v="1461819600"/>
    <b v="0"/>
    <b v="0"/>
    <s v="food/food trucks"/>
    <n v="0.51421052631578945"/>
    <n v="39.877551020408163"/>
    <x v="0"/>
    <s v="food trucks"/>
    <x v="289"/>
    <d v="2016-04-28T05:00:00"/>
  </r>
  <r>
    <n v="300"/>
    <s v="Cooke PLC"/>
    <s v="Focused executive core"/>
    <n v="100"/>
    <n v="5"/>
    <x v="0"/>
    <n v="1"/>
    <s v="DK"/>
    <s v="DKK"/>
    <n v="1504069200"/>
    <n v="1504155600"/>
    <b v="0"/>
    <b v="1"/>
    <s v="publishing/nonfiction"/>
    <n v="0.05"/>
    <n v="5"/>
    <x v="5"/>
    <s v="nonfiction"/>
    <x v="290"/>
    <d v="2017-08-31T05:00:00"/>
  </r>
  <r>
    <n v="301"/>
    <s v="Wong-Walker"/>
    <s v="Multi-channeled disintermediate policy"/>
    <n v="900"/>
    <n v="12102"/>
    <x v="1"/>
    <n v="295"/>
    <s v="US"/>
    <s v="USD"/>
    <n v="1424930400"/>
    <n v="1426395600"/>
    <b v="0"/>
    <b v="0"/>
    <s v="film &amp; video/documentary"/>
    <n v="13.446666666666667"/>
    <n v="41.023728813559323"/>
    <x v="4"/>
    <s v="documentary"/>
    <x v="291"/>
    <d v="2015-03-15T05:00:00"/>
  </r>
  <r>
    <n v="302"/>
    <s v="Ferguson, Collins and Mata"/>
    <s v="Customizable bi-directional hardware"/>
    <n v="76100"/>
    <n v="24234"/>
    <x v="0"/>
    <n v="245"/>
    <s v="US"/>
    <s v="USD"/>
    <n v="1535864400"/>
    <n v="1537074000"/>
    <b v="0"/>
    <b v="0"/>
    <s v="theater/plays"/>
    <n v="0.31844940867279897"/>
    <n v="98.914285714285711"/>
    <x v="3"/>
    <s v="plays"/>
    <x v="292"/>
    <d v="2018-09-16T05:00:00"/>
  </r>
  <r>
    <n v="303"/>
    <s v="Guerrero, Flores and Jenkins"/>
    <s v="Networked optimal architecture"/>
    <n v="3400"/>
    <n v="2809"/>
    <x v="0"/>
    <n v="32"/>
    <s v="US"/>
    <s v="USD"/>
    <n v="1452146400"/>
    <n v="1452578400"/>
    <b v="0"/>
    <b v="0"/>
    <s v="music/indie rock"/>
    <n v="0.82617647058823529"/>
    <n v="87.78125"/>
    <x v="1"/>
    <s v="indie rock"/>
    <x v="293"/>
    <d v="2016-01-12T06:00:00"/>
  </r>
  <r>
    <n v="304"/>
    <s v="Peterson PLC"/>
    <s v="User-friendly discrete benchmark"/>
    <n v="2100"/>
    <n v="11469"/>
    <x v="1"/>
    <n v="142"/>
    <s v="US"/>
    <s v="USD"/>
    <n v="1470546000"/>
    <n v="1474088400"/>
    <b v="0"/>
    <b v="0"/>
    <s v="film &amp; video/documentary"/>
    <n v="5.4614285714285717"/>
    <n v="80.767605633802816"/>
    <x v="4"/>
    <s v="documentary"/>
    <x v="294"/>
    <d v="2016-09-17T05:00:00"/>
  </r>
  <r>
    <n v="305"/>
    <s v="Townsend Ltd"/>
    <s v="Grass-roots actuating policy"/>
    <n v="2800"/>
    <n v="8014"/>
    <x v="1"/>
    <n v="85"/>
    <s v="US"/>
    <s v="USD"/>
    <n v="1458363600"/>
    <n v="1461906000"/>
    <b v="0"/>
    <b v="0"/>
    <s v="theater/plays"/>
    <n v="2.8621428571428571"/>
    <n v="94.28235294117647"/>
    <x v="3"/>
    <s v="plays"/>
    <x v="295"/>
    <d v="2016-04-29T05:00:00"/>
  </r>
  <r>
    <n v="306"/>
    <s v="Rush, Reed and Hall"/>
    <s v="Enterprise-wide 3rdgeneration knowledge user"/>
    <n v="6500"/>
    <n v="514"/>
    <x v="0"/>
    <n v="7"/>
    <s v="US"/>
    <s v="USD"/>
    <n v="1500008400"/>
    <n v="1500267600"/>
    <b v="0"/>
    <b v="1"/>
    <s v="theater/plays"/>
    <n v="7.9076923076923072E-2"/>
    <n v="73.428571428571431"/>
    <x v="3"/>
    <s v="plays"/>
    <x v="296"/>
    <d v="2017-07-17T05:00:00"/>
  </r>
  <r>
    <n v="307"/>
    <s v="Salazar-Dodson"/>
    <s v="Face-to-face zero tolerance moderator"/>
    <n v="32900"/>
    <n v="43473"/>
    <x v="1"/>
    <n v="659"/>
    <s v="DK"/>
    <s v="DKK"/>
    <n v="1338958800"/>
    <n v="1340686800"/>
    <b v="0"/>
    <b v="1"/>
    <s v="publishing/fiction"/>
    <n v="1.3213677811550153"/>
    <n v="65.968133535660087"/>
    <x v="5"/>
    <s v="fiction"/>
    <x v="297"/>
    <d v="2012-06-26T05:00:00"/>
  </r>
  <r>
    <n v="308"/>
    <s v="Davis Ltd"/>
    <s v="Grass-roots optimizing projection"/>
    <n v="118200"/>
    <n v="87560"/>
    <x v="0"/>
    <n v="803"/>
    <s v="US"/>
    <s v="USD"/>
    <n v="1303102800"/>
    <n v="1303189200"/>
    <b v="0"/>
    <b v="0"/>
    <s v="theater/plays"/>
    <n v="0.74077834179357027"/>
    <n v="109.04109589041096"/>
    <x v="3"/>
    <s v="plays"/>
    <x v="298"/>
    <d v="2011-04-19T05:00:00"/>
  </r>
  <r>
    <n v="309"/>
    <s v="Harris-Perry"/>
    <s v="User-centric 6thgeneration attitude"/>
    <n v="4100"/>
    <n v="3087"/>
    <x v="3"/>
    <n v="75"/>
    <s v="US"/>
    <s v="USD"/>
    <n v="1316581200"/>
    <n v="1318309200"/>
    <b v="0"/>
    <b v="1"/>
    <s v="music/indie rock"/>
    <n v="0.75292682926829269"/>
    <n v="41.16"/>
    <x v="1"/>
    <s v="indie rock"/>
    <x v="299"/>
    <d v="2011-10-11T05:00:00"/>
  </r>
  <r>
    <n v="310"/>
    <s v="Velazquez, Hunt and Ortiz"/>
    <s v="Switchable zero tolerance website"/>
    <n v="7800"/>
    <n v="1586"/>
    <x v="0"/>
    <n v="16"/>
    <s v="US"/>
    <s v="USD"/>
    <n v="1270789200"/>
    <n v="1272171600"/>
    <b v="0"/>
    <b v="0"/>
    <s v="games/video games"/>
    <n v="0.20333333333333334"/>
    <n v="99.125"/>
    <x v="6"/>
    <s v="video games"/>
    <x v="300"/>
    <d v="2010-04-25T05:00:00"/>
  </r>
  <r>
    <n v="311"/>
    <s v="Flores PLC"/>
    <s v="Focused real-time help-desk"/>
    <n v="6300"/>
    <n v="12812"/>
    <x v="1"/>
    <n v="121"/>
    <s v="US"/>
    <s v="USD"/>
    <n v="1297836000"/>
    <n v="1298872800"/>
    <b v="0"/>
    <b v="0"/>
    <s v="theater/plays"/>
    <n v="2.0336507936507937"/>
    <n v="105.88429752066116"/>
    <x v="3"/>
    <s v="plays"/>
    <x v="247"/>
    <d v="2011-02-28T06:00:00"/>
  </r>
  <r>
    <n v="312"/>
    <s v="Martinez LLC"/>
    <s v="Robust impactful approach"/>
    <n v="59100"/>
    <n v="183345"/>
    <x v="1"/>
    <n v="3742"/>
    <s v="US"/>
    <s v="USD"/>
    <n v="1382677200"/>
    <n v="1383282000"/>
    <b v="0"/>
    <b v="0"/>
    <s v="theater/plays"/>
    <n v="3.1022842639593908"/>
    <n v="48.996525921966864"/>
    <x v="3"/>
    <s v="plays"/>
    <x v="244"/>
    <d v="2013-11-01T05:00:00"/>
  </r>
  <r>
    <n v="313"/>
    <s v="Miller-Irwin"/>
    <s v="Secured maximized policy"/>
    <n v="2200"/>
    <n v="8697"/>
    <x v="1"/>
    <n v="223"/>
    <s v="US"/>
    <s v="USD"/>
    <n v="1330322400"/>
    <n v="1330495200"/>
    <b v="0"/>
    <b v="0"/>
    <s v="music/rock"/>
    <n v="3.9531818181818181"/>
    <n v="39"/>
    <x v="1"/>
    <s v="rock"/>
    <x v="301"/>
    <d v="2012-02-29T06:00:00"/>
  </r>
  <r>
    <n v="314"/>
    <s v="Sanchez-Morgan"/>
    <s v="Realigned upward-trending strategy"/>
    <n v="1400"/>
    <n v="4126"/>
    <x v="1"/>
    <n v="133"/>
    <s v="US"/>
    <s v="USD"/>
    <n v="1552366800"/>
    <n v="1552798800"/>
    <b v="0"/>
    <b v="1"/>
    <s v="film &amp; video/documentary"/>
    <n v="2.9471428571428571"/>
    <n v="31.022556390977442"/>
    <x v="4"/>
    <s v="documentary"/>
    <x v="188"/>
    <d v="2019-03-17T05:00:00"/>
  </r>
  <r>
    <n v="315"/>
    <s v="Lopez, Adams and Johnson"/>
    <s v="Open-source interactive knowledge user"/>
    <n v="9500"/>
    <n v="3220"/>
    <x v="0"/>
    <n v="31"/>
    <s v="US"/>
    <s v="USD"/>
    <n v="1400907600"/>
    <n v="1403413200"/>
    <b v="0"/>
    <b v="0"/>
    <s v="theater/plays"/>
    <n v="0.33894736842105261"/>
    <n v="103.87096774193549"/>
    <x v="3"/>
    <s v="plays"/>
    <x v="302"/>
    <d v="2014-06-22T05:00:00"/>
  </r>
  <r>
    <n v="316"/>
    <s v="Martin-Marshall"/>
    <s v="Configurable demand-driven matrix"/>
    <n v="9600"/>
    <n v="6401"/>
    <x v="0"/>
    <n v="108"/>
    <s v="IT"/>
    <s v="EUR"/>
    <n v="1574143200"/>
    <n v="1574229600"/>
    <b v="0"/>
    <b v="1"/>
    <s v="food/food trucks"/>
    <n v="0.66677083333333331"/>
    <n v="59.268518518518519"/>
    <x v="0"/>
    <s v="food trucks"/>
    <x v="303"/>
    <d v="2019-11-20T06:00:00"/>
  </r>
  <r>
    <n v="317"/>
    <s v="Summers PLC"/>
    <s v="Cross-group coherent hierarchy"/>
    <n v="6600"/>
    <n v="1269"/>
    <x v="0"/>
    <n v="30"/>
    <s v="US"/>
    <s v="USD"/>
    <n v="1494738000"/>
    <n v="1495861200"/>
    <b v="0"/>
    <b v="0"/>
    <s v="theater/plays"/>
    <n v="0.19227272727272726"/>
    <n v="42.3"/>
    <x v="3"/>
    <s v="plays"/>
    <x v="304"/>
    <d v="2017-05-27T05:00:00"/>
  </r>
  <r>
    <n v="318"/>
    <s v="Young, Hart and Ryan"/>
    <s v="Decentralized demand-driven open system"/>
    <n v="5700"/>
    <n v="903"/>
    <x v="0"/>
    <n v="17"/>
    <s v="US"/>
    <s v="USD"/>
    <n v="1392357600"/>
    <n v="1392530400"/>
    <b v="0"/>
    <b v="0"/>
    <s v="music/rock"/>
    <n v="0.15842105263157893"/>
    <n v="53.117647058823529"/>
    <x v="1"/>
    <s v="rock"/>
    <x v="305"/>
    <d v="2014-02-16T06:00:00"/>
  </r>
  <r>
    <n v="319"/>
    <s v="Mills Group"/>
    <s v="Advanced empowering matrix"/>
    <n v="8400"/>
    <n v="3251"/>
    <x v="3"/>
    <n v="64"/>
    <s v="US"/>
    <s v="USD"/>
    <n v="1281589200"/>
    <n v="1283662800"/>
    <b v="0"/>
    <b v="0"/>
    <s v="technology/web"/>
    <n v="0.38702380952380955"/>
    <n v="50.796875"/>
    <x v="2"/>
    <s v="web"/>
    <x v="306"/>
    <d v="2010-09-05T05:00:00"/>
  </r>
  <r>
    <n v="320"/>
    <s v="Sandoval-Powell"/>
    <s v="Phased holistic implementation"/>
    <n v="84400"/>
    <n v="8092"/>
    <x v="0"/>
    <n v="80"/>
    <s v="US"/>
    <s v="USD"/>
    <n v="1305003600"/>
    <n v="1305781200"/>
    <b v="0"/>
    <b v="0"/>
    <s v="publishing/fiction"/>
    <n v="9.5876777251184833E-2"/>
    <n v="101.15"/>
    <x v="5"/>
    <s v="fiction"/>
    <x v="307"/>
    <d v="2011-05-19T05:00:00"/>
  </r>
  <r>
    <n v="321"/>
    <s v="Mills, Frazier and Perez"/>
    <s v="Proactive attitude-oriented knowledge user"/>
    <n v="170400"/>
    <n v="160422"/>
    <x v="0"/>
    <n v="2468"/>
    <s v="US"/>
    <s v="USD"/>
    <n v="1301634000"/>
    <n v="1302325200"/>
    <b v="0"/>
    <b v="0"/>
    <s v="film &amp; video/shorts"/>
    <n v="0.94144366197183094"/>
    <n v="65.000810372771468"/>
    <x v="4"/>
    <s v="shorts"/>
    <x v="308"/>
    <d v="2011-04-09T05:00:00"/>
  </r>
  <r>
    <n v="322"/>
    <s v="Hebert Group"/>
    <s v="Visionary asymmetric Graphical User Interface"/>
    <n v="117900"/>
    <n v="196377"/>
    <x v="1"/>
    <n v="5168"/>
    <s v="US"/>
    <s v="USD"/>
    <n v="1290664800"/>
    <n v="1291788000"/>
    <b v="0"/>
    <b v="0"/>
    <s v="theater/plays"/>
    <n v="1.6656234096692113"/>
    <n v="37.998645510835914"/>
    <x v="3"/>
    <s v="plays"/>
    <x v="309"/>
    <d v="2010-12-08T06:00:00"/>
  </r>
  <r>
    <n v="323"/>
    <s v="Cole, Smith and Wood"/>
    <s v="Integrated zero-defect help-desk"/>
    <n v="8900"/>
    <n v="2148"/>
    <x v="0"/>
    <n v="26"/>
    <s v="GB"/>
    <s v="GBP"/>
    <n v="1395896400"/>
    <n v="1396069200"/>
    <b v="0"/>
    <b v="0"/>
    <s v="film &amp; video/documentary"/>
    <n v="0.24134831460674158"/>
    <n v="82.615384615384613"/>
    <x v="4"/>
    <s v="documentary"/>
    <x v="310"/>
    <d v="2014-03-29T05:00:00"/>
  </r>
  <r>
    <n v="324"/>
    <s v="Harris, Hall and Harris"/>
    <s v="Inverse analyzing matrices"/>
    <n v="7100"/>
    <n v="11648"/>
    <x v="1"/>
    <n v="307"/>
    <s v="US"/>
    <s v="USD"/>
    <n v="1434862800"/>
    <n v="1435899600"/>
    <b v="0"/>
    <b v="1"/>
    <s v="theater/plays"/>
    <n v="1.6405633802816901"/>
    <n v="37.941368078175898"/>
    <x v="3"/>
    <s v="plays"/>
    <x v="311"/>
    <d v="2015-07-03T05:00:00"/>
  </r>
  <r>
    <n v="325"/>
    <s v="Saunders Group"/>
    <s v="Programmable systemic implementation"/>
    <n v="6500"/>
    <n v="5897"/>
    <x v="0"/>
    <n v="73"/>
    <s v="US"/>
    <s v="USD"/>
    <n v="1529125200"/>
    <n v="1531112400"/>
    <b v="0"/>
    <b v="1"/>
    <s v="theater/plays"/>
    <n v="0.90723076923076929"/>
    <n v="80.780821917808225"/>
    <x v="3"/>
    <s v="plays"/>
    <x v="79"/>
    <d v="2018-07-09T05:00:00"/>
  </r>
  <r>
    <n v="326"/>
    <s v="Pham, Avila and Nash"/>
    <s v="Multi-channeled next generation architecture"/>
    <n v="7200"/>
    <n v="3326"/>
    <x v="0"/>
    <n v="128"/>
    <s v="US"/>
    <s v="USD"/>
    <n v="1451109600"/>
    <n v="1451628000"/>
    <b v="0"/>
    <b v="0"/>
    <s v="film &amp; video/animation"/>
    <n v="0.46194444444444444"/>
    <n v="25.984375"/>
    <x v="4"/>
    <s v="animation"/>
    <x v="312"/>
    <d v="2016-01-01T06:00:00"/>
  </r>
  <r>
    <n v="327"/>
    <s v="Patterson, Salinas and Lucas"/>
    <s v="Digitized 3rdgeneration encoding"/>
    <n v="2600"/>
    <n v="1002"/>
    <x v="0"/>
    <n v="33"/>
    <s v="US"/>
    <s v="USD"/>
    <n v="1566968400"/>
    <n v="1567314000"/>
    <b v="0"/>
    <b v="1"/>
    <s v="theater/plays"/>
    <n v="0.38538461538461538"/>
    <n v="30.363636363636363"/>
    <x v="3"/>
    <s v="plays"/>
    <x v="313"/>
    <d v="2019-09-01T05:00:00"/>
  </r>
  <r>
    <n v="328"/>
    <s v="Young PLC"/>
    <s v="Innovative well-modulated functionalities"/>
    <n v="98700"/>
    <n v="131826"/>
    <x v="1"/>
    <n v="2441"/>
    <s v="US"/>
    <s v="USD"/>
    <n v="1543557600"/>
    <n v="1544508000"/>
    <b v="0"/>
    <b v="0"/>
    <s v="music/rock"/>
    <n v="1.3356231003039514"/>
    <n v="54.004916018025398"/>
    <x v="1"/>
    <s v="rock"/>
    <x v="314"/>
    <d v="2018-12-11T06:00:00"/>
  </r>
  <r>
    <n v="329"/>
    <s v="Willis and Sons"/>
    <s v="Fundamental incremental database"/>
    <n v="93800"/>
    <n v="21477"/>
    <x v="2"/>
    <n v="211"/>
    <s v="US"/>
    <s v="USD"/>
    <n v="1481522400"/>
    <n v="1482472800"/>
    <b v="0"/>
    <b v="0"/>
    <s v="games/video games"/>
    <n v="0.22896588486140726"/>
    <n v="101.78672985781991"/>
    <x v="6"/>
    <s v="video games"/>
    <x v="315"/>
    <d v="2016-12-23T06:00:00"/>
  </r>
  <r>
    <n v="330"/>
    <s v="Thompson-Bates"/>
    <s v="Expanded encompassing open architecture"/>
    <n v="33700"/>
    <n v="62330"/>
    <x v="1"/>
    <n v="1385"/>
    <s v="GB"/>
    <s v="GBP"/>
    <n v="1512712800"/>
    <n v="1512799200"/>
    <b v="0"/>
    <b v="0"/>
    <s v="film &amp; video/documentary"/>
    <n v="1.8495548961424333"/>
    <n v="45.003610108303249"/>
    <x v="4"/>
    <s v="documentary"/>
    <x v="316"/>
    <d v="2017-12-09T06:00:00"/>
  </r>
  <r>
    <n v="331"/>
    <s v="Rose-Silva"/>
    <s v="Intuitive static portal"/>
    <n v="3300"/>
    <n v="14643"/>
    <x v="1"/>
    <n v="190"/>
    <s v="US"/>
    <s v="USD"/>
    <n v="1324274400"/>
    <n v="1324360800"/>
    <b v="0"/>
    <b v="0"/>
    <s v="food/food trucks"/>
    <n v="4.4372727272727275"/>
    <n v="77.068421052631578"/>
    <x v="0"/>
    <s v="food trucks"/>
    <x v="317"/>
    <d v="2011-12-20T06:00:00"/>
  </r>
  <r>
    <n v="332"/>
    <s v="Pacheco, Johnson and Torres"/>
    <s v="Optional bandwidth-monitored definition"/>
    <n v="20700"/>
    <n v="41396"/>
    <x v="1"/>
    <n v="470"/>
    <s v="US"/>
    <s v="USD"/>
    <n v="1364446800"/>
    <n v="1364533200"/>
    <b v="0"/>
    <b v="0"/>
    <s v="technology/wearables"/>
    <n v="1.999806763285024"/>
    <n v="88.076595744680844"/>
    <x v="2"/>
    <s v="wearables"/>
    <x v="318"/>
    <d v="2013-03-29T05:00:00"/>
  </r>
  <r>
    <n v="333"/>
    <s v="Carlson, Dixon and Jones"/>
    <s v="Persistent well-modulated synergy"/>
    <n v="9600"/>
    <n v="11900"/>
    <x v="1"/>
    <n v="253"/>
    <s v="US"/>
    <s v="USD"/>
    <n v="1542693600"/>
    <n v="1545112800"/>
    <b v="0"/>
    <b v="0"/>
    <s v="theater/plays"/>
    <n v="1.2395833333333333"/>
    <n v="47.035573122529641"/>
    <x v="3"/>
    <s v="plays"/>
    <x v="319"/>
    <d v="2018-12-18T06:00:00"/>
  </r>
  <r>
    <n v="334"/>
    <s v="Mcgee Group"/>
    <s v="Assimilated discrete algorithm"/>
    <n v="66200"/>
    <n v="123538"/>
    <x v="1"/>
    <n v="1113"/>
    <s v="US"/>
    <s v="USD"/>
    <n v="1515564000"/>
    <n v="1516168800"/>
    <b v="0"/>
    <b v="0"/>
    <s v="music/rock"/>
    <n v="1.8661329305135952"/>
    <n v="110.99550763701707"/>
    <x v="1"/>
    <s v="rock"/>
    <x v="32"/>
    <d v="2018-01-17T06:00:00"/>
  </r>
  <r>
    <n v="335"/>
    <s v="Jordan-Acosta"/>
    <s v="Operative uniform hub"/>
    <n v="173800"/>
    <n v="198628"/>
    <x v="1"/>
    <n v="2283"/>
    <s v="US"/>
    <s v="USD"/>
    <n v="1573797600"/>
    <n v="1574920800"/>
    <b v="0"/>
    <b v="0"/>
    <s v="music/rock"/>
    <n v="1.1428538550057536"/>
    <n v="87.003066141042481"/>
    <x v="1"/>
    <s v="rock"/>
    <x v="320"/>
    <d v="2019-11-28T06:00:00"/>
  </r>
  <r>
    <n v="336"/>
    <s v="Nunez Inc"/>
    <s v="Customizable intangible capability"/>
    <n v="70700"/>
    <n v="68602"/>
    <x v="0"/>
    <n v="1072"/>
    <s v="US"/>
    <s v="USD"/>
    <n v="1292392800"/>
    <n v="1292479200"/>
    <b v="0"/>
    <b v="1"/>
    <s v="music/rock"/>
    <n v="0.97032531824611035"/>
    <n v="63.994402985074629"/>
    <x v="1"/>
    <s v="rock"/>
    <x v="321"/>
    <d v="2010-12-16T06:00:00"/>
  </r>
  <r>
    <n v="337"/>
    <s v="Hayden Ltd"/>
    <s v="Innovative didactic analyzer"/>
    <n v="94500"/>
    <n v="116064"/>
    <x v="1"/>
    <n v="1095"/>
    <s v="US"/>
    <s v="USD"/>
    <n v="1573452000"/>
    <n v="1573538400"/>
    <b v="0"/>
    <b v="0"/>
    <s v="theater/plays"/>
    <n v="1.2281904761904763"/>
    <n v="105.9945205479452"/>
    <x v="3"/>
    <s v="plays"/>
    <x v="322"/>
    <d v="2019-11-12T06:00:00"/>
  </r>
  <r>
    <n v="338"/>
    <s v="Gonzalez-Burton"/>
    <s v="Decentralized intangible encoding"/>
    <n v="69800"/>
    <n v="125042"/>
    <x v="1"/>
    <n v="1690"/>
    <s v="US"/>
    <s v="USD"/>
    <n v="1317790800"/>
    <n v="1320382800"/>
    <b v="0"/>
    <b v="0"/>
    <s v="theater/plays"/>
    <n v="1.7914326647564469"/>
    <n v="73.989349112426041"/>
    <x v="3"/>
    <s v="plays"/>
    <x v="323"/>
    <d v="2011-11-04T05:00:00"/>
  </r>
  <r>
    <n v="339"/>
    <s v="Lewis, Taylor and Rivers"/>
    <s v="Front-line transitional algorithm"/>
    <n v="136300"/>
    <n v="108974"/>
    <x v="3"/>
    <n v="1297"/>
    <s v="CA"/>
    <s v="CAD"/>
    <n v="1501650000"/>
    <n v="1502859600"/>
    <b v="0"/>
    <b v="0"/>
    <s v="theater/plays"/>
    <n v="0.79951577402787966"/>
    <n v="84.02004626060139"/>
    <x v="3"/>
    <s v="plays"/>
    <x v="324"/>
    <d v="2017-08-16T05:00:00"/>
  </r>
  <r>
    <n v="340"/>
    <s v="Butler, Henry and Espinoza"/>
    <s v="Switchable didactic matrices"/>
    <n v="37100"/>
    <n v="34964"/>
    <x v="0"/>
    <n v="393"/>
    <s v="US"/>
    <s v="USD"/>
    <n v="1323669600"/>
    <n v="1323756000"/>
    <b v="0"/>
    <b v="0"/>
    <s v="photography/photography books"/>
    <n v="0.94242587601078165"/>
    <n v="88.966921119592882"/>
    <x v="7"/>
    <s v="photography books"/>
    <x v="325"/>
    <d v="2011-12-13T06:00:00"/>
  </r>
  <r>
    <n v="341"/>
    <s v="Guzman Group"/>
    <s v="Ameliorated disintermediate utilization"/>
    <n v="114300"/>
    <n v="96777"/>
    <x v="0"/>
    <n v="1257"/>
    <s v="US"/>
    <s v="USD"/>
    <n v="1440738000"/>
    <n v="1441342800"/>
    <b v="0"/>
    <b v="0"/>
    <s v="music/indie rock"/>
    <n v="0.84669291338582675"/>
    <n v="76.990453460620529"/>
    <x v="1"/>
    <s v="indie rock"/>
    <x v="326"/>
    <d v="2015-09-04T05:00:00"/>
  </r>
  <r>
    <n v="342"/>
    <s v="Gibson-Hernandez"/>
    <s v="Visionary foreground middleware"/>
    <n v="47900"/>
    <n v="31864"/>
    <x v="0"/>
    <n v="328"/>
    <s v="US"/>
    <s v="USD"/>
    <n v="1374296400"/>
    <n v="1375333200"/>
    <b v="0"/>
    <b v="0"/>
    <s v="theater/plays"/>
    <n v="0.66521920668058454"/>
    <n v="97.146341463414629"/>
    <x v="3"/>
    <s v="plays"/>
    <x v="327"/>
    <d v="2013-08-01T05:00:00"/>
  </r>
  <r>
    <n v="343"/>
    <s v="Spencer-Weber"/>
    <s v="Optional zero-defect task-force"/>
    <n v="9000"/>
    <n v="4853"/>
    <x v="0"/>
    <n v="147"/>
    <s v="US"/>
    <s v="USD"/>
    <n v="1384840800"/>
    <n v="1389420000"/>
    <b v="0"/>
    <b v="0"/>
    <s v="theater/plays"/>
    <n v="0.53922222222222227"/>
    <n v="33.013605442176868"/>
    <x v="3"/>
    <s v="plays"/>
    <x v="328"/>
    <d v="2014-01-11T06:00:00"/>
  </r>
  <r>
    <n v="344"/>
    <s v="Berger, Johnson and Marshall"/>
    <s v="Devolved exuding emulation"/>
    <n v="197600"/>
    <n v="82959"/>
    <x v="0"/>
    <n v="830"/>
    <s v="US"/>
    <s v="USD"/>
    <n v="1516600800"/>
    <n v="1520056800"/>
    <b v="0"/>
    <b v="0"/>
    <s v="games/video games"/>
    <n v="0.41983299595141699"/>
    <n v="99.950602409638549"/>
    <x v="6"/>
    <s v="video games"/>
    <x v="329"/>
    <d v="2018-03-03T06:00:00"/>
  </r>
  <r>
    <n v="345"/>
    <s v="Taylor, Cisneros and Romero"/>
    <s v="Open-source neutral task-force"/>
    <n v="157600"/>
    <n v="23159"/>
    <x v="0"/>
    <n v="331"/>
    <s v="GB"/>
    <s v="GBP"/>
    <n v="1436418000"/>
    <n v="1436504400"/>
    <b v="0"/>
    <b v="0"/>
    <s v="film &amp; video/drama"/>
    <n v="0.14694796954314721"/>
    <n v="69.966767371601208"/>
    <x v="4"/>
    <s v="drama"/>
    <x v="330"/>
    <d v="2015-07-10T05:00:00"/>
  </r>
  <r>
    <n v="346"/>
    <s v="Little-Marsh"/>
    <s v="Virtual attitude-oriented migration"/>
    <n v="8000"/>
    <n v="2758"/>
    <x v="0"/>
    <n v="25"/>
    <s v="US"/>
    <s v="USD"/>
    <n v="1503550800"/>
    <n v="1508302800"/>
    <b v="0"/>
    <b v="1"/>
    <s v="music/indie rock"/>
    <n v="0.34475"/>
    <n v="110.32"/>
    <x v="1"/>
    <s v="indie rock"/>
    <x v="331"/>
    <d v="2017-10-18T05:00:00"/>
  </r>
  <r>
    <n v="347"/>
    <s v="Petersen and Sons"/>
    <s v="Open-source full-range portal"/>
    <n v="900"/>
    <n v="12607"/>
    <x v="1"/>
    <n v="191"/>
    <s v="US"/>
    <s v="USD"/>
    <n v="1423634400"/>
    <n v="1425708000"/>
    <b v="0"/>
    <b v="0"/>
    <s v="technology/web"/>
    <n v="14.007777777777777"/>
    <n v="66.005235602094245"/>
    <x v="2"/>
    <s v="web"/>
    <x v="332"/>
    <d v="2015-03-07T06:00:00"/>
  </r>
  <r>
    <n v="348"/>
    <s v="Hensley Ltd"/>
    <s v="Versatile cohesive open system"/>
    <n v="199000"/>
    <n v="142823"/>
    <x v="0"/>
    <n v="3483"/>
    <s v="US"/>
    <s v="USD"/>
    <n v="1487224800"/>
    <n v="1488348000"/>
    <b v="0"/>
    <b v="0"/>
    <s v="food/food trucks"/>
    <n v="0.71770351758793971"/>
    <n v="41.005742176284812"/>
    <x v="0"/>
    <s v="food trucks"/>
    <x v="333"/>
    <d v="2017-03-01T06:00:00"/>
  </r>
  <r>
    <n v="349"/>
    <s v="Navarro and Sons"/>
    <s v="Multi-layered bottom-line frame"/>
    <n v="180800"/>
    <n v="95958"/>
    <x v="0"/>
    <n v="923"/>
    <s v="US"/>
    <s v="USD"/>
    <n v="1500008400"/>
    <n v="1502600400"/>
    <b v="0"/>
    <b v="0"/>
    <s v="theater/plays"/>
    <n v="0.53074115044247783"/>
    <n v="103.96316359696641"/>
    <x v="3"/>
    <s v="plays"/>
    <x v="296"/>
    <d v="2017-08-13T05:00:00"/>
  </r>
  <r>
    <n v="350"/>
    <s v="Shannon Ltd"/>
    <s v="Pre-emptive neutral capacity"/>
    <n v="100"/>
    <n v="5"/>
    <x v="0"/>
    <n v="1"/>
    <s v="US"/>
    <s v="USD"/>
    <n v="1432098000"/>
    <n v="1433653200"/>
    <b v="0"/>
    <b v="1"/>
    <s v="music/jazz"/>
    <n v="0.05"/>
    <n v="5"/>
    <x v="1"/>
    <s v="jazz"/>
    <x v="334"/>
    <d v="2015-06-07T05:00:00"/>
  </r>
  <r>
    <n v="351"/>
    <s v="Young LLC"/>
    <s v="Universal maximized methodology"/>
    <n v="74100"/>
    <n v="94631"/>
    <x v="1"/>
    <n v="2013"/>
    <s v="US"/>
    <s v="USD"/>
    <n v="1440392400"/>
    <n v="1441602000"/>
    <b v="0"/>
    <b v="0"/>
    <s v="music/rock"/>
    <n v="1.2770715249662619"/>
    <n v="47.009935419771487"/>
    <x v="1"/>
    <s v="rock"/>
    <x v="335"/>
    <d v="2015-09-07T05:00:00"/>
  </r>
  <r>
    <n v="352"/>
    <s v="Adams, Willis and Sanchez"/>
    <s v="Expanded hybrid hardware"/>
    <n v="2800"/>
    <n v="977"/>
    <x v="0"/>
    <n v="33"/>
    <s v="CA"/>
    <s v="CAD"/>
    <n v="1446876000"/>
    <n v="1447567200"/>
    <b v="0"/>
    <b v="0"/>
    <s v="theater/plays"/>
    <n v="0.34892857142857142"/>
    <n v="29.606060606060606"/>
    <x v="3"/>
    <s v="plays"/>
    <x v="336"/>
    <d v="2015-11-15T06:00:00"/>
  </r>
  <r>
    <n v="353"/>
    <s v="Mills-Roy"/>
    <s v="Profit-focused multi-tasking access"/>
    <n v="33600"/>
    <n v="137961"/>
    <x v="1"/>
    <n v="1703"/>
    <s v="US"/>
    <s v="USD"/>
    <n v="1562302800"/>
    <n v="1562389200"/>
    <b v="0"/>
    <b v="0"/>
    <s v="theater/plays"/>
    <n v="4.105982142857143"/>
    <n v="81.010569583088667"/>
    <x v="3"/>
    <s v="plays"/>
    <x v="337"/>
    <d v="2019-07-06T05:00:00"/>
  </r>
  <r>
    <n v="354"/>
    <s v="Brown Group"/>
    <s v="Profit-focused transitional capability"/>
    <n v="6100"/>
    <n v="7548"/>
    <x v="1"/>
    <n v="80"/>
    <s v="DK"/>
    <s v="DKK"/>
    <n v="1378184400"/>
    <n v="1378789200"/>
    <b v="0"/>
    <b v="0"/>
    <s v="film &amp; video/documentary"/>
    <n v="1.2373770491803278"/>
    <n v="94.35"/>
    <x v="4"/>
    <s v="documentary"/>
    <x v="338"/>
    <d v="2013-09-10T05:00:00"/>
  </r>
  <r>
    <n v="355"/>
    <s v="Burns-Burnett"/>
    <s v="Front-line scalable definition"/>
    <n v="3800"/>
    <n v="2241"/>
    <x v="2"/>
    <n v="86"/>
    <s v="US"/>
    <s v="USD"/>
    <n v="1485064800"/>
    <n v="1488520800"/>
    <b v="0"/>
    <b v="0"/>
    <s v="technology/wearables"/>
    <n v="0.58973684210526311"/>
    <n v="26.058139534883722"/>
    <x v="2"/>
    <s v="wearables"/>
    <x v="339"/>
    <d v="2017-03-03T06:00:00"/>
  </r>
  <r>
    <n v="356"/>
    <s v="Glass, Nunez and Mcdonald"/>
    <s v="Open-source systematic protocol"/>
    <n v="9300"/>
    <n v="3431"/>
    <x v="0"/>
    <n v="40"/>
    <s v="IT"/>
    <s v="EUR"/>
    <n v="1326520800"/>
    <n v="1327298400"/>
    <b v="0"/>
    <b v="0"/>
    <s v="theater/plays"/>
    <n v="0.36892473118279567"/>
    <n v="85.775000000000006"/>
    <x v="3"/>
    <s v="plays"/>
    <x v="340"/>
    <d v="2012-01-23T06:00:00"/>
  </r>
  <r>
    <n v="357"/>
    <s v="Perez, Davis and Wilson"/>
    <s v="Implemented tangible algorithm"/>
    <n v="2300"/>
    <n v="4253"/>
    <x v="1"/>
    <n v="41"/>
    <s v="US"/>
    <s v="USD"/>
    <n v="1441256400"/>
    <n v="1443416400"/>
    <b v="0"/>
    <b v="0"/>
    <s v="games/video games"/>
    <n v="1.8491304347826087"/>
    <n v="103.73170731707317"/>
    <x v="6"/>
    <s v="video games"/>
    <x v="341"/>
    <d v="2015-09-28T05:00:00"/>
  </r>
  <r>
    <n v="358"/>
    <s v="Diaz-Garcia"/>
    <s v="Profit-focused 3rdgeneration circuit"/>
    <n v="9700"/>
    <n v="1146"/>
    <x v="0"/>
    <n v="23"/>
    <s v="CA"/>
    <s v="CAD"/>
    <n v="1533877200"/>
    <n v="1534136400"/>
    <b v="1"/>
    <b v="0"/>
    <s v="photography/photography books"/>
    <n v="0.11814432989690722"/>
    <n v="49.826086956521742"/>
    <x v="7"/>
    <s v="photography books"/>
    <x v="342"/>
    <d v="2018-08-13T05:00:00"/>
  </r>
  <r>
    <n v="359"/>
    <s v="Salazar-Moon"/>
    <s v="Compatible needs-based architecture"/>
    <n v="4000"/>
    <n v="11948"/>
    <x v="1"/>
    <n v="187"/>
    <s v="US"/>
    <s v="USD"/>
    <n v="1314421200"/>
    <n v="1315026000"/>
    <b v="0"/>
    <b v="0"/>
    <s v="film &amp; video/animation"/>
    <n v="2.9870000000000001"/>
    <n v="63.893048128342244"/>
    <x v="4"/>
    <s v="animation"/>
    <x v="343"/>
    <d v="2011-09-03T05:00:00"/>
  </r>
  <r>
    <n v="360"/>
    <s v="Larsen-Chung"/>
    <s v="Right-sized zero tolerance migration"/>
    <n v="59700"/>
    <n v="135132"/>
    <x v="1"/>
    <n v="2875"/>
    <s v="GB"/>
    <s v="GBP"/>
    <n v="1293861600"/>
    <n v="1295071200"/>
    <b v="0"/>
    <b v="1"/>
    <s v="theater/plays"/>
    <n v="2.2635175879396985"/>
    <n v="47.002434782608695"/>
    <x v="3"/>
    <s v="plays"/>
    <x v="344"/>
    <d v="2011-01-15T06:00:00"/>
  </r>
  <r>
    <n v="361"/>
    <s v="Anderson and Sons"/>
    <s v="Quality-focused reciprocal structure"/>
    <n v="5500"/>
    <n v="9546"/>
    <x v="1"/>
    <n v="88"/>
    <s v="US"/>
    <s v="USD"/>
    <n v="1507352400"/>
    <n v="1509426000"/>
    <b v="0"/>
    <b v="0"/>
    <s v="theater/plays"/>
    <n v="1.7356363636363636"/>
    <n v="108.47727272727273"/>
    <x v="3"/>
    <s v="plays"/>
    <x v="345"/>
    <d v="2017-10-31T05:00:00"/>
  </r>
  <r>
    <n v="362"/>
    <s v="Lawrence Group"/>
    <s v="Automated actuating conglomeration"/>
    <n v="3700"/>
    <n v="13755"/>
    <x v="1"/>
    <n v="191"/>
    <s v="US"/>
    <s v="USD"/>
    <n v="1296108000"/>
    <n v="1299391200"/>
    <b v="0"/>
    <b v="0"/>
    <s v="music/rock"/>
    <n v="3.7175675675675675"/>
    <n v="72.015706806282722"/>
    <x v="1"/>
    <s v="rock"/>
    <x v="65"/>
    <d v="2011-03-06T06:00:00"/>
  </r>
  <r>
    <n v="363"/>
    <s v="Gray-Davis"/>
    <s v="Re-contextualized local initiative"/>
    <n v="5200"/>
    <n v="8330"/>
    <x v="1"/>
    <n v="139"/>
    <s v="US"/>
    <s v="USD"/>
    <n v="1324965600"/>
    <n v="1325052000"/>
    <b v="0"/>
    <b v="0"/>
    <s v="music/rock"/>
    <n v="1.601923076923077"/>
    <n v="59.928057553956833"/>
    <x v="1"/>
    <s v="rock"/>
    <x v="346"/>
    <d v="2011-12-28T06:00:00"/>
  </r>
  <r>
    <n v="364"/>
    <s v="Ramirez-Myers"/>
    <s v="Switchable intangible definition"/>
    <n v="900"/>
    <n v="14547"/>
    <x v="1"/>
    <n v="186"/>
    <s v="US"/>
    <s v="USD"/>
    <n v="1520229600"/>
    <n v="1522818000"/>
    <b v="0"/>
    <b v="0"/>
    <s v="music/indie rock"/>
    <n v="16.163333333333334"/>
    <n v="78.209677419354833"/>
    <x v="1"/>
    <s v="indie rock"/>
    <x v="347"/>
    <d v="2018-04-04T05:00:00"/>
  </r>
  <r>
    <n v="365"/>
    <s v="Lucas, Hall and Bonilla"/>
    <s v="Networked bottom-line initiative"/>
    <n v="1600"/>
    <n v="11735"/>
    <x v="1"/>
    <n v="112"/>
    <s v="AU"/>
    <s v="AUD"/>
    <n v="1482991200"/>
    <n v="1485324000"/>
    <b v="0"/>
    <b v="0"/>
    <s v="theater/plays"/>
    <n v="7.3343749999999996"/>
    <n v="104.77678571428571"/>
    <x v="3"/>
    <s v="plays"/>
    <x v="348"/>
    <d v="2017-01-25T06:00:00"/>
  </r>
  <r>
    <n v="366"/>
    <s v="Williams, Perez and Villegas"/>
    <s v="Robust directional system engine"/>
    <n v="1800"/>
    <n v="10658"/>
    <x v="1"/>
    <n v="101"/>
    <s v="US"/>
    <s v="USD"/>
    <n v="1294034400"/>
    <n v="1294120800"/>
    <b v="0"/>
    <b v="1"/>
    <s v="theater/plays"/>
    <n v="5.9211111111111112"/>
    <n v="105.52475247524752"/>
    <x v="3"/>
    <s v="plays"/>
    <x v="349"/>
    <d v="2011-01-04T06:00:00"/>
  </r>
  <r>
    <n v="367"/>
    <s v="Brooks, Jones and Ingram"/>
    <s v="Triple-buffered explicit methodology"/>
    <n v="9900"/>
    <n v="1870"/>
    <x v="0"/>
    <n v="75"/>
    <s v="US"/>
    <s v="USD"/>
    <n v="1413608400"/>
    <n v="1415685600"/>
    <b v="0"/>
    <b v="1"/>
    <s v="theater/plays"/>
    <n v="0.18888888888888888"/>
    <n v="24.933333333333334"/>
    <x v="3"/>
    <s v="plays"/>
    <x v="350"/>
    <d v="2014-11-11T06:00:00"/>
  </r>
  <r>
    <n v="368"/>
    <s v="Whitaker, Wallace and Daniels"/>
    <s v="Reactive directional capacity"/>
    <n v="5200"/>
    <n v="14394"/>
    <x v="1"/>
    <n v="206"/>
    <s v="GB"/>
    <s v="GBP"/>
    <n v="1286946000"/>
    <n v="1288933200"/>
    <b v="0"/>
    <b v="1"/>
    <s v="film &amp; video/documentary"/>
    <n v="2.7680769230769231"/>
    <n v="69.873786407766985"/>
    <x v="4"/>
    <s v="documentary"/>
    <x v="351"/>
    <d v="2010-11-05T05:00:00"/>
  </r>
  <r>
    <n v="369"/>
    <s v="Smith-Gonzalez"/>
    <s v="Polarized needs-based approach"/>
    <n v="5400"/>
    <n v="14743"/>
    <x v="1"/>
    <n v="154"/>
    <s v="US"/>
    <s v="USD"/>
    <n v="1359871200"/>
    <n v="1363237200"/>
    <b v="0"/>
    <b v="1"/>
    <s v="film &amp; video/television"/>
    <n v="2.730185185185185"/>
    <n v="95.733766233766232"/>
    <x v="4"/>
    <s v="television"/>
    <x v="352"/>
    <d v="2013-03-14T05:00:00"/>
  </r>
  <r>
    <n v="370"/>
    <s v="Skinner PLC"/>
    <s v="Intuitive well-modulated middleware"/>
    <n v="112300"/>
    <n v="178965"/>
    <x v="1"/>
    <n v="5966"/>
    <s v="US"/>
    <s v="USD"/>
    <n v="1555304400"/>
    <n v="1555822800"/>
    <b v="0"/>
    <b v="0"/>
    <s v="theater/plays"/>
    <n v="1.593633125556545"/>
    <n v="29.997485752598056"/>
    <x v="3"/>
    <s v="plays"/>
    <x v="353"/>
    <d v="2019-04-21T05:00:00"/>
  </r>
  <r>
    <n v="371"/>
    <s v="Nolan, Smith and Sanchez"/>
    <s v="Multi-channeled logistical matrices"/>
    <n v="189200"/>
    <n v="128410"/>
    <x v="0"/>
    <n v="2176"/>
    <s v="US"/>
    <s v="USD"/>
    <n v="1423375200"/>
    <n v="1427778000"/>
    <b v="0"/>
    <b v="0"/>
    <s v="theater/plays"/>
    <n v="0.67869978858350954"/>
    <n v="59.011948529411768"/>
    <x v="3"/>
    <s v="plays"/>
    <x v="354"/>
    <d v="2015-03-31T05:00:00"/>
  </r>
  <r>
    <n v="372"/>
    <s v="Green-Carr"/>
    <s v="Pre-emptive bifurcated artificial intelligence"/>
    <n v="900"/>
    <n v="14324"/>
    <x v="1"/>
    <n v="169"/>
    <s v="US"/>
    <s v="USD"/>
    <n v="1420696800"/>
    <n v="1422424800"/>
    <b v="0"/>
    <b v="1"/>
    <s v="film &amp; video/documentary"/>
    <n v="15.915555555555555"/>
    <n v="84.757396449704146"/>
    <x v="4"/>
    <s v="documentary"/>
    <x v="355"/>
    <d v="2015-01-28T06:00:00"/>
  </r>
  <r>
    <n v="373"/>
    <s v="Brown-Parker"/>
    <s v="Down-sized coherent toolset"/>
    <n v="22500"/>
    <n v="164291"/>
    <x v="1"/>
    <n v="2106"/>
    <s v="US"/>
    <s v="USD"/>
    <n v="1502946000"/>
    <n v="1503637200"/>
    <b v="0"/>
    <b v="0"/>
    <s v="theater/plays"/>
    <n v="7.3018222222222224"/>
    <n v="78.010921177587846"/>
    <x v="3"/>
    <s v="plays"/>
    <x v="356"/>
    <d v="2017-08-25T05:00:00"/>
  </r>
  <r>
    <n v="374"/>
    <s v="Marshall Inc"/>
    <s v="Open-source multi-tasking data-warehouse"/>
    <n v="167400"/>
    <n v="22073"/>
    <x v="0"/>
    <n v="441"/>
    <s v="US"/>
    <s v="USD"/>
    <n v="1547186400"/>
    <n v="1547618400"/>
    <b v="0"/>
    <b v="1"/>
    <s v="film &amp; video/documentary"/>
    <n v="0.13185782556750297"/>
    <n v="50.05215419501134"/>
    <x v="4"/>
    <s v="documentary"/>
    <x v="357"/>
    <d v="2019-01-16T06:00:00"/>
  </r>
  <r>
    <n v="375"/>
    <s v="Leblanc-Pineda"/>
    <s v="Future-proofed upward-trending contingency"/>
    <n v="2700"/>
    <n v="1479"/>
    <x v="0"/>
    <n v="25"/>
    <s v="US"/>
    <s v="USD"/>
    <n v="1444971600"/>
    <n v="1449900000"/>
    <b v="0"/>
    <b v="0"/>
    <s v="music/indie rock"/>
    <n v="0.54777777777777781"/>
    <n v="59.16"/>
    <x v="1"/>
    <s v="indie rock"/>
    <x v="358"/>
    <d v="2015-12-12T06:00:00"/>
  </r>
  <r>
    <n v="376"/>
    <s v="Perry PLC"/>
    <s v="Mandatory uniform matrix"/>
    <n v="3400"/>
    <n v="12275"/>
    <x v="1"/>
    <n v="131"/>
    <s v="US"/>
    <s v="USD"/>
    <n v="1404622800"/>
    <n v="1405141200"/>
    <b v="0"/>
    <b v="0"/>
    <s v="music/rock"/>
    <n v="3.6102941176470589"/>
    <n v="93.702290076335885"/>
    <x v="1"/>
    <s v="rock"/>
    <x v="359"/>
    <d v="2014-07-12T05:00:00"/>
  </r>
  <r>
    <n v="377"/>
    <s v="Klein, Stark and Livingston"/>
    <s v="Phased methodical initiative"/>
    <n v="49700"/>
    <n v="5098"/>
    <x v="0"/>
    <n v="127"/>
    <s v="US"/>
    <s v="USD"/>
    <n v="1571720400"/>
    <n v="1572933600"/>
    <b v="0"/>
    <b v="0"/>
    <s v="theater/plays"/>
    <n v="0.10257545271629778"/>
    <n v="40.14173228346457"/>
    <x v="3"/>
    <s v="plays"/>
    <x v="12"/>
    <d v="2019-11-05T06:00:00"/>
  </r>
  <r>
    <n v="378"/>
    <s v="Fleming-Oliver"/>
    <s v="Managed stable function"/>
    <n v="178200"/>
    <n v="24882"/>
    <x v="0"/>
    <n v="355"/>
    <s v="US"/>
    <s v="USD"/>
    <n v="1526878800"/>
    <n v="1530162000"/>
    <b v="0"/>
    <b v="0"/>
    <s v="film &amp; video/documentary"/>
    <n v="0.13962962962962963"/>
    <n v="70.090140845070422"/>
    <x v="4"/>
    <s v="documentary"/>
    <x v="360"/>
    <d v="2018-06-28T05:00:00"/>
  </r>
  <r>
    <n v="379"/>
    <s v="Reilly, Aguirre and Johnson"/>
    <s v="Realigned clear-thinking migration"/>
    <n v="7200"/>
    <n v="2912"/>
    <x v="0"/>
    <n v="44"/>
    <s v="GB"/>
    <s v="GBP"/>
    <n v="1319691600"/>
    <n v="1320904800"/>
    <b v="0"/>
    <b v="0"/>
    <s v="theater/plays"/>
    <n v="0.40444444444444444"/>
    <n v="66.181818181818187"/>
    <x v="3"/>
    <s v="plays"/>
    <x v="361"/>
    <d v="2011-11-10T06:00:00"/>
  </r>
  <r>
    <n v="380"/>
    <s v="Davidson, Wilcox and Lewis"/>
    <s v="Optional clear-thinking process improvement"/>
    <n v="2500"/>
    <n v="4008"/>
    <x v="1"/>
    <n v="84"/>
    <s v="US"/>
    <s v="USD"/>
    <n v="1371963600"/>
    <n v="1372395600"/>
    <b v="0"/>
    <b v="0"/>
    <s v="theater/plays"/>
    <n v="1.6032"/>
    <n v="47.714285714285715"/>
    <x v="3"/>
    <s v="plays"/>
    <x v="362"/>
    <d v="2013-06-28T05:00:00"/>
  </r>
  <r>
    <n v="381"/>
    <s v="Michael, Anderson and Vincent"/>
    <s v="Cross-group global moratorium"/>
    <n v="5300"/>
    <n v="9749"/>
    <x v="1"/>
    <n v="155"/>
    <s v="US"/>
    <s v="USD"/>
    <n v="1433739600"/>
    <n v="1437714000"/>
    <b v="0"/>
    <b v="0"/>
    <s v="theater/plays"/>
    <n v="1.8394339622641509"/>
    <n v="62.896774193548389"/>
    <x v="3"/>
    <s v="plays"/>
    <x v="363"/>
    <d v="2015-07-24T05:00:00"/>
  </r>
  <r>
    <n v="382"/>
    <s v="King Ltd"/>
    <s v="Visionary systemic process improvement"/>
    <n v="9100"/>
    <n v="5803"/>
    <x v="0"/>
    <n v="67"/>
    <s v="US"/>
    <s v="USD"/>
    <n v="1508130000"/>
    <n v="1509771600"/>
    <b v="0"/>
    <b v="0"/>
    <s v="photography/photography books"/>
    <n v="0.63769230769230767"/>
    <n v="86.611940298507463"/>
    <x v="7"/>
    <s v="photography books"/>
    <x v="364"/>
    <d v="2017-11-04T05:00:00"/>
  </r>
  <r>
    <n v="383"/>
    <s v="Baker Ltd"/>
    <s v="Progressive intangible flexibility"/>
    <n v="6300"/>
    <n v="14199"/>
    <x v="1"/>
    <n v="189"/>
    <s v="US"/>
    <s v="USD"/>
    <n v="1550037600"/>
    <n v="1550556000"/>
    <b v="0"/>
    <b v="1"/>
    <s v="food/food trucks"/>
    <n v="2.2538095238095237"/>
    <n v="75.126984126984127"/>
    <x v="0"/>
    <s v="food trucks"/>
    <x v="210"/>
    <d v="2019-02-19T06:00:00"/>
  </r>
  <r>
    <n v="384"/>
    <s v="Baker, Collins and Smith"/>
    <s v="Reactive real-time software"/>
    <n v="114400"/>
    <n v="196779"/>
    <x v="1"/>
    <n v="4799"/>
    <s v="US"/>
    <s v="USD"/>
    <n v="1486706400"/>
    <n v="1489039200"/>
    <b v="1"/>
    <b v="1"/>
    <s v="film &amp; video/documentary"/>
    <n v="1.7200961538461539"/>
    <n v="41.004167534903104"/>
    <x v="4"/>
    <s v="documentary"/>
    <x v="365"/>
    <d v="2017-03-09T06:00:00"/>
  </r>
  <r>
    <n v="385"/>
    <s v="Warren-Harrison"/>
    <s v="Programmable incremental knowledge user"/>
    <n v="38900"/>
    <n v="56859"/>
    <x v="1"/>
    <n v="1137"/>
    <s v="US"/>
    <s v="USD"/>
    <n v="1553835600"/>
    <n v="1556600400"/>
    <b v="0"/>
    <b v="0"/>
    <s v="publishing/nonfiction"/>
    <n v="1.4616709511568124"/>
    <n v="50.007915567282325"/>
    <x v="5"/>
    <s v="nonfiction"/>
    <x v="366"/>
    <d v="2019-04-30T05:00:00"/>
  </r>
  <r>
    <n v="386"/>
    <s v="Gardner Group"/>
    <s v="Progressive 5thgeneration customer loyalty"/>
    <n v="135500"/>
    <n v="103554"/>
    <x v="0"/>
    <n v="1068"/>
    <s v="US"/>
    <s v="USD"/>
    <n v="1277528400"/>
    <n v="1278565200"/>
    <b v="0"/>
    <b v="0"/>
    <s v="theater/plays"/>
    <n v="0.76423616236162362"/>
    <n v="96.960674157303373"/>
    <x v="3"/>
    <s v="plays"/>
    <x v="367"/>
    <d v="2010-07-08T05:00:00"/>
  </r>
  <r>
    <n v="387"/>
    <s v="Flores-Lambert"/>
    <s v="Triple-buffered logistical frame"/>
    <n v="109000"/>
    <n v="42795"/>
    <x v="0"/>
    <n v="424"/>
    <s v="US"/>
    <s v="USD"/>
    <n v="1339477200"/>
    <n v="1339909200"/>
    <b v="0"/>
    <b v="0"/>
    <s v="technology/wearables"/>
    <n v="0.39261467889908258"/>
    <n v="100.93160377358491"/>
    <x v="2"/>
    <s v="wearables"/>
    <x v="368"/>
    <d v="2012-06-17T05:00:00"/>
  </r>
  <r>
    <n v="388"/>
    <s v="Cruz Ltd"/>
    <s v="Exclusive dynamic adapter"/>
    <n v="114800"/>
    <n v="12938"/>
    <x v="3"/>
    <n v="145"/>
    <s v="CH"/>
    <s v="CHF"/>
    <n v="1325656800"/>
    <n v="1325829600"/>
    <b v="0"/>
    <b v="0"/>
    <s v="music/indie rock"/>
    <n v="0.11270034843205574"/>
    <n v="89.227586206896547"/>
    <x v="1"/>
    <s v="indie rock"/>
    <x v="369"/>
    <d v="2012-01-06T06:00:00"/>
  </r>
  <r>
    <n v="389"/>
    <s v="Knox-Garner"/>
    <s v="Automated systemic hierarchy"/>
    <n v="83000"/>
    <n v="101352"/>
    <x v="1"/>
    <n v="1152"/>
    <s v="US"/>
    <s v="USD"/>
    <n v="1288242000"/>
    <n v="1290578400"/>
    <b v="0"/>
    <b v="0"/>
    <s v="theater/plays"/>
    <n v="1.2211084337349398"/>
    <n v="87.979166666666671"/>
    <x v="3"/>
    <s v="plays"/>
    <x v="370"/>
    <d v="2010-11-24T06:00:00"/>
  </r>
  <r>
    <n v="390"/>
    <s v="Davis-Allen"/>
    <s v="Digitized eco-centric core"/>
    <n v="2400"/>
    <n v="4477"/>
    <x v="1"/>
    <n v="50"/>
    <s v="US"/>
    <s v="USD"/>
    <n v="1379048400"/>
    <n v="1380344400"/>
    <b v="0"/>
    <b v="0"/>
    <s v="photography/photography books"/>
    <n v="1.8654166666666667"/>
    <n v="89.54"/>
    <x v="7"/>
    <s v="photography books"/>
    <x v="371"/>
    <d v="2013-09-28T05:00:00"/>
  </r>
  <r>
    <n v="391"/>
    <s v="Miller-Patel"/>
    <s v="Mandatory uniform strategy"/>
    <n v="60400"/>
    <n v="4393"/>
    <x v="0"/>
    <n v="151"/>
    <s v="US"/>
    <s v="USD"/>
    <n v="1389679200"/>
    <n v="1389852000"/>
    <b v="0"/>
    <b v="0"/>
    <s v="publishing/nonfiction"/>
    <n v="7.27317880794702E-2"/>
    <n v="29.09271523178808"/>
    <x v="5"/>
    <s v="nonfiction"/>
    <x v="287"/>
    <d v="2014-01-16T06:00:00"/>
  </r>
  <r>
    <n v="392"/>
    <s v="Hernandez-Grimes"/>
    <s v="Profit-focused zero administration forecast"/>
    <n v="102900"/>
    <n v="67546"/>
    <x v="0"/>
    <n v="1608"/>
    <s v="US"/>
    <s v="USD"/>
    <n v="1294293600"/>
    <n v="1294466400"/>
    <b v="0"/>
    <b v="0"/>
    <s v="technology/wearables"/>
    <n v="0.65642371234207963"/>
    <n v="42.006218905472636"/>
    <x v="2"/>
    <s v="wearables"/>
    <x v="372"/>
    <d v="2011-01-08T06:00:00"/>
  </r>
  <r>
    <n v="393"/>
    <s v="Owens, Hall and Gonzalez"/>
    <s v="De-engineered static orchestration"/>
    <n v="62800"/>
    <n v="143788"/>
    <x v="1"/>
    <n v="3059"/>
    <s v="CA"/>
    <s v="CAD"/>
    <n v="1500267600"/>
    <n v="1500354000"/>
    <b v="0"/>
    <b v="0"/>
    <s v="music/jazz"/>
    <n v="2.2896178343949045"/>
    <n v="47.004903563255965"/>
    <x v="1"/>
    <s v="jazz"/>
    <x v="373"/>
    <d v="2017-07-18T05:00:00"/>
  </r>
  <r>
    <n v="394"/>
    <s v="Noble-Bailey"/>
    <s v="Customizable dynamic info-mediaries"/>
    <n v="800"/>
    <n v="3755"/>
    <x v="1"/>
    <n v="34"/>
    <s v="US"/>
    <s v="USD"/>
    <n v="1375074000"/>
    <n v="1375938000"/>
    <b v="0"/>
    <b v="1"/>
    <s v="film &amp; video/documentary"/>
    <n v="4.6937499999999996"/>
    <n v="110.44117647058823"/>
    <x v="4"/>
    <s v="documentary"/>
    <x v="374"/>
    <d v="2013-08-08T05:00:00"/>
  </r>
  <r>
    <n v="395"/>
    <s v="Taylor PLC"/>
    <s v="Enhanced incremental budgetary management"/>
    <n v="7100"/>
    <n v="9238"/>
    <x v="1"/>
    <n v="220"/>
    <s v="US"/>
    <s v="USD"/>
    <n v="1323324000"/>
    <n v="1323410400"/>
    <b v="1"/>
    <b v="0"/>
    <s v="theater/plays"/>
    <n v="1.3011267605633803"/>
    <n v="41.990909090909092"/>
    <x v="3"/>
    <s v="plays"/>
    <x v="375"/>
    <d v="2011-12-09T06:00:00"/>
  </r>
  <r>
    <n v="396"/>
    <s v="Holmes PLC"/>
    <s v="Digitized local info-mediaries"/>
    <n v="46100"/>
    <n v="77012"/>
    <x v="1"/>
    <n v="1604"/>
    <s v="AU"/>
    <s v="AUD"/>
    <n v="1538715600"/>
    <n v="1539406800"/>
    <b v="0"/>
    <b v="0"/>
    <s v="film &amp; video/drama"/>
    <n v="1.6705422993492407"/>
    <n v="48.012468827930178"/>
    <x v="4"/>
    <s v="drama"/>
    <x v="376"/>
    <d v="2018-10-13T05:00:00"/>
  </r>
  <r>
    <n v="397"/>
    <s v="Jones-Martin"/>
    <s v="Virtual systematic monitoring"/>
    <n v="8100"/>
    <n v="14083"/>
    <x v="1"/>
    <n v="454"/>
    <s v="US"/>
    <s v="USD"/>
    <n v="1369285200"/>
    <n v="1369803600"/>
    <b v="0"/>
    <b v="0"/>
    <s v="music/rock"/>
    <n v="1.738641975308642"/>
    <n v="31.019823788546255"/>
    <x v="1"/>
    <s v="rock"/>
    <x v="377"/>
    <d v="2013-05-29T05:00:00"/>
  </r>
  <r>
    <n v="398"/>
    <s v="Myers LLC"/>
    <s v="Reactive bottom-line open architecture"/>
    <n v="1700"/>
    <n v="12202"/>
    <x v="1"/>
    <n v="123"/>
    <s v="IT"/>
    <s v="EUR"/>
    <n v="1525755600"/>
    <n v="1525928400"/>
    <b v="0"/>
    <b v="1"/>
    <s v="film &amp; video/animation"/>
    <n v="7.1776470588235295"/>
    <n v="99.203252032520325"/>
    <x v="4"/>
    <s v="animation"/>
    <x v="378"/>
    <d v="2018-05-10T05:00:00"/>
  </r>
  <r>
    <n v="399"/>
    <s v="Acosta, Mullins and Morris"/>
    <s v="Pre-emptive interactive model"/>
    <n v="97300"/>
    <n v="62127"/>
    <x v="0"/>
    <n v="941"/>
    <s v="US"/>
    <s v="USD"/>
    <n v="1296626400"/>
    <n v="1297231200"/>
    <b v="0"/>
    <b v="0"/>
    <s v="music/indie rock"/>
    <n v="0.63850976361767731"/>
    <n v="66.022316684378325"/>
    <x v="1"/>
    <s v="indie rock"/>
    <x v="379"/>
    <d v="2011-02-09T06:00:00"/>
  </r>
  <r>
    <n v="400"/>
    <s v="Bell PLC"/>
    <s v="Ergonomic eco-centric open architecture"/>
    <n v="100"/>
    <n v="2"/>
    <x v="0"/>
    <n v="1"/>
    <s v="US"/>
    <s v="USD"/>
    <n v="1376629200"/>
    <n v="1378530000"/>
    <b v="0"/>
    <b v="1"/>
    <s v="photography/photography books"/>
    <n v="0.02"/>
    <n v="2"/>
    <x v="7"/>
    <s v="photography books"/>
    <x v="380"/>
    <d v="2013-09-07T05:00:00"/>
  </r>
  <r>
    <n v="401"/>
    <s v="Smith-Schmidt"/>
    <s v="Inverse radical hierarchy"/>
    <n v="900"/>
    <n v="13772"/>
    <x v="1"/>
    <n v="299"/>
    <s v="US"/>
    <s v="USD"/>
    <n v="1572152400"/>
    <n v="1572152400"/>
    <b v="0"/>
    <b v="0"/>
    <s v="theater/plays"/>
    <n v="15.302222222222222"/>
    <n v="46.060200668896321"/>
    <x v="3"/>
    <s v="plays"/>
    <x v="381"/>
    <d v="2019-10-27T05:00:00"/>
  </r>
  <r>
    <n v="402"/>
    <s v="Ruiz, Richardson and Cole"/>
    <s v="Team-oriented static interface"/>
    <n v="7300"/>
    <n v="2946"/>
    <x v="0"/>
    <n v="40"/>
    <s v="US"/>
    <s v="USD"/>
    <n v="1325829600"/>
    <n v="1329890400"/>
    <b v="0"/>
    <b v="1"/>
    <s v="film &amp; video/shorts"/>
    <n v="0.40356164383561643"/>
    <n v="73.650000000000006"/>
    <x v="4"/>
    <s v="shorts"/>
    <x v="382"/>
    <d v="2012-02-22T06:00:00"/>
  </r>
  <r>
    <n v="403"/>
    <s v="Leonard-Mcclain"/>
    <s v="Virtual foreground throughput"/>
    <n v="195800"/>
    <n v="168820"/>
    <x v="0"/>
    <n v="3015"/>
    <s v="CA"/>
    <s v="CAD"/>
    <n v="1273640400"/>
    <n v="1276750800"/>
    <b v="0"/>
    <b v="1"/>
    <s v="theater/plays"/>
    <n v="0.86220633299284988"/>
    <n v="55.99336650082919"/>
    <x v="3"/>
    <s v="plays"/>
    <x v="125"/>
    <d v="2010-06-17T05:00:00"/>
  </r>
  <r>
    <n v="404"/>
    <s v="Bailey-Boyer"/>
    <s v="Visionary exuding Internet solution"/>
    <n v="48900"/>
    <n v="154321"/>
    <x v="1"/>
    <n v="2237"/>
    <s v="US"/>
    <s v="USD"/>
    <n v="1510639200"/>
    <n v="1510898400"/>
    <b v="0"/>
    <b v="0"/>
    <s v="theater/plays"/>
    <n v="3.1558486707566464"/>
    <n v="68.985695127402778"/>
    <x v="3"/>
    <s v="plays"/>
    <x v="383"/>
    <d v="2017-11-17T06:00:00"/>
  </r>
  <r>
    <n v="405"/>
    <s v="Lee LLC"/>
    <s v="Synchronized secondary analyzer"/>
    <n v="29600"/>
    <n v="26527"/>
    <x v="0"/>
    <n v="435"/>
    <s v="US"/>
    <s v="USD"/>
    <n v="1528088400"/>
    <n v="1532408400"/>
    <b v="0"/>
    <b v="0"/>
    <s v="theater/plays"/>
    <n v="0.89618243243243245"/>
    <n v="60.981609195402299"/>
    <x v="3"/>
    <s v="plays"/>
    <x v="384"/>
    <d v="2018-07-24T05:00:00"/>
  </r>
  <r>
    <n v="406"/>
    <s v="Lyons Inc"/>
    <s v="Balanced attitude-oriented parallelism"/>
    <n v="39300"/>
    <n v="71583"/>
    <x v="1"/>
    <n v="645"/>
    <s v="US"/>
    <s v="USD"/>
    <n v="1359525600"/>
    <n v="1360562400"/>
    <b v="1"/>
    <b v="0"/>
    <s v="film &amp; video/documentary"/>
    <n v="1.8214503816793892"/>
    <n v="110.98139534883721"/>
    <x v="4"/>
    <s v="documentary"/>
    <x v="385"/>
    <d v="2013-02-11T06:00:00"/>
  </r>
  <r>
    <n v="407"/>
    <s v="Herrera-Wilson"/>
    <s v="Organized bandwidth-monitored core"/>
    <n v="3400"/>
    <n v="12100"/>
    <x v="1"/>
    <n v="484"/>
    <s v="DK"/>
    <s v="DKK"/>
    <n v="1570942800"/>
    <n v="1571547600"/>
    <b v="0"/>
    <b v="0"/>
    <s v="theater/plays"/>
    <n v="3.5588235294117645"/>
    <n v="25"/>
    <x v="3"/>
    <s v="plays"/>
    <x v="386"/>
    <d v="2019-10-20T05:00:00"/>
  </r>
  <r>
    <n v="408"/>
    <s v="Mahoney, Adams and Lucas"/>
    <s v="Cloned leadingedge utilization"/>
    <n v="9200"/>
    <n v="12129"/>
    <x v="1"/>
    <n v="154"/>
    <s v="CA"/>
    <s v="CAD"/>
    <n v="1466398800"/>
    <n v="1468126800"/>
    <b v="0"/>
    <b v="0"/>
    <s v="film &amp; video/documentary"/>
    <n v="1.3183695652173912"/>
    <n v="78.759740259740255"/>
    <x v="4"/>
    <s v="documentary"/>
    <x v="387"/>
    <d v="2016-07-10T05:00:00"/>
  </r>
  <r>
    <n v="409"/>
    <s v="Stewart LLC"/>
    <s v="Secured asymmetric projection"/>
    <n v="135600"/>
    <n v="62804"/>
    <x v="0"/>
    <n v="714"/>
    <s v="US"/>
    <s v="USD"/>
    <n v="1492491600"/>
    <n v="1492837200"/>
    <b v="0"/>
    <b v="0"/>
    <s v="music/rock"/>
    <n v="0.46315634218289087"/>
    <n v="87.960784313725483"/>
    <x v="1"/>
    <s v="rock"/>
    <x v="388"/>
    <d v="2017-04-22T05:00:00"/>
  </r>
  <r>
    <n v="410"/>
    <s v="Mcmillan Group"/>
    <s v="Advanced cohesive Graphic Interface"/>
    <n v="153700"/>
    <n v="55536"/>
    <x v="2"/>
    <n v="1111"/>
    <s v="US"/>
    <s v="USD"/>
    <n v="1430197200"/>
    <n v="1430197200"/>
    <b v="0"/>
    <b v="0"/>
    <s v="games/mobile games"/>
    <n v="0.36132726089785294"/>
    <n v="49.987398739873989"/>
    <x v="6"/>
    <s v="mobile games"/>
    <x v="277"/>
    <d v="2015-04-28T05:00:00"/>
  </r>
  <r>
    <n v="411"/>
    <s v="Beck, Thompson and Martinez"/>
    <s v="Down-sized maximized function"/>
    <n v="7800"/>
    <n v="8161"/>
    <x v="1"/>
    <n v="82"/>
    <s v="US"/>
    <s v="USD"/>
    <n v="1496034000"/>
    <n v="1496206800"/>
    <b v="0"/>
    <b v="0"/>
    <s v="theater/plays"/>
    <n v="1.0462820512820512"/>
    <n v="99.524390243902445"/>
    <x v="3"/>
    <s v="plays"/>
    <x v="389"/>
    <d v="2017-05-31T05:00:00"/>
  </r>
  <r>
    <n v="412"/>
    <s v="Rodriguez-Scott"/>
    <s v="Realigned zero tolerance software"/>
    <n v="2100"/>
    <n v="14046"/>
    <x v="1"/>
    <n v="134"/>
    <s v="US"/>
    <s v="USD"/>
    <n v="1388728800"/>
    <n v="1389592800"/>
    <b v="0"/>
    <b v="0"/>
    <s v="publishing/fiction"/>
    <n v="6.6885714285714286"/>
    <n v="104.82089552238806"/>
    <x v="5"/>
    <s v="fiction"/>
    <x v="390"/>
    <d v="2014-01-13T06:00:00"/>
  </r>
  <r>
    <n v="413"/>
    <s v="Rush-Bowers"/>
    <s v="Persevering analyzing extranet"/>
    <n v="189500"/>
    <n v="117628"/>
    <x v="2"/>
    <n v="1089"/>
    <s v="US"/>
    <s v="USD"/>
    <n v="1543298400"/>
    <n v="1545631200"/>
    <b v="0"/>
    <b v="0"/>
    <s v="film &amp; video/animation"/>
    <n v="0.62072823218997364"/>
    <n v="108.01469237832875"/>
    <x v="4"/>
    <s v="animation"/>
    <x v="391"/>
    <d v="2018-12-24T06:00:00"/>
  </r>
  <r>
    <n v="414"/>
    <s v="Davis and Sons"/>
    <s v="Innovative human-resource migration"/>
    <n v="188200"/>
    <n v="159405"/>
    <x v="0"/>
    <n v="5497"/>
    <s v="US"/>
    <s v="USD"/>
    <n v="1271739600"/>
    <n v="1272430800"/>
    <b v="0"/>
    <b v="1"/>
    <s v="food/food trucks"/>
    <n v="0.84699787460148779"/>
    <n v="28.998544660724033"/>
    <x v="0"/>
    <s v="food trucks"/>
    <x v="392"/>
    <d v="2010-04-28T05:00:00"/>
  </r>
  <r>
    <n v="415"/>
    <s v="Anderson-Pham"/>
    <s v="Intuitive needs-based monitoring"/>
    <n v="113500"/>
    <n v="12552"/>
    <x v="0"/>
    <n v="418"/>
    <s v="US"/>
    <s v="USD"/>
    <n v="1326434400"/>
    <n v="1327903200"/>
    <b v="0"/>
    <b v="0"/>
    <s v="theater/plays"/>
    <n v="0.11059030837004405"/>
    <n v="30.028708133971293"/>
    <x v="3"/>
    <s v="plays"/>
    <x v="393"/>
    <d v="2012-01-30T06:00:00"/>
  </r>
  <r>
    <n v="416"/>
    <s v="Stewart-Coleman"/>
    <s v="Customer-focused disintermediate toolset"/>
    <n v="134600"/>
    <n v="59007"/>
    <x v="0"/>
    <n v="1439"/>
    <s v="US"/>
    <s v="USD"/>
    <n v="1295244000"/>
    <n v="1296021600"/>
    <b v="0"/>
    <b v="1"/>
    <s v="film &amp; video/documentary"/>
    <n v="0.43838781575037145"/>
    <n v="41.005559416261292"/>
    <x v="4"/>
    <s v="documentary"/>
    <x v="394"/>
    <d v="2011-01-26T06:00:00"/>
  </r>
  <r>
    <n v="417"/>
    <s v="Bradshaw, Smith and Ryan"/>
    <s v="Upgradable 24/7 emulation"/>
    <n v="1700"/>
    <n v="943"/>
    <x v="0"/>
    <n v="15"/>
    <s v="US"/>
    <s v="USD"/>
    <n v="1541221200"/>
    <n v="1543298400"/>
    <b v="0"/>
    <b v="0"/>
    <s v="theater/plays"/>
    <n v="0.55470588235294116"/>
    <n v="62.866666666666667"/>
    <x v="3"/>
    <s v="plays"/>
    <x v="395"/>
    <d v="2018-11-27T06:00:00"/>
  </r>
  <r>
    <n v="418"/>
    <s v="Jackson PLC"/>
    <s v="Quality-focused client-server core"/>
    <n v="163700"/>
    <n v="93963"/>
    <x v="0"/>
    <n v="1999"/>
    <s v="CA"/>
    <s v="CAD"/>
    <n v="1336280400"/>
    <n v="1336366800"/>
    <b v="0"/>
    <b v="0"/>
    <s v="film &amp; video/documentary"/>
    <n v="0.57399511301160655"/>
    <n v="47.005002501250623"/>
    <x v="4"/>
    <s v="documentary"/>
    <x v="396"/>
    <d v="2012-05-07T05:00:00"/>
  </r>
  <r>
    <n v="419"/>
    <s v="Ware-Arias"/>
    <s v="Upgradable maximized protocol"/>
    <n v="113800"/>
    <n v="140469"/>
    <x v="1"/>
    <n v="5203"/>
    <s v="US"/>
    <s v="USD"/>
    <n v="1324533600"/>
    <n v="1325052000"/>
    <b v="0"/>
    <b v="0"/>
    <s v="technology/web"/>
    <n v="1.2343497363796134"/>
    <n v="26.997693638285604"/>
    <x v="2"/>
    <s v="web"/>
    <x v="397"/>
    <d v="2011-12-28T06:00:00"/>
  </r>
  <r>
    <n v="420"/>
    <s v="Blair, Reyes and Woods"/>
    <s v="Cross-platform interactive synergy"/>
    <n v="5000"/>
    <n v="6423"/>
    <x v="1"/>
    <n v="94"/>
    <s v="US"/>
    <s v="USD"/>
    <n v="1498366800"/>
    <n v="1499576400"/>
    <b v="0"/>
    <b v="0"/>
    <s v="theater/plays"/>
    <n v="1.2846"/>
    <n v="68.329787234042556"/>
    <x v="3"/>
    <s v="plays"/>
    <x v="398"/>
    <d v="2017-07-09T05:00:00"/>
  </r>
  <r>
    <n v="421"/>
    <s v="Thomas-Lopez"/>
    <s v="User-centric fault-tolerant archive"/>
    <n v="9400"/>
    <n v="6015"/>
    <x v="0"/>
    <n v="118"/>
    <s v="US"/>
    <s v="USD"/>
    <n v="1498712400"/>
    <n v="1501304400"/>
    <b v="0"/>
    <b v="1"/>
    <s v="technology/wearables"/>
    <n v="0.63989361702127656"/>
    <n v="50.974576271186443"/>
    <x v="2"/>
    <s v="wearables"/>
    <x v="399"/>
    <d v="2017-07-29T05:00:00"/>
  </r>
  <r>
    <n v="422"/>
    <s v="Brown, Davies and Pacheco"/>
    <s v="Reverse-engineered regional knowledge user"/>
    <n v="8700"/>
    <n v="11075"/>
    <x v="1"/>
    <n v="205"/>
    <s v="US"/>
    <s v="USD"/>
    <n v="1271480400"/>
    <n v="1273208400"/>
    <b v="0"/>
    <b v="1"/>
    <s v="theater/plays"/>
    <n v="1.2729885057471264"/>
    <n v="54.024390243902438"/>
    <x v="3"/>
    <s v="plays"/>
    <x v="400"/>
    <d v="2010-05-07T05:00:00"/>
  </r>
  <r>
    <n v="423"/>
    <s v="Jones-Riddle"/>
    <s v="Self-enabling real-time definition"/>
    <n v="147800"/>
    <n v="15723"/>
    <x v="0"/>
    <n v="162"/>
    <s v="US"/>
    <s v="USD"/>
    <n v="1316667600"/>
    <n v="1316840400"/>
    <b v="0"/>
    <b v="1"/>
    <s v="food/food trucks"/>
    <n v="0.10638024357239513"/>
    <n v="97.055555555555557"/>
    <x v="0"/>
    <s v="food trucks"/>
    <x v="116"/>
    <d v="2011-09-24T05:00:00"/>
  </r>
  <r>
    <n v="424"/>
    <s v="Schmidt-Gomez"/>
    <s v="User-centric impactful projection"/>
    <n v="5100"/>
    <n v="2064"/>
    <x v="0"/>
    <n v="83"/>
    <s v="US"/>
    <s v="USD"/>
    <n v="1524027600"/>
    <n v="1524546000"/>
    <b v="0"/>
    <b v="0"/>
    <s v="music/indie rock"/>
    <n v="0.40470588235294119"/>
    <n v="24.867469879518072"/>
    <x v="1"/>
    <s v="indie rock"/>
    <x v="401"/>
    <d v="2018-04-24T05:00:00"/>
  </r>
  <r>
    <n v="425"/>
    <s v="Sullivan, Davis and Booth"/>
    <s v="Vision-oriented actuating hardware"/>
    <n v="2700"/>
    <n v="7767"/>
    <x v="1"/>
    <n v="92"/>
    <s v="US"/>
    <s v="USD"/>
    <n v="1438059600"/>
    <n v="1438578000"/>
    <b v="0"/>
    <b v="0"/>
    <s v="photography/photography books"/>
    <n v="2.8766666666666665"/>
    <n v="84.423913043478265"/>
    <x v="7"/>
    <s v="photography books"/>
    <x v="402"/>
    <d v="2015-08-03T05:00:00"/>
  </r>
  <r>
    <n v="426"/>
    <s v="Edwards-Kane"/>
    <s v="Virtual leadingedge framework"/>
    <n v="1800"/>
    <n v="10313"/>
    <x v="1"/>
    <n v="219"/>
    <s v="US"/>
    <s v="USD"/>
    <n v="1361944800"/>
    <n v="1362549600"/>
    <b v="0"/>
    <b v="0"/>
    <s v="theater/plays"/>
    <n v="5.7294444444444448"/>
    <n v="47.091324200913242"/>
    <x v="3"/>
    <s v="plays"/>
    <x v="403"/>
    <d v="2013-03-06T06:00:00"/>
  </r>
  <r>
    <n v="427"/>
    <s v="Hicks, Wall and Webb"/>
    <s v="Managed discrete framework"/>
    <n v="174500"/>
    <n v="197018"/>
    <x v="1"/>
    <n v="2526"/>
    <s v="US"/>
    <s v="USD"/>
    <n v="1410584400"/>
    <n v="1413349200"/>
    <b v="0"/>
    <b v="1"/>
    <s v="theater/plays"/>
    <n v="1.1290429799426933"/>
    <n v="77.996041171813147"/>
    <x v="3"/>
    <s v="plays"/>
    <x v="404"/>
    <d v="2014-10-15T05:00:00"/>
  </r>
  <r>
    <n v="428"/>
    <s v="Mayer-Richmond"/>
    <s v="Progressive zero-defect capability"/>
    <n v="101400"/>
    <n v="47037"/>
    <x v="0"/>
    <n v="747"/>
    <s v="US"/>
    <s v="USD"/>
    <n v="1297404000"/>
    <n v="1298008800"/>
    <b v="0"/>
    <b v="0"/>
    <s v="film &amp; video/animation"/>
    <n v="0.46387573964497042"/>
    <n v="62.967871485943775"/>
    <x v="4"/>
    <s v="animation"/>
    <x v="405"/>
    <d v="2011-02-18T06:00:00"/>
  </r>
  <r>
    <n v="429"/>
    <s v="Robles Ltd"/>
    <s v="Right-sized demand-driven adapter"/>
    <n v="191000"/>
    <n v="173191"/>
    <x v="3"/>
    <n v="2138"/>
    <s v="US"/>
    <s v="USD"/>
    <n v="1392012000"/>
    <n v="1394427600"/>
    <b v="0"/>
    <b v="1"/>
    <s v="photography/photography books"/>
    <n v="0.90675916230366493"/>
    <n v="81.006080449017773"/>
    <x v="7"/>
    <s v="photography books"/>
    <x v="406"/>
    <d v="2014-03-10T05:00:00"/>
  </r>
  <r>
    <n v="430"/>
    <s v="Cochran Ltd"/>
    <s v="Re-engineered attitude-oriented frame"/>
    <n v="8100"/>
    <n v="5487"/>
    <x v="0"/>
    <n v="84"/>
    <s v="US"/>
    <s v="USD"/>
    <n v="1569733200"/>
    <n v="1572670800"/>
    <b v="0"/>
    <b v="0"/>
    <s v="theater/plays"/>
    <n v="0.67740740740740746"/>
    <n v="65.321428571428569"/>
    <x v="3"/>
    <s v="plays"/>
    <x v="407"/>
    <d v="2019-11-02T05:00:00"/>
  </r>
  <r>
    <n v="431"/>
    <s v="Rosales LLC"/>
    <s v="Compatible multimedia utilization"/>
    <n v="5100"/>
    <n v="9817"/>
    <x v="1"/>
    <n v="94"/>
    <s v="US"/>
    <s v="USD"/>
    <n v="1529643600"/>
    <n v="1531112400"/>
    <b v="1"/>
    <b v="0"/>
    <s v="theater/plays"/>
    <n v="1.9249019607843136"/>
    <n v="104.43617021276596"/>
    <x v="3"/>
    <s v="plays"/>
    <x v="408"/>
    <d v="2018-07-09T05:00:00"/>
  </r>
  <r>
    <n v="432"/>
    <s v="Harper-Bryan"/>
    <s v="Re-contextualized dedicated hardware"/>
    <n v="7700"/>
    <n v="6369"/>
    <x v="0"/>
    <n v="91"/>
    <s v="US"/>
    <s v="USD"/>
    <n v="1399006800"/>
    <n v="1400734800"/>
    <b v="0"/>
    <b v="0"/>
    <s v="theater/plays"/>
    <n v="0.82714285714285718"/>
    <n v="69.989010989010993"/>
    <x v="3"/>
    <s v="plays"/>
    <x v="409"/>
    <d v="2014-05-22T05:00:00"/>
  </r>
  <r>
    <n v="433"/>
    <s v="Potter, Harper and Everett"/>
    <s v="Decentralized composite paradigm"/>
    <n v="121400"/>
    <n v="65755"/>
    <x v="0"/>
    <n v="792"/>
    <s v="US"/>
    <s v="USD"/>
    <n v="1385359200"/>
    <n v="1386741600"/>
    <b v="0"/>
    <b v="1"/>
    <s v="film &amp; video/documentary"/>
    <n v="0.54163920922570019"/>
    <n v="83.023989898989896"/>
    <x v="4"/>
    <s v="documentary"/>
    <x v="410"/>
    <d v="2013-12-11T06:00:00"/>
  </r>
  <r>
    <n v="434"/>
    <s v="Floyd-Sims"/>
    <s v="Cloned transitional hierarchy"/>
    <n v="5400"/>
    <n v="903"/>
    <x v="3"/>
    <n v="10"/>
    <s v="CA"/>
    <s v="CAD"/>
    <n v="1480572000"/>
    <n v="1481781600"/>
    <b v="1"/>
    <b v="0"/>
    <s v="theater/plays"/>
    <n v="0.16722222222222222"/>
    <n v="90.3"/>
    <x v="3"/>
    <s v="plays"/>
    <x v="411"/>
    <d v="2016-12-15T06:00:00"/>
  </r>
  <r>
    <n v="435"/>
    <s v="Spence, Jackson and Kelly"/>
    <s v="Advanced discrete leverage"/>
    <n v="152400"/>
    <n v="178120"/>
    <x v="1"/>
    <n v="1713"/>
    <s v="IT"/>
    <s v="EUR"/>
    <n v="1418623200"/>
    <n v="1419660000"/>
    <b v="0"/>
    <b v="1"/>
    <s v="theater/plays"/>
    <n v="1.168766404199475"/>
    <n v="103.98131932282546"/>
    <x v="3"/>
    <s v="plays"/>
    <x v="412"/>
    <d v="2014-12-27T06:00:00"/>
  </r>
  <r>
    <n v="436"/>
    <s v="King-Nguyen"/>
    <s v="Open-source incremental throughput"/>
    <n v="1300"/>
    <n v="13678"/>
    <x v="1"/>
    <n v="249"/>
    <s v="US"/>
    <s v="USD"/>
    <n v="1555736400"/>
    <n v="1555822800"/>
    <b v="0"/>
    <b v="0"/>
    <s v="music/jazz"/>
    <n v="10.521538461538462"/>
    <n v="54.931726907630519"/>
    <x v="1"/>
    <s v="jazz"/>
    <x v="413"/>
    <d v="2019-04-21T05:00:00"/>
  </r>
  <r>
    <n v="437"/>
    <s v="Hansen Group"/>
    <s v="Centralized regional interface"/>
    <n v="8100"/>
    <n v="9969"/>
    <x v="1"/>
    <n v="192"/>
    <s v="US"/>
    <s v="USD"/>
    <n v="1442120400"/>
    <n v="1442379600"/>
    <b v="0"/>
    <b v="1"/>
    <s v="film &amp; video/animation"/>
    <n v="1.2307407407407407"/>
    <n v="51.921875"/>
    <x v="4"/>
    <s v="animation"/>
    <x v="414"/>
    <d v="2015-09-16T05:00:00"/>
  </r>
  <r>
    <n v="438"/>
    <s v="Mathis, Hall and Hansen"/>
    <s v="Streamlined web-enabled knowledgebase"/>
    <n v="8300"/>
    <n v="14827"/>
    <x v="1"/>
    <n v="247"/>
    <s v="US"/>
    <s v="USD"/>
    <n v="1362376800"/>
    <n v="1364965200"/>
    <b v="0"/>
    <b v="0"/>
    <s v="theater/plays"/>
    <n v="1.7863855421686747"/>
    <n v="60.02834008097166"/>
    <x v="3"/>
    <s v="plays"/>
    <x v="415"/>
    <d v="2013-04-03T05:00:00"/>
  </r>
  <r>
    <n v="439"/>
    <s v="Cummings Inc"/>
    <s v="Digitized transitional monitoring"/>
    <n v="28400"/>
    <n v="100900"/>
    <x v="1"/>
    <n v="2293"/>
    <s v="US"/>
    <s v="USD"/>
    <n v="1478408400"/>
    <n v="1479016800"/>
    <b v="0"/>
    <b v="0"/>
    <s v="film &amp; video/science fiction"/>
    <n v="3.5528169014084505"/>
    <n v="44.003488879197555"/>
    <x v="4"/>
    <s v="science fiction"/>
    <x v="416"/>
    <d v="2016-11-13T06:00:00"/>
  </r>
  <r>
    <n v="440"/>
    <s v="Miller-Poole"/>
    <s v="Networked optimal adapter"/>
    <n v="102500"/>
    <n v="165954"/>
    <x v="1"/>
    <n v="3131"/>
    <s v="US"/>
    <s v="USD"/>
    <n v="1498798800"/>
    <n v="1499662800"/>
    <b v="0"/>
    <b v="0"/>
    <s v="film &amp; video/television"/>
    <n v="1.6190634146341463"/>
    <n v="53.003513254551258"/>
    <x v="4"/>
    <s v="television"/>
    <x v="417"/>
    <d v="2017-07-10T05:00:00"/>
  </r>
  <r>
    <n v="441"/>
    <s v="Rodriguez-West"/>
    <s v="Automated optimal function"/>
    <n v="7000"/>
    <n v="1744"/>
    <x v="0"/>
    <n v="32"/>
    <s v="US"/>
    <s v="USD"/>
    <n v="1335416400"/>
    <n v="1337835600"/>
    <b v="0"/>
    <b v="0"/>
    <s v="technology/wearables"/>
    <n v="0.24914285714285714"/>
    <n v="54.5"/>
    <x v="2"/>
    <s v="wearables"/>
    <x v="418"/>
    <d v="2012-05-24T05:00:00"/>
  </r>
  <r>
    <n v="442"/>
    <s v="Calderon, Bradford and Dean"/>
    <s v="Devolved system-worthy framework"/>
    <n v="5400"/>
    <n v="10731"/>
    <x v="1"/>
    <n v="143"/>
    <s v="IT"/>
    <s v="EUR"/>
    <n v="1504328400"/>
    <n v="1505710800"/>
    <b v="0"/>
    <b v="0"/>
    <s v="theater/plays"/>
    <n v="1.9872222222222222"/>
    <n v="75.04195804195804"/>
    <x v="3"/>
    <s v="plays"/>
    <x v="419"/>
    <d v="2017-09-18T05:00:00"/>
  </r>
  <r>
    <n v="443"/>
    <s v="Clark-Bowman"/>
    <s v="Stand-alone user-facing service-desk"/>
    <n v="9300"/>
    <n v="3232"/>
    <x v="3"/>
    <n v="90"/>
    <s v="US"/>
    <s v="USD"/>
    <n v="1285822800"/>
    <n v="1287464400"/>
    <b v="0"/>
    <b v="0"/>
    <s v="theater/plays"/>
    <n v="0.34752688172043011"/>
    <n v="35.911111111111111"/>
    <x v="3"/>
    <s v="plays"/>
    <x v="420"/>
    <d v="2010-10-19T05:00:00"/>
  </r>
  <r>
    <n v="444"/>
    <s v="Hensley Ltd"/>
    <s v="Versatile global attitude"/>
    <n v="6200"/>
    <n v="10938"/>
    <x v="1"/>
    <n v="296"/>
    <s v="US"/>
    <s v="USD"/>
    <n v="1311483600"/>
    <n v="1311656400"/>
    <b v="0"/>
    <b v="1"/>
    <s v="music/indie rock"/>
    <n v="1.7641935483870967"/>
    <n v="36.952702702702702"/>
    <x v="1"/>
    <s v="indie rock"/>
    <x v="421"/>
    <d v="2011-07-26T05:00:00"/>
  </r>
  <r>
    <n v="445"/>
    <s v="Anderson-Pearson"/>
    <s v="Intuitive demand-driven Local Area Network"/>
    <n v="2100"/>
    <n v="10739"/>
    <x v="1"/>
    <n v="170"/>
    <s v="US"/>
    <s v="USD"/>
    <n v="1291356000"/>
    <n v="1293170400"/>
    <b v="0"/>
    <b v="1"/>
    <s v="theater/plays"/>
    <n v="5.1138095238095236"/>
    <n v="63.170588235294119"/>
    <x v="3"/>
    <s v="plays"/>
    <x v="422"/>
    <d v="2010-12-24T06:00:00"/>
  </r>
  <r>
    <n v="446"/>
    <s v="Martin, Martin and Solis"/>
    <s v="Assimilated uniform methodology"/>
    <n v="6800"/>
    <n v="5579"/>
    <x v="0"/>
    <n v="186"/>
    <s v="US"/>
    <s v="USD"/>
    <n v="1355810400"/>
    <n v="1355983200"/>
    <b v="0"/>
    <b v="0"/>
    <s v="technology/wearables"/>
    <n v="0.82044117647058823"/>
    <n v="29.99462365591398"/>
    <x v="2"/>
    <s v="wearables"/>
    <x v="423"/>
    <d v="2012-12-20T06:00:00"/>
  </r>
  <r>
    <n v="447"/>
    <s v="Harrington-Harper"/>
    <s v="Self-enabling next generation algorithm"/>
    <n v="155200"/>
    <n v="37754"/>
    <x v="3"/>
    <n v="439"/>
    <s v="GB"/>
    <s v="GBP"/>
    <n v="1513663200"/>
    <n v="1515045600"/>
    <b v="0"/>
    <b v="0"/>
    <s v="film &amp; video/television"/>
    <n v="0.24326030927835052"/>
    <n v="86"/>
    <x v="4"/>
    <s v="television"/>
    <x v="424"/>
    <d v="2018-01-04T06:00:00"/>
  </r>
  <r>
    <n v="448"/>
    <s v="Price and Sons"/>
    <s v="Object-based demand-driven strategy"/>
    <n v="89900"/>
    <n v="45384"/>
    <x v="0"/>
    <n v="605"/>
    <s v="US"/>
    <s v="USD"/>
    <n v="1365915600"/>
    <n v="1366088400"/>
    <b v="0"/>
    <b v="1"/>
    <s v="games/video games"/>
    <n v="0.50482758620689661"/>
    <n v="75.014876033057845"/>
    <x v="6"/>
    <s v="video games"/>
    <x v="425"/>
    <d v="2013-04-16T05:00:00"/>
  </r>
  <r>
    <n v="449"/>
    <s v="Cuevas-Morales"/>
    <s v="Public-key coherent ability"/>
    <n v="900"/>
    <n v="8703"/>
    <x v="1"/>
    <n v="86"/>
    <s v="DK"/>
    <s v="DKK"/>
    <n v="1551852000"/>
    <n v="1553317200"/>
    <b v="0"/>
    <b v="0"/>
    <s v="games/video games"/>
    <n v="9.67"/>
    <n v="101.19767441860465"/>
    <x v="6"/>
    <s v="video games"/>
    <x v="426"/>
    <d v="2019-03-23T05:00:00"/>
  </r>
  <r>
    <n v="450"/>
    <s v="Delgado-Hatfield"/>
    <s v="Up-sized composite success"/>
    <n v="100"/>
    <n v="4"/>
    <x v="0"/>
    <n v="1"/>
    <s v="CA"/>
    <s v="CAD"/>
    <n v="1540098000"/>
    <n v="1542088800"/>
    <b v="0"/>
    <b v="0"/>
    <s v="film &amp; video/animation"/>
    <n v="0.04"/>
    <n v="4"/>
    <x v="4"/>
    <s v="animation"/>
    <x v="427"/>
    <d v="2018-11-13T06:00:00"/>
  </r>
  <r>
    <n v="451"/>
    <s v="Padilla-Porter"/>
    <s v="Innovative exuding matrix"/>
    <n v="148400"/>
    <n v="182302"/>
    <x v="1"/>
    <n v="6286"/>
    <s v="US"/>
    <s v="USD"/>
    <n v="1500440400"/>
    <n v="1503118800"/>
    <b v="0"/>
    <b v="0"/>
    <s v="music/rock"/>
    <n v="1.2284501347708894"/>
    <n v="29.001272669424118"/>
    <x v="1"/>
    <s v="rock"/>
    <x v="428"/>
    <d v="2017-08-19T05:00:00"/>
  </r>
  <r>
    <n v="452"/>
    <s v="Morris Group"/>
    <s v="Realigned impactful artificial intelligence"/>
    <n v="4800"/>
    <n v="3045"/>
    <x v="0"/>
    <n v="31"/>
    <s v="US"/>
    <s v="USD"/>
    <n v="1278392400"/>
    <n v="1278478800"/>
    <b v="0"/>
    <b v="0"/>
    <s v="film &amp; video/drama"/>
    <n v="0.63437500000000002"/>
    <n v="98.225806451612897"/>
    <x v="4"/>
    <s v="drama"/>
    <x v="429"/>
    <d v="2010-07-07T05:00:00"/>
  </r>
  <r>
    <n v="453"/>
    <s v="Saunders Ltd"/>
    <s v="Multi-layered multi-tasking secured line"/>
    <n v="182400"/>
    <n v="102749"/>
    <x v="0"/>
    <n v="1181"/>
    <s v="US"/>
    <s v="USD"/>
    <n v="1480572000"/>
    <n v="1484114400"/>
    <b v="0"/>
    <b v="0"/>
    <s v="film &amp; video/science fiction"/>
    <n v="0.56331688596491225"/>
    <n v="87.001693480101608"/>
    <x v="4"/>
    <s v="science fiction"/>
    <x v="411"/>
    <d v="2017-01-11T06:00:00"/>
  </r>
  <r>
    <n v="454"/>
    <s v="Woods Inc"/>
    <s v="Upgradable upward-trending portal"/>
    <n v="4000"/>
    <n v="1763"/>
    <x v="0"/>
    <n v="39"/>
    <s v="US"/>
    <s v="USD"/>
    <n v="1382331600"/>
    <n v="1385445600"/>
    <b v="0"/>
    <b v="1"/>
    <s v="film &amp; video/drama"/>
    <n v="0.44074999999999998"/>
    <n v="45.205128205128204"/>
    <x v="4"/>
    <s v="drama"/>
    <x v="430"/>
    <d v="2013-11-26T06:00:00"/>
  </r>
  <r>
    <n v="455"/>
    <s v="Villanueva, Wright and Richardson"/>
    <s v="Profit-focused global product"/>
    <n v="116500"/>
    <n v="137904"/>
    <x v="1"/>
    <n v="3727"/>
    <s v="US"/>
    <s v="USD"/>
    <n v="1316754000"/>
    <n v="1318741200"/>
    <b v="0"/>
    <b v="0"/>
    <s v="theater/plays"/>
    <n v="1.1837253218884121"/>
    <n v="37.001341561577675"/>
    <x v="3"/>
    <s v="plays"/>
    <x v="431"/>
    <d v="2011-10-16T05:00:00"/>
  </r>
  <r>
    <n v="456"/>
    <s v="Wilson, Brooks and Clark"/>
    <s v="Operative well-modulated data-warehouse"/>
    <n v="146400"/>
    <n v="152438"/>
    <x v="1"/>
    <n v="1605"/>
    <s v="US"/>
    <s v="USD"/>
    <n v="1518242400"/>
    <n v="1518242400"/>
    <b v="0"/>
    <b v="1"/>
    <s v="music/indie rock"/>
    <n v="1.041243169398907"/>
    <n v="94.976947040498445"/>
    <x v="1"/>
    <s v="indie rock"/>
    <x v="432"/>
    <d v="2018-02-10T06:00:00"/>
  </r>
  <r>
    <n v="457"/>
    <s v="Sheppard, Smith and Spence"/>
    <s v="Cloned asymmetric functionalities"/>
    <n v="5000"/>
    <n v="1332"/>
    <x v="0"/>
    <n v="46"/>
    <s v="US"/>
    <s v="USD"/>
    <n v="1476421200"/>
    <n v="1476594000"/>
    <b v="0"/>
    <b v="0"/>
    <s v="theater/plays"/>
    <n v="0.26640000000000003"/>
    <n v="28.956521739130434"/>
    <x v="3"/>
    <s v="plays"/>
    <x v="433"/>
    <d v="2016-10-16T05:00:00"/>
  </r>
  <r>
    <n v="458"/>
    <s v="Wise, Thompson and Allen"/>
    <s v="Pre-emptive neutral portal"/>
    <n v="33800"/>
    <n v="118706"/>
    <x v="1"/>
    <n v="2120"/>
    <s v="US"/>
    <s v="USD"/>
    <n v="1269752400"/>
    <n v="1273554000"/>
    <b v="0"/>
    <b v="0"/>
    <s v="theater/plays"/>
    <n v="3.5120118343195266"/>
    <n v="55.993396226415094"/>
    <x v="3"/>
    <s v="plays"/>
    <x v="434"/>
    <d v="2010-05-11T05:00:00"/>
  </r>
  <r>
    <n v="459"/>
    <s v="Lane, Ryan and Chapman"/>
    <s v="Switchable demand-driven help-desk"/>
    <n v="6300"/>
    <n v="5674"/>
    <x v="0"/>
    <n v="105"/>
    <s v="US"/>
    <s v="USD"/>
    <n v="1419746400"/>
    <n v="1421906400"/>
    <b v="0"/>
    <b v="0"/>
    <s v="film &amp; video/documentary"/>
    <n v="0.90063492063492068"/>
    <n v="54.038095238095238"/>
    <x v="4"/>
    <s v="documentary"/>
    <x v="435"/>
    <d v="2015-01-22T06:00:00"/>
  </r>
  <r>
    <n v="460"/>
    <s v="Rich, Alvarez and King"/>
    <s v="Business-focused static ability"/>
    <n v="2400"/>
    <n v="4119"/>
    <x v="1"/>
    <n v="50"/>
    <s v="US"/>
    <s v="USD"/>
    <n v="1281330000"/>
    <n v="1281589200"/>
    <b v="0"/>
    <b v="0"/>
    <s v="theater/plays"/>
    <n v="1.7162500000000001"/>
    <n v="82.38"/>
    <x v="3"/>
    <s v="plays"/>
    <x v="8"/>
    <d v="2010-08-12T05:00:00"/>
  </r>
  <r>
    <n v="461"/>
    <s v="Terry-Salinas"/>
    <s v="Networked secondary structure"/>
    <n v="98800"/>
    <n v="139354"/>
    <x v="1"/>
    <n v="2080"/>
    <s v="US"/>
    <s v="USD"/>
    <n v="1398661200"/>
    <n v="1400389200"/>
    <b v="0"/>
    <b v="0"/>
    <s v="film &amp; video/drama"/>
    <n v="1.4104655870445344"/>
    <n v="66.997115384615384"/>
    <x v="4"/>
    <s v="drama"/>
    <x v="436"/>
    <d v="2014-05-18T05:00:00"/>
  </r>
  <r>
    <n v="462"/>
    <s v="Wang-Rodriguez"/>
    <s v="Total multimedia website"/>
    <n v="188800"/>
    <n v="57734"/>
    <x v="0"/>
    <n v="535"/>
    <s v="US"/>
    <s v="USD"/>
    <n v="1359525600"/>
    <n v="1362808800"/>
    <b v="0"/>
    <b v="0"/>
    <s v="games/mobile games"/>
    <n v="0.30579449152542371"/>
    <n v="107.91401869158878"/>
    <x v="6"/>
    <s v="mobile games"/>
    <x v="385"/>
    <d v="2013-03-09T06:00:00"/>
  </r>
  <r>
    <n v="463"/>
    <s v="Mckee-Hill"/>
    <s v="Cross-platform upward-trending parallelism"/>
    <n v="134300"/>
    <n v="145265"/>
    <x v="1"/>
    <n v="2105"/>
    <s v="US"/>
    <s v="USD"/>
    <n v="1388469600"/>
    <n v="1388815200"/>
    <b v="0"/>
    <b v="0"/>
    <s v="film &amp; video/animation"/>
    <n v="1.0816455696202532"/>
    <n v="69.009501187648453"/>
    <x v="4"/>
    <s v="animation"/>
    <x v="437"/>
    <d v="2014-01-04T06:00:00"/>
  </r>
  <r>
    <n v="464"/>
    <s v="Gomez LLC"/>
    <s v="Pre-emptive mission-critical hardware"/>
    <n v="71200"/>
    <n v="95020"/>
    <x v="1"/>
    <n v="2436"/>
    <s v="US"/>
    <s v="USD"/>
    <n v="1518328800"/>
    <n v="1519538400"/>
    <b v="0"/>
    <b v="0"/>
    <s v="theater/plays"/>
    <n v="1.3345505617977529"/>
    <n v="39.006568144499177"/>
    <x v="3"/>
    <s v="plays"/>
    <x v="438"/>
    <d v="2018-02-25T06:00:00"/>
  </r>
  <r>
    <n v="465"/>
    <s v="Gonzalez-Robbins"/>
    <s v="Up-sized responsive protocol"/>
    <n v="4700"/>
    <n v="8829"/>
    <x v="1"/>
    <n v="80"/>
    <s v="US"/>
    <s v="USD"/>
    <n v="1517032800"/>
    <n v="1517810400"/>
    <b v="0"/>
    <b v="0"/>
    <s v="publishing/translations"/>
    <n v="1.8785106382978722"/>
    <n v="110.3625"/>
    <x v="5"/>
    <s v="translations"/>
    <x v="439"/>
    <d v="2018-02-05T06:00:00"/>
  </r>
  <r>
    <n v="466"/>
    <s v="Obrien and Sons"/>
    <s v="Pre-emptive transitional frame"/>
    <n v="1200"/>
    <n v="3984"/>
    <x v="1"/>
    <n v="42"/>
    <s v="US"/>
    <s v="USD"/>
    <n v="1368594000"/>
    <n v="1370581200"/>
    <b v="0"/>
    <b v="1"/>
    <s v="technology/wearables"/>
    <n v="3.32"/>
    <n v="94.857142857142861"/>
    <x v="2"/>
    <s v="wearables"/>
    <x v="440"/>
    <d v="2013-06-07T05:00:00"/>
  </r>
  <r>
    <n v="467"/>
    <s v="Shaw Ltd"/>
    <s v="Profit-focused content-based application"/>
    <n v="1400"/>
    <n v="8053"/>
    <x v="1"/>
    <n v="139"/>
    <s v="CA"/>
    <s v="CAD"/>
    <n v="1448258400"/>
    <n v="1448863200"/>
    <b v="0"/>
    <b v="1"/>
    <s v="technology/web"/>
    <n v="5.7521428571428572"/>
    <n v="57.935251798561154"/>
    <x v="2"/>
    <s v="web"/>
    <x v="441"/>
    <d v="2015-11-30T06:00:00"/>
  </r>
  <r>
    <n v="468"/>
    <s v="Hughes Inc"/>
    <s v="Streamlined neutral analyzer"/>
    <n v="4000"/>
    <n v="1620"/>
    <x v="0"/>
    <n v="16"/>
    <s v="US"/>
    <s v="USD"/>
    <n v="1555218000"/>
    <n v="1556600400"/>
    <b v="0"/>
    <b v="0"/>
    <s v="theater/plays"/>
    <n v="0.40500000000000003"/>
    <n v="101.25"/>
    <x v="3"/>
    <s v="plays"/>
    <x v="442"/>
    <d v="2019-04-30T05:00:00"/>
  </r>
  <r>
    <n v="469"/>
    <s v="Olsen-Ryan"/>
    <s v="Assimilated neutral utilization"/>
    <n v="5600"/>
    <n v="10328"/>
    <x v="1"/>
    <n v="159"/>
    <s v="US"/>
    <s v="USD"/>
    <n v="1431925200"/>
    <n v="1432098000"/>
    <b v="0"/>
    <b v="0"/>
    <s v="film &amp; video/drama"/>
    <n v="1.8442857142857143"/>
    <n v="64.95597484276729"/>
    <x v="4"/>
    <s v="drama"/>
    <x v="443"/>
    <d v="2015-05-20T05:00:00"/>
  </r>
  <r>
    <n v="470"/>
    <s v="Grimes, Holland and Sloan"/>
    <s v="Extended dedicated archive"/>
    <n v="3600"/>
    <n v="10289"/>
    <x v="1"/>
    <n v="381"/>
    <s v="US"/>
    <s v="USD"/>
    <n v="1481522400"/>
    <n v="1482127200"/>
    <b v="0"/>
    <b v="0"/>
    <s v="technology/wearables"/>
    <n v="2.8580555555555556"/>
    <n v="27.00524934383202"/>
    <x v="2"/>
    <s v="wearables"/>
    <x v="315"/>
    <d v="2016-12-19T06:00:00"/>
  </r>
  <r>
    <n v="471"/>
    <s v="Perry and Sons"/>
    <s v="Configurable static help-desk"/>
    <n v="3100"/>
    <n v="9889"/>
    <x v="1"/>
    <n v="194"/>
    <s v="GB"/>
    <s v="GBP"/>
    <n v="1335934800"/>
    <n v="1335934800"/>
    <b v="0"/>
    <b v="1"/>
    <s v="food/food trucks"/>
    <n v="3.19"/>
    <n v="50.97422680412371"/>
    <x v="0"/>
    <s v="food trucks"/>
    <x v="444"/>
    <d v="2012-05-02T05:00:00"/>
  </r>
  <r>
    <n v="472"/>
    <s v="Turner, Young and Collins"/>
    <s v="Self-enabling clear-thinking framework"/>
    <n v="153800"/>
    <n v="60342"/>
    <x v="0"/>
    <n v="575"/>
    <s v="US"/>
    <s v="USD"/>
    <n v="1552280400"/>
    <n v="1556946000"/>
    <b v="0"/>
    <b v="0"/>
    <s v="music/rock"/>
    <n v="0.39234070221066319"/>
    <n v="104.94260869565217"/>
    <x v="1"/>
    <s v="rock"/>
    <x v="445"/>
    <d v="2019-05-04T05:00:00"/>
  </r>
  <r>
    <n v="473"/>
    <s v="Richardson Inc"/>
    <s v="Assimilated fault-tolerant capacity"/>
    <n v="5000"/>
    <n v="8907"/>
    <x v="1"/>
    <n v="106"/>
    <s v="US"/>
    <s v="USD"/>
    <n v="1529989200"/>
    <n v="1530075600"/>
    <b v="0"/>
    <b v="0"/>
    <s v="music/electric music"/>
    <n v="1.7814000000000001"/>
    <n v="84.028301886792448"/>
    <x v="1"/>
    <s v="electric music"/>
    <x v="446"/>
    <d v="2018-06-27T05:00:00"/>
  </r>
  <r>
    <n v="474"/>
    <s v="Santos-Young"/>
    <s v="Enhanced neutral ability"/>
    <n v="4000"/>
    <n v="14606"/>
    <x v="1"/>
    <n v="142"/>
    <s v="US"/>
    <s v="USD"/>
    <n v="1418709600"/>
    <n v="1418796000"/>
    <b v="0"/>
    <b v="0"/>
    <s v="film &amp; video/television"/>
    <n v="3.6515"/>
    <n v="102.85915492957747"/>
    <x v="4"/>
    <s v="television"/>
    <x v="447"/>
    <d v="2014-12-17T06:00:00"/>
  </r>
  <r>
    <n v="475"/>
    <s v="Nichols Ltd"/>
    <s v="Function-based attitude-oriented groupware"/>
    <n v="7400"/>
    <n v="8432"/>
    <x v="1"/>
    <n v="211"/>
    <s v="US"/>
    <s v="USD"/>
    <n v="1372136400"/>
    <n v="1372482000"/>
    <b v="0"/>
    <b v="1"/>
    <s v="publishing/translations"/>
    <n v="1.1394594594594594"/>
    <n v="39.962085308056871"/>
    <x v="5"/>
    <s v="translations"/>
    <x v="448"/>
    <d v="2013-06-29T05:00:00"/>
  </r>
  <r>
    <n v="476"/>
    <s v="Murphy PLC"/>
    <s v="Optional solution-oriented instruction set"/>
    <n v="191500"/>
    <n v="57122"/>
    <x v="0"/>
    <n v="1120"/>
    <s v="US"/>
    <s v="USD"/>
    <n v="1533877200"/>
    <n v="1534395600"/>
    <b v="0"/>
    <b v="0"/>
    <s v="publishing/fiction"/>
    <n v="0.29828720626631855"/>
    <n v="51.001785714285717"/>
    <x v="5"/>
    <s v="fiction"/>
    <x v="342"/>
    <d v="2018-08-16T05:00:00"/>
  </r>
  <r>
    <n v="477"/>
    <s v="Hogan, Porter and Rivera"/>
    <s v="Organic object-oriented core"/>
    <n v="8500"/>
    <n v="4613"/>
    <x v="0"/>
    <n v="113"/>
    <s v="US"/>
    <s v="USD"/>
    <n v="1309064400"/>
    <n v="1311397200"/>
    <b v="0"/>
    <b v="0"/>
    <s v="film &amp; video/science fiction"/>
    <n v="0.54270588235294115"/>
    <n v="40.823008849557525"/>
    <x v="4"/>
    <s v="science fiction"/>
    <x v="449"/>
    <d v="2011-07-23T05:00:00"/>
  </r>
  <r>
    <n v="478"/>
    <s v="Lyons LLC"/>
    <s v="Balanced impactful circuit"/>
    <n v="68800"/>
    <n v="162603"/>
    <x v="1"/>
    <n v="2756"/>
    <s v="US"/>
    <s v="USD"/>
    <n v="1425877200"/>
    <n v="1426914000"/>
    <b v="0"/>
    <b v="0"/>
    <s v="technology/wearables"/>
    <n v="2.3634156976744185"/>
    <n v="58.999637155297535"/>
    <x v="2"/>
    <s v="wearables"/>
    <x v="450"/>
    <d v="2015-03-21T05:00:00"/>
  </r>
  <r>
    <n v="479"/>
    <s v="Long-Greene"/>
    <s v="Future-proofed heuristic encryption"/>
    <n v="2400"/>
    <n v="12310"/>
    <x v="1"/>
    <n v="173"/>
    <s v="GB"/>
    <s v="GBP"/>
    <n v="1501304400"/>
    <n v="1501477200"/>
    <b v="0"/>
    <b v="0"/>
    <s v="food/food trucks"/>
    <n v="5.1291666666666664"/>
    <n v="71.156069364161851"/>
    <x v="0"/>
    <s v="food trucks"/>
    <x v="451"/>
    <d v="2017-07-31T05:00:00"/>
  </r>
  <r>
    <n v="480"/>
    <s v="Robles-Hudson"/>
    <s v="Balanced bifurcated leverage"/>
    <n v="8600"/>
    <n v="8656"/>
    <x v="1"/>
    <n v="87"/>
    <s v="US"/>
    <s v="USD"/>
    <n v="1268287200"/>
    <n v="1269061200"/>
    <b v="0"/>
    <b v="1"/>
    <s v="photography/photography books"/>
    <n v="1.0065116279069768"/>
    <n v="99.494252873563212"/>
    <x v="7"/>
    <s v="photography books"/>
    <x v="452"/>
    <d v="2010-03-20T05:00:00"/>
  </r>
  <r>
    <n v="481"/>
    <s v="Mcclure LLC"/>
    <s v="Sharable discrete budgetary management"/>
    <n v="196600"/>
    <n v="159931"/>
    <x v="0"/>
    <n v="1538"/>
    <s v="US"/>
    <s v="USD"/>
    <n v="1412139600"/>
    <n v="1415772000"/>
    <b v="0"/>
    <b v="1"/>
    <s v="theater/plays"/>
    <n v="0.81348423194303154"/>
    <n v="103.98634590377114"/>
    <x v="3"/>
    <s v="plays"/>
    <x v="453"/>
    <d v="2014-11-12T06:00:00"/>
  </r>
  <r>
    <n v="482"/>
    <s v="Martin, Russell and Baker"/>
    <s v="Focused solution-oriented instruction set"/>
    <n v="4200"/>
    <n v="689"/>
    <x v="0"/>
    <n v="9"/>
    <s v="US"/>
    <s v="USD"/>
    <n v="1330063200"/>
    <n v="1331013600"/>
    <b v="0"/>
    <b v="1"/>
    <s v="publishing/fiction"/>
    <n v="0.16404761904761905"/>
    <n v="76.555555555555557"/>
    <x v="5"/>
    <s v="fiction"/>
    <x v="454"/>
    <d v="2012-03-06T06:00:00"/>
  </r>
  <r>
    <n v="483"/>
    <s v="Rice-Parker"/>
    <s v="Down-sized actuating infrastructure"/>
    <n v="91400"/>
    <n v="48236"/>
    <x v="0"/>
    <n v="554"/>
    <s v="US"/>
    <s v="USD"/>
    <n v="1576130400"/>
    <n v="1576735200"/>
    <b v="0"/>
    <b v="0"/>
    <s v="theater/plays"/>
    <n v="0.52774617067833696"/>
    <n v="87.068592057761734"/>
    <x v="3"/>
    <s v="plays"/>
    <x v="455"/>
    <d v="2019-12-19T06:00:00"/>
  </r>
  <r>
    <n v="484"/>
    <s v="Landry Inc"/>
    <s v="Synergistic cohesive adapter"/>
    <n v="29600"/>
    <n v="77021"/>
    <x v="1"/>
    <n v="1572"/>
    <s v="GB"/>
    <s v="GBP"/>
    <n v="1407128400"/>
    <n v="1411362000"/>
    <b v="0"/>
    <b v="1"/>
    <s v="food/food trucks"/>
    <n v="2.6020608108108108"/>
    <n v="48.99554707379135"/>
    <x v="0"/>
    <s v="food trucks"/>
    <x v="456"/>
    <d v="2014-09-22T05:00:00"/>
  </r>
  <r>
    <n v="485"/>
    <s v="Richards-Davis"/>
    <s v="Quality-focused mission-critical structure"/>
    <n v="90600"/>
    <n v="27844"/>
    <x v="0"/>
    <n v="648"/>
    <s v="GB"/>
    <s v="GBP"/>
    <n v="1560142800"/>
    <n v="1563685200"/>
    <b v="0"/>
    <b v="0"/>
    <s v="theater/plays"/>
    <n v="0.30732891832229581"/>
    <n v="42.969135802469133"/>
    <x v="3"/>
    <s v="plays"/>
    <x v="457"/>
    <d v="2019-07-21T05:00:00"/>
  </r>
  <r>
    <n v="486"/>
    <s v="Davis, Cox and Fox"/>
    <s v="Compatible exuding Graphical User Interface"/>
    <n v="5200"/>
    <n v="702"/>
    <x v="0"/>
    <n v="21"/>
    <s v="GB"/>
    <s v="GBP"/>
    <n v="1520575200"/>
    <n v="1521867600"/>
    <b v="0"/>
    <b v="1"/>
    <s v="publishing/translations"/>
    <n v="0.13500000000000001"/>
    <n v="33.428571428571431"/>
    <x v="5"/>
    <s v="translations"/>
    <x v="458"/>
    <d v="2018-03-24T05:00:00"/>
  </r>
  <r>
    <n v="487"/>
    <s v="Smith-Wallace"/>
    <s v="Monitored 24/7 time-frame"/>
    <n v="110300"/>
    <n v="197024"/>
    <x v="1"/>
    <n v="2346"/>
    <s v="US"/>
    <s v="USD"/>
    <n v="1492664400"/>
    <n v="1495515600"/>
    <b v="0"/>
    <b v="0"/>
    <s v="theater/plays"/>
    <n v="1.7862556663644606"/>
    <n v="83.982949701619773"/>
    <x v="3"/>
    <s v="plays"/>
    <x v="459"/>
    <d v="2017-05-23T05:00:00"/>
  </r>
  <r>
    <n v="488"/>
    <s v="Cordova, Shaw and Wang"/>
    <s v="Virtual secondary open architecture"/>
    <n v="5300"/>
    <n v="11663"/>
    <x v="1"/>
    <n v="115"/>
    <s v="US"/>
    <s v="USD"/>
    <n v="1454479200"/>
    <n v="1455948000"/>
    <b v="0"/>
    <b v="0"/>
    <s v="theater/plays"/>
    <n v="2.2005660377358489"/>
    <n v="101.41739130434783"/>
    <x v="3"/>
    <s v="plays"/>
    <x v="460"/>
    <d v="2016-02-20T06:00:00"/>
  </r>
  <r>
    <n v="489"/>
    <s v="Clark Inc"/>
    <s v="Down-sized mobile time-frame"/>
    <n v="9200"/>
    <n v="9339"/>
    <x v="1"/>
    <n v="85"/>
    <s v="IT"/>
    <s v="EUR"/>
    <n v="1281934800"/>
    <n v="1282366800"/>
    <b v="0"/>
    <b v="0"/>
    <s v="technology/wearables"/>
    <n v="1.015108695652174"/>
    <n v="109.87058823529412"/>
    <x v="2"/>
    <s v="wearables"/>
    <x v="461"/>
    <d v="2010-08-21T05:00:00"/>
  </r>
  <r>
    <n v="490"/>
    <s v="Young and Sons"/>
    <s v="Innovative disintermediate encryption"/>
    <n v="2400"/>
    <n v="4596"/>
    <x v="1"/>
    <n v="144"/>
    <s v="US"/>
    <s v="USD"/>
    <n v="1573970400"/>
    <n v="1574575200"/>
    <b v="0"/>
    <b v="0"/>
    <s v="journalism/audio"/>
    <n v="1.915"/>
    <n v="31.916666666666668"/>
    <x v="8"/>
    <s v="audio"/>
    <x v="462"/>
    <d v="2019-11-24T06:00:00"/>
  </r>
  <r>
    <n v="491"/>
    <s v="Henson PLC"/>
    <s v="Universal contextually-based knowledgebase"/>
    <n v="56800"/>
    <n v="173437"/>
    <x v="1"/>
    <n v="2443"/>
    <s v="US"/>
    <s v="USD"/>
    <n v="1372654800"/>
    <n v="1374901200"/>
    <b v="0"/>
    <b v="1"/>
    <s v="food/food trucks"/>
    <n v="3.0534683098591549"/>
    <n v="70.993450675399103"/>
    <x v="0"/>
    <s v="food trucks"/>
    <x v="463"/>
    <d v="2013-07-27T05:00:00"/>
  </r>
  <r>
    <n v="492"/>
    <s v="Garcia Group"/>
    <s v="Persevering interactive matrix"/>
    <n v="191000"/>
    <n v="45831"/>
    <x v="3"/>
    <n v="595"/>
    <s v="US"/>
    <s v="USD"/>
    <n v="1275886800"/>
    <n v="1278910800"/>
    <b v="1"/>
    <b v="1"/>
    <s v="film &amp; video/shorts"/>
    <n v="0.23995287958115183"/>
    <n v="77.026890756302521"/>
    <x v="4"/>
    <s v="shorts"/>
    <x v="464"/>
    <d v="2010-07-12T05:00:00"/>
  </r>
  <r>
    <n v="493"/>
    <s v="Adams, Walker and Wong"/>
    <s v="Seamless background framework"/>
    <n v="900"/>
    <n v="6514"/>
    <x v="1"/>
    <n v="64"/>
    <s v="US"/>
    <s v="USD"/>
    <n v="1561784400"/>
    <n v="1562907600"/>
    <b v="0"/>
    <b v="0"/>
    <s v="photography/photography books"/>
    <n v="7.2377777777777776"/>
    <n v="101.78125"/>
    <x v="7"/>
    <s v="photography books"/>
    <x v="465"/>
    <d v="2019-07-12T05:00:00"/>
  </r>
  <r>
    <n v="494"/>
    <s v="Hopkins-Browning"/>
    <s v="Balanced upward-trending productivity"/>
    <n v="2500"/>
    <n v="13684"/>
    <x v="1"/>
    <n v="268"/>
    <s v="US"/>
    <s v="USD"/>
    <n v="1332392400"/>
    <n v="1332478800"/>
    <b v="0"/>
    <b v="0"/>
    <s v="technology/wearables"/>
    <n v="5.4736000000000002"/>
    <n v="51.059701492537314"/>
    <x v="2"/>
    <s v="wearables"/>
    <x v="466"/>
    <d v="2012-03-23T05:00:00"/>
  </r>
  <r>
    <n v="495"/>
    <s v="Bell, Edwards and Andersen"/>
    <s v="Centralized clear-thinking solution"/>
    <n v="3200"/>
    <n v="13264"/>
    <x v="1"/>
    <n v="195"/>
    <s v="DK"/>
    <s v="DKK"/>
    <n v="1402376400"/>
    <n v="1402722000"/>
    <b v="0"/>
    <b v="0"/>
    <s v="theater/plays"/>
    <n v="4.1449999999999996"/>
    <n v="68.02051282051282"/>
    <x v="3"/>
    <s v="plays"/>
    <x v="467"/>
    <d v="2014-06-14T05:00:00"/>
  </r>
  <r>
    <n v="496"/>
    <s v="Morales Group"/>
    <s v="Optimized bi-directional extranet"/>
    <n v="183800"/>
    <n v="1667"/>
    <x v="0"/>
    <n v="54"/>
    <s v="US"/>
    <s v="USD"/>
    <n v="1495342800"/>
    <n v="1496811600"/>
    <b v="0"/>
    <b v="0"/>
    <s v="film &amp; video/animation"/>
    <n v="9.0696409140369975E-3"/>
    <n v="30.87037037037037"/>
    <x v="4"/>
    <s v="animation"/>
    <x v="468"/>
    <d v="2017-06-07T05:00:00"/>
  </r>
  <r>
    <n v="497"/>
    <s v="Lucero Group"/>
    <s v="Intuitive actuating benchmark"/>
    <n v="9800"/>
    <n v="3349"/>
    <x v="0"/>
    <n v="120"/>
    <s v="US"/>
    <s v="USD"/>
    <n v="1482213600"/>
    <n v="1482213600"/>
    <b v="0"/>
    <b v="1"/>
    <s v="technology/wearables"/>
    <n v="0.34173469387755101"/>
    <n v="27.908333333333335"/>
    <x v="2"/>
    <s v="wearables"/>
    <x v="469"/>
    <d v="2016-12-20T06:00:00"/>
  </r>
  <r>
    <n v="498"/>
    <s v="Smith, Brown and Davis"/>
    <s v="Devolved background project"/>
    <n v="193400"/>
    <n v="46317"/>
    <x v="0"/>
    <n v="579"/>
    <s v="DK"/>
    <s v="DKK"/>
    <n v="1420092000"/>
    <n v="1420264800"/>
    <b v="0"/>
    <b v="0"/>
    <s v="technology/web"/>
    <n v="0.239488107549121"/>
    <n v="79.994818652849744"/>
    <x v="2"/>
    <s v="web"/>
    <x v="470"/>
    <d v="2015-01-03T06:00:00"/>
  </r>
  <r>
    <n v="499"/>
    <s v="Hunt Group"/>
    <s v="Reverse-engineered executive emulation"/>
    <n v="163800"/>
    <n v="78743"/>
    <x v="0"/>
    <n v="2072"/>
    <s v="US"/>
    <s v="USD"/>
    <n v="1458018000"/>
    <n v="1458450000"/>
    <b v="0"/>
    <b v="1"/>
    <s v="film &amp; video/documentary"/>
    <n v="0.48072649572649573"/>
    <n v="38.003378378378379"/>
    <x v="4"/>
    <s v="documentary"/>
    <x v="471"/>
    <d v="2016-03-20T05:00:00"/>
  </r>
  <r>
    <n v="500"/>
    <s v="Valdez Ltd"/>
    <s v="Team-oriented clear-thinking matrix"/>
    <n v="100"/>
    <n v="0"/>
    <x v="0"/>
    <n v="0"/>
    <s v="US"/>
    <s v="USD"/>
    <n v="1367384400"/>
    <n v="1369803600"/>
    <b v="0"/>
    <b v="1"/>
    <s v="theater/plays"/>
    <n v="0"/>
    <e v="#DIV/0!"/>
    <x v="3"/>
    <s v="plays"/>
    <x v="472"/>
    <d v="2013-05-29T05:00:00"/>
  </r>
  <r>
    <n v="501"/>
    <s v="Mccann-Le"/>
    <s v="Focused coherent methodology"/>
    <n v="153600"/>
    <n v="107743"/>
    <x v="0"/>
    <n v="1796"/>
    <s v="US"/>
    <s v="USD"/>
    <n v="1363064400"/>
    <n v="1363237200"/>
    <b v="0"/>
    <b v="0"/>
    <s v="film &amp; video/documentary"/>
    <n v="0.70145182291666663"/>
    <n v="59.990534521158132"/>
    <x v="4"/>
    <s v="documentary"/>
    <x v="473"/>
    <d v="2013-03-14T05:00:00"/>
  </r>
  <r>
    <n v="502"/>
    <s v="Johnson Inc"/>
    <s v="Reduced context-sensitive complexity"/>
    <n v="1300"/>
    <n v="6889"/>
    <x v="1"/>
    <n v="186"/>
    <s v="AU"/>
    <s v="AUD"/>
    <n v="1343365200"/>
    <n v="1345870800"/>
    <b v="0"/>
    <b v="1"/>
    <s v="games/video games"/>
    <n v="5.2992307692307694"/>
    <n v="37.037634408602152"/>
    <x v="6"/>
    <s v="video games"/>
    <x v="474"/>
    <d v="2012-08-25T05:00:00"/>
  </r>
  <r>
    <n v="503"/>
    <s v="Collins LLC"/>
    <s v="Decentralized 4thgeneration time-frame"/>
    <n v="25500"/>
    <n v="45983"/>
    <x v="1"/>
    <n v="460"/>
    <s v="US"/>
    <s v="USD"/>
    <n v="1435726800"/>
    <n v="1437454800"/>
    <b v="0"/>
    <b v="0"/>
    <s v="film &amp; video/drama"/>
    <n v="1.8032549019607844"/>
    <n v="99.963043478260872"/>
    <x v="4"/>
    <s v="drama"/>
    <x v="72"/>
    <d v="2015-07-21T05:00:00"/>
  </r>
  <r>
    <n v="504"/>
    <s v="Smith-Miller"/>
    <s v="De-engineered cohesive moderator"/>
    <n v="7500"/>
    <n v="6924"/>
    <x v="0"/>
    <n v="62"/>
    <s v="IT"/>
    <s v="EUR"/>
    <n v="1431925200"/>
    <n v="1432011600"/>
    <b v="0"/>
    <b v="0"/>
    <s v="music/rock"/>
    <n v="0.92320000000000002"/>
    <n v="111.6774193548387"/>
    <x v="1"/>
    <s v="rock"/>
    <x v="443"/>
    <d v="2015-05-19T05:00:00"/>
  </r>
  <r>
    <n v="505"/>
    <s v="Jensen-Vargas"/>
    <s v="Ameliorated explicit parallelism"/>
    <n v="89900"/>
    <n v="12497"/>
    <x v="0"/>
    <n v="347"/>
    <s v="US"/>
    <s v="USD"/>
    <n v="1362722400"/>
    <n v="1366347600"/>
    <b v="0"/>
    <b v="1"/>
    <s v="publishing/radio &amp; podcasts"/>
    <n v="0.13901001112347053"/>
    <n v="36.014409221902014"/>
    <x v="5"/>
    <s v="radio &amp; podcasts"/>
    <x v="475"/>
    <d v="2013-04-19T05:00:00"/>
  </r>
  <r>
    <n v="506"/>
    <s v="Robles, Bell and Gonzalez"/>
    <s v="Customizable background monitoring"/>
    <n v="18000"/>
    <n v="166874"/>
    <x v="1"/>
    <n v="2528"/>
    <s v="US"/>
    <s v="USD"/>
    <n v="1511416800"/>
    <n v="1512885600"/>
    <b v="0"/>
    <b v="1"/>
    <s v="theater/plays"/>
    <n v="9.2707777777777771"/>
    <n v="66.010284810126578"/>
    <x v="3"/>
    <s v="plays"/>
    <x v="81"/>
    <d v="2017-12-10T06:00:00"/>
  </r>
  <r>
    <n v="507"/>
    <s v="Turner, Miller and Francis"/>
    <s v="Compatible well-modulated budgetary management"/>
    <n v="2100"/>
    <n v="837"/>
    <x v="0"/>
    <n v="19"/>
    <s v="US"/>
    <s v="USD"/>
    <n v="1365483600"/>
    <n v="1369717200"/>
    <b v="0"/>
    <b v="1"/>
    <s v="technology/web"/>
    <n v="0.39857142857142858"/>
    <n v="44.05263157894737"/>
    <x v="2"/>
    <s v="web"/>
    <x v="476"/>
    <d v="2013-05-28T05:00:00"/>
  </r>
  <r>
    <n v="508"/>
    <s v="Roberts Group"/>
    <s v="Up-sized radical pricing structure"/>
    <n v="172700"/>
    <n v="193820"/>
    <x v="1"/>
    <n v="3657"/>
    <s v="US"/>
    <s v="USD"/>
    <n v="1532840400"/>
    <n v="1534654800"/>
    <b v="0"/>
    <b v="0"/>
    <s v="theater/plays"/>
    <n v="1.1222929936305732"/>
    <n v="52.999726551818434"/>
    <x v="3"/>
    <s v="plays"/>
    <x v="192"/>
    <d v="2018-08-19T05:00:00"/>
  </r>
  <r>
    <n v="509"/>
    <s v="White LLC"/>
    <s v="Robust zero-defect project"/>
    <n v="168500"/>
    <n v="119510"/>
    <x v="0"/>
    <n v="1258"/>
    <s v="US"/>
    <s v="USD"/>
    <n v="1336194000"/>
    <n v="1337058000"/>
    <b v="0"/>
    <b v="0"/>
    <s v="theater/plays"/>
    <n v="0.70925816023738875"/>
    <n v="95"/>
    <x v="3"/>
    <s v="plays"/>
    <x v="477"/>
    <d v="2012-05-15T05:00:00"/>
  </r>
  <r>
    <n v="510"/>
    <s v="Best, Miller and Thomas"/>
    <s v="Re-engineered mobile task-force"/>
    <n v="7800"/>
    <n v="9289"/>
    <x v="1"/>
    <n v="131"/>
    <s v="AU"/>
    <s v="AUD"/>
    <n v="1527742800"/>
    <n v="1529816400"/>
    <b v="0"/>
    <b v="0"/>
    <s v="film &amp; video/drama"/>
    <n v="1.1908974358974358"/>
    <n v="70.908396946564892"/>
    <x v="4"/>
    <s v="drama"/>
    <x v="478"/>
    <d v="2018-06-24T05:00:00"/>
  </r>
  <r>
    <n v="511"/>
    <s v="Smith-Mullins"/>
    <s v="User-centric intangible neural-net"/>
    <n v="147800"/>
    <n v="35498"/>
    <x v="0"/>
    <n v="362"/>
    <s v="US"/>
    <s v="USD"/>
    <n v="1564030800"/>
    <n v="1564894800"/>
    <b v="0"/>
    <b v="0"/>
    <s v="theater/plays"/>
    <n v="0.24017591339648173"/>
    <n v="98.060773480662988"/>
    <x v="3"/>
    <s v="plays"/>
    <x v="479"/>
    <d v="2019-08-04T05:00:00"/>
  </r>
  <r>
    <n v="512"/>
    <s v="Williams-Walsh"/>
    <s v="Organized explicit core"/>
    <n v="9100"/>
    <n v="12678"/>
    <x v="1"/>
    <n v="239"/>
    <s v="US"/>
    <s v="USD"/>
    <n v="1404536400"/>
    <n v="1404622800"/>
    <b v="0"/>
    <b v="1"/>
    <s v="games/video games"/>
    <n v="1.3931868131868133"/>
    <n v="53.046025104602514"/>
    <x v="6"/>
    <s v="video games"/>
    <x v="480"/>
    <d v="2014-07-06T05:00:00"/>
  </r>
  <r>
    <n v="513"/>
    <s v="Harrison, Blackwell and Mendez"/>
    <s v="Synchronized 6thgeneration adapter"/>
    <n v="8300"/>
    <n v="3260"/>
    <x v="3"/>
    <n v="35"/>
    <s v="US"/>
    <s v="USD"/>
    <n v="1284008400"/>
    <n v="1284181200"/>
    <b v="0"/>
    <b v="0"/>
    <s v="film &amp; video/television"/>
    <n v="0.39277108433734942"/>
    <n v="93.142857142857139"/>
    <x v="4"/>
    <s v="television"/>
    <x v="180"/>
    <d v="2010-09-11T05:00:00"/>
  </r>
  <r>
    <n v="514"/>
    <s v="Sanchez, Bradley and Flores"/>
    <s v="Centralized motivating capacity"/>
    <n v="138700"/>
    <n v="31123"/>
    <x v="3"/>
    <n v="528"/>
    <s v="CH"/>
    <s v="CHF"/>
    <n v="1386309600"/>
    <n v="1386741600"/>
    <b v="0"/>
    <b v="1"/>
    <s v="music/rock"/>
    <n v="0.22439077144917088"/>
    <n v="58.945075757575758"/>
    <x v="1"/>
    <s v="rock"/>
    <x v="481"/>
    <d v="2013-12-11T06:00:00"/>
  </r>
  <r>
    <n v="515"/>
    <s v="Cox LLC"/>
    <s v="Phased 24hour flexibility"/>
    <n v="8600"/>
    <n v="4797"/>
    <x v="0"/>
    <n v="133"/>
    <s v="CA"/>
    <s v="CAD"/>
    <n v="1324620000"/>
    <n v="1324792800"/>
    <b v="0"/>
    <b v="1"/>
    <s v="theater/plays"/>
    <n v="0.55779069767441858"/>
    <n v="36.067669172932334"/>
    <x v="3"/>
    <s v="plays"/>
    <x v="482"/>
    <d v="2011-12-25T06:00:00"/>
  </r>
  <r>
    <n v="516"/>
    <s v="Morales-Odonnell"/>
    <s v="Exclusive 5thgeneration structure"/>
    <n v="125400"/>
    <n v="53324"/>
    <x v="0"/>
    <n v="846"/>
    <s v="US"/>
    <s v="USD"/>
    <n v="1281070800"/>
    <n v="1284354000"/>
    <b v="0"/>
    <b v="0"/>
    <s v="publishing/nonfiction"/>
    <n v="0.42523125996810207"/>
    <n v="63.030732860520096"/>
    <x v="5"/>
    <s v="nonfiction"/>
    <x v="194"/>
    <d v="2010-09-13T05:00:00"/>
  </r>
  <r>
    <n v="517"/>
    <s v="Ramirez LLC"/>
    <s v="Multi-tiered maximized orchestration"/>
    <n v="5900"/>
    <n v="6608"/>
    <x v="1"/>
    <n v="78"/>
    <s v="US"/>
    <s v="USD"/>
    <n v="1493960400"/>
    <n v="1494392400"/>
    <b v="0"/>
    <b v="0"/>
    <s v="food/food trucks"/>
    <n v="1.1200000000000001"/>
    <n v="84.717948717948715"/>
    <x v="0"/>
    <s v="food trucks"/>
    <x v="483"/>
    <d v="2017-05-10T05:00:00"/>
  </r>
  <r>
    <n v="518"/>
    <s v="Ramirez Group"/>
    <s v="Open-architected uniform instruction set"/>
    <n v="8800"/>
    <n v="622"/>
    <x v="0"/>
    <n v="10"/>
    <s v="US"/>
    <s v="USD"/>
    <n v="1519365600"/>
    <n v="1519538400"/>
    <b v="0"/>
    <b v="1"/>
    <s v="film &amp; video/animation"/>
    <n v="7.0681818181818179E-2"/>
    <n v="62.2"/>
    <x v="4"/>
    <s v="animation"/>
    <x v="484"/>
    <d v="2018-02-25T06:00:00"/>
  </r>
  <r>
    <n v="519"/>
    <s v="Marsh-Coleman"/>
    <s v="Exclusive asymmetric analyzer"/>
    <n v="177700"/>
    <n v="180802"/>
    <x v="1"/>
    <n v="1773"/>
    <s v="US"/>
    <s v="USD"/>
    <n v="1420696800"/>
    <n v="1421906400"/>
    <b v="0"/>
    <b v="1"/>
    <s v="music/rock"/>
    <n v="1.0174563871693867"/>
    <n v="101.97518330513255"/>
    <x v="1"/>
    <s v="rock"/>
    <x v="355"/>
    <d v="2015-01-22T06:00:00"/>
  </r>
  <r>
    <n v="520"/>
    <s v="Frederick, Jenkins and Collins"/>
    <s v="Organic radical collaboration"/>
    <n v="800"/>
    <n v="3406"/>
    <x v="1"/>
    <n v="32"/>
    <s v="US"/>
    <s v="USD"/>
    <n v="1555650000"/>
    <n v="1555909200"/>
    <b v="0"/>
    <b v="0"/>
    <s v="theater/plays"/>
    <n v="4.2575000000000003"/>
    <n v="106.4375"/>
    <x v="3"/>
    <s v="plays"/>
    <x v="485"/>
    <d v="2019-04-22T05:00:00"/>
  </r>
  <r>
    <n v="521"/>
    <s v="Wilson Ltd"/>
    <s v="Function-based multi-state software"/>
    <n v="7600"/>
    <n v="11061"/>
    <x v="1"/>
    <n v="369"/>
    <s v="US"/>
    <s v="USD"/>
    <n v="1471928400"/>
    <n v="1472446800"/>
    <b v="0"/>
    <b v="1"/>
    <s v="film &amp; video/drama"/>
    <n v="1.4553947368421052"/>
    <n v="29.975609756097562"/>
    <x v="4"/>
    <s v="drama"/>
    <x v="486"/>
    <d v="2016-08-29T05:00:00"/>
  </r>
  <r>
    <n v="522"/>
    <s v="Cline, Peterson and Lowery"/>
    <s v="Innovative static budgetary management"/>
    <n v="50500"/>
    <n v="16389"/>
    <x v="0"/>
    <n v="191"/>
    <s v="US"/>
    <s v="USD"/>
    <n v="1341291600"/>
    <n v="1342328400"/>
    <b v="0"/>
    <b v="0"/>
    <s v="film &amp; video/shorts"/>
    <n v="0.32453465346534655"/>
    <n v="85.806282722513089"/>
    <x v="4"/>
    <s v="shorts"/>
    <x v="487"/>
    <d v="2012-07-15T05:00:00"/>
  </r>
  <r>
    <n v="523"/>
    <s v="Underwood, James and Jones"/>
    <s v="Triple-buffered holistic ability"/>
    <n v="900"/>
    <n v="6303"/>
    <x v="1"/>
    <n v="89"/>
    <s v="US"/>
    <s v="USD"/>
    <n v="1267682400"/>
    <n v="1268114400"/>
    <b v="0"/>
    <b v="0"/>
    <s v="film &amp; video/shorts"/>
    <n v="7.003333333333333"/>
    <n v="70.82022471910112"/>
    <x v="4"/>
    <s v="shorts"/>
    <x v="488"/>
    <d v="2010-03-09T06:00:00"/>
  </r>
  <r>
    <n v="524"/>
    <s v="Johnson-Contreras"/>
    <s v="Diverse scalable superstructure"/>
    <n v="96700"/>
    <n v="81136"/>
    <x v="0"/>
    <n v="1979"/>
    <s v="US"/>
    <s v="USD"/>
    <n v="1272258000"/>
    <n v="1273381200"/>
    <b v="0"/>
    <b v="0"/>
    <s v="theater/plays"/>
    <n v="0.83904860392967939"/>
    <n v="40.998484082870135"/>
    <x v="3"/>
    <s v="plays"/>
    <x v="489"/>
    <d v="2010-05-09T05:00:00"/>
  </r>
  <r>
    <n v="525"/>
    <s v="Greene, Lloyd and Sims"/>
    <s v="Balanced leadingedge data-warehouse"/>
    <n v="2100"/>
    <n v="1768"/>
    <x v="0"/>
    <n v="63"/>
    <s v="US"/>
    <s v="USD"/>
    <n v="1290492000"/>
    <n v="1290837600"/>
    <b v="0"/>
    <b v="0"/>
    <s v="technology/wearables"/>
    <n v="0.84190476190476193"/>
    <n v="28.063492063492063"/>
    <x v="2"/>
    <s v="wearables"/>
    <x v="490"/>
    <d v="2010-11-27T06:00:00"/>
  </r>
  <r>
    <n v="526"/>
    <s v="Smith-Sparks"/>
    <s v="Digitized bandwidth-monitored open architecture"/>
    <n v="8300"/>
    <n v="12944"/>
    <x v="1"/>
    <n v="147"/>
    <s v="US"/>
    <s v="USD"/>
    <n v="1451109600"/>
    <n v="1454306400"/>
    <b v="0"/>
    <b v="1"/>
    <s v="theater/plays"/>
    <n v="1.5595180722891566"/>
    <n v="88.054421768707485"/>
    <x v="3"/>
    <s v="plays"/>
    <x v="312"/>
    <d v="2016-02-01T06:00:00"/>
  </r>
  <r>
    <n v="527"/>
    <s v="Rosario-Smith"/>
    <s v="Enterprise-wide intermediate portal"/>
    <n v="189200"/>
    <n v="188480"/>
    <x v="0"/>
    <n v="6080"/>
    <s v="CA"/>
    <s v="CAD"/>
    <n v="1454652000"/>
    <n v="1457762400"/>
    <b v="0"/>
    <b v="0"/>
    <s v="film &amp; video/animation"/>
    <n v="0.99619450317124736"/>
    <n v="31"/>
    <x v="4"/>
    <s v="animation"/>
    <x v="491"/>
    <d v="2016-03-12T06:00:00"/>
  </r>
  <r>
    <n v="528"/>
    <s v="Avila, Ford and Welch"/>
    <s v="Focused leadingedge matrix"/>
    <n v="9000"/>
    <n v="7227"/>
    <x v="0"/>
    <n v="80"/>
    <s v="GB"/>
    <s v="GBP"/>
    <n v="1385186400"/>
    <n v="1389074400"/>
    <b v="0"/>
    <b v="0"/>
    <s v="music/indie rock"/>
    <n v="0.80300000000000005"/>
    <n v="90.337500000000006"/>
    <x v="1"/>
    <s v="indie rock"/>
    <x v="492"/>
    <d v="2014-01-07T06:00:00"/>
  </r>
  <r>
    <n v="529"/>
    <s v="Gallegos Inc"/>
    <s v="Seamless logistical encryption"/>
    <n v="5100"/>
    <n v="574"/>
    <x v="0"/>
    <n v="9"/>
    <s v="US"/>
    <s v="USD"/>
    <n v="1399698000"/>
    <n v="1402117200"/>
    <b v="0"/>
    <b v="0"/>
    <s v="games/video games"/>
    <n v="0.11254901960784314"/>
    <n v="63.777777777777779"/>
    <x v="6"/>
    <s v="video games"/>
    <x v="493"/>
    <d v="2014-06-07T05:00:00"/>
  </r>
  <r>
    <n v="530"/>
    <s v="Morrow, Santiago and Soto"/>
    <s v="Stand-alone human-resource workforce"/>
    <n v="105000"/>
    <n v="96328"/>
    <x v="0"/>
    <n v="1784"/>
    <s v="US"/>
    <s v="USD"/>
    <n v="1283230800"/>
    <n v="1284440400"/>
    <b v="0"/>
    <b v="1"/>
    <s v="publishing/fiction"/>
    <n v="0.91740952380952379"/>
    <n v="53.995515695067262"/>
    <x v="5"/>
    <s v="fiction"/>
    <x v="494"/>
    <d v="2010-09-14T05:00:00"/>
  </r>
  <r>
    <n v="531"/>
    <s v="Berry-Richardson"/>
    <s v="Automated zero tolerance implementation"/>
    <n v="186700"/>
    <n v="178338"/>
    <x v="2"/>
    <n v="3640"/>
    <s v="CH"/>
    <s v="CHF"/>
    <n v="1384149600"/>
    <n v="1388988000"/>
    <b v="0"/>
    <b v="0"/>
    <s v="games/video games"/>
    <n v="0.95521156936261387"/>
    <n v="48.993956043956047"/>
    <x v="6"/>
    <s v="video games"/>
    <x v="495"/>
    <d v="2014-01-06T06:00:00"/>
  </r>
  <r>
    <n v="532"/>
    <s v="Cordova-Torres"/>
    <s v="Pre-emptive grid-enabled contingency"/>
    <n v="1600"/>
    <n v="8046"/>
    <x v="1"/>
    <n v="126"/>
    <s v="CA"/>
    <s v="CAD"/>
    <n v="1516860000"/>
    <n v="1516946400"/>
    <b v="0"/>
    <b v="0"/>
    <s v="theater/plays"/>
    <n v="5.0287499999999996"/>
    <n v="63.857142857142854"/>
    <x v="3"/>
    <s v="plays"/>
    <x v="496"/>
    <d v="2018-01-26T06:00:00"/>
  </r>
  <r>
    <n v="533"/>
    <s v="Holt, Bernard and Johnson"/>
    <s v="Multi-lateral didactic encoding"/>
    <n v="115600"/>
    <n v="184086"/>
    <x v="1"/>
    <n v="2218"/>
    <s v="GB"/>
    <s v="GBP"/>
    <n v="1374642000"/>
    <n v="1377752400"/>
    <b v="0"/>
    <b v="0"/>
    <s v="music/indie rock"/>
    <n v="1.5924394463667819"/>
    <n v="82.996393146979258"/>
    <x v="1"/>
    <s v="indie rock"/>
    <x v="497"/>
    <d v="2013-08-29T05:00:00"/>
  </r>
  <r>
    <n v="534"/>
    <s v="Clark, Mccormick and Mendoza"/>
    <s v="Self-enabling didactic orchestration"/>
    <n v="89100"/>
    <n v="13385"/>
    <x v="0"/>
    <n v="243"/>
    <s v="US"/>
    <s v="USD"/>
    <n v="1534482000"/>
    <n v="1534568400"/>
    <b v="0"/>
    <b v="1"/>
    <s v="film &amp; video/drama"/>
    <n v="0.15022446689113356"/>
    <n v="55.08230452674897"/>
    <x v="4"/>
    <s v="drama"/>
    <x v="498"/>
    <d v="2018-08-18T05:00:00"/>
  </r>
  <r>
    <n v="535"/>
    <s v="Garrison LLC"/>
    <s v="Profit-focused 24/7 data-warehouse"/>
    <n v="2600"/>
    <n v="12533"/>
    <x v="1"/>
    <n v="202"/>
    <s v="IT"/>
    <s v="EUR"/>
    <n v="1528434000"/>
    <n v="1528606800"/>
    <b v="0"/>
    <b v="1"/>
    <s v="theater/plays"/>
    <n v="4.820384615384615"/>
    <n v="62.044554455445542"/>
    <x v="3"/>
    <s v="plays"/>
    <x v="499"/>
    <d v="2018-06-10T05:00:00"/>
  </r>
  <r>
    <n v="536"/>
    <s v="Shannon-Olson"/>
    <s v="Enhanced methodical middleware"/>
    <n v="9800"/>
    <n v="14697"/>
    <x v="1"/>
    <n v="140"/>
    <s v="IT"/>
    <s v="EUR"/>
    <n v="1282626000"/>
    <n v="1284872400"/>
    <b v="0"/>
    <b v="0"/>
    <s v="publishing/fiction"/>
    <n v="1.4996938775510205"/>
    <n v="104.97857142857143"/>
    <x v="5"/>
    <s v="fiction"/>
    <x v="500"/>
    <d v="2010-09-19T05:00:00"/>
  </r>
  <r>
    <n v="537"/>
    <s v="Murillo-Mcfarland"/>
    <s v="Synchronized client-driven projection"/>
    <n v="84400"/>
    <n v="98935"/>
    <x v="1"/>
    <n v="1052"/>
    <s v="DK"/>
    <s v="DKK"/>
    <n v="1535605200"/>
    <n v="1537592400"/>
    <b v="1"/>
    <b v="1"/>
    <s v="film &amp; video/documentary"/>
    <n v="1.1722156398104266"/>
    <n v="94.044676806083643"/>
    <x v="4"/>
    <s v="documentary"/>
    <x v="501"/>
    <d v="2018-09-22T05:00:00"/>
  </r>
  <r>
    <n v="538"/>
    <s v="Young, Gilbert and Escobar"/>
    <s v="Networked didactic time-frame"/>
    <n v="151300"/>
    <n v="57034"/>
    <x v="0"/>
    <n v="1296"/>
    <s v="US"/>
    <s v="USD"/>
    <n v="1379826000"/>
    <n v="1381208400"/>
    <b v="0"/>
    <b v="0"/>
    <s v="games/mobile games"/>
    <n v="0.37695968274950431"/>
    <n v="44.007716049382715"/>
    <x v="6"/>
    <s v="mobile games"/>
    <x v="502"/>
    <d v="2013-10-08T05:00:00"/>
  </r>
  <r>
    <n v="539"/>
    <s v="Thomas, Welch and Santana"/>
    <s v="Assimilated exuding toolset"/>
    <n v="9800"/>
    <n v="7120"/>
    <x v="0"/>
    <n v="77"/>
    <s v="US"/>
    <s v="USD"/>
    <n v="1561957200"/>
    <n v="1562475600"/>
    <b v="0"/>
    <b v="1"/>
    <s v="food/food trucks"/>
    <n v="0.72653061224489801"/>
    <n v="92.467532467532465"/>
    <x v="0"/>
    <s v="food trucks"/>
    <x v="503"/>
    <d v="2019-07-07T05:00:00"/>
  </r>
  <r>
    <n v="540"/>
    <s v="Brown-Pena"/>
    <s v="Front-line client-server secured line"/>
    <n v="5300"/>
    <n v="14097"/>
    <x v="1"/>
    <n v="247"/>
    <s v="US"/>
    <s v="USD"/>
    <n v="1525496400"/>
    <n v="1527397200"/>
    <b v="0"/>
    <b v="0"/>
    <s v="photography/photography books"/>
    <n v="2.6598113207547169"/>
    <n v="57.072874493927124"/>
    <x v="7"/>
    <s v="photography books"/>
    <x v="504"/>
    <d v="2018-05-27T05:00:00"/>
  </r>
  <r>
    <n v="541"/>
    <s v="Holder, Caldwell and Vance"/>
    <s v="Polarized systemic Internet solution"/>
    <n v="178000"/>
    <n v="43086"/>
    <x v="0"/>
    <n v="395"/>
    <s v="IT"/>
    <s v="EUR"/>
    <n v="1433912400"/>
    <n v="1436158800"/>
    <b v="0"/>
    <b v="0"/>
    <s v="games/mobile games"/>
    <n v="0.24205617977528091"/>
    <n v="109.07848101265823"/>
    <x v="6"/>
    <s v="mobile games"/>
    <x v="505"/>
    <d v="2015-07-06T05:00:00"/>
  </r>
  <r>
    <n v="542"/>
    <s v="Harrison-Bridges"/>
    <s v="Profit-focused exuding moderator"/>
    <n v="77000"/>
    <n v="1930"/>
    <x v="0"/>
    <n v="49"/>
    <s v="GB"/>
    <s v="GBP"/>
    <n v="1453442400"/>
    <n v="1456034400"/>
    <b v="0"/>
    <b v="0"/>
    <s v="music/indie rock"/>
    <n v="2.5064935064935064E-2"/>
    <n v="39.387755102040813"/>
    <x v="1"/>
    <s v="indie rock"/>
    <x v="506"/>
    <d v="2016-02-21T06:00:00"/>
  </r>
  <r>
    <n v="543"/>
    <s v="Johnson, Murphy and Peterson"/>
    <s v="Cross-group high-level moderator"/>
    <n v="84900"/>
    <n v="13864"/>
    <x v="0"/>
    <n v="180"/>
    <s v="US"/>
    <s v="USD"/>
    <n v="1378875600"/>
    <n v="1380171600"/>
    <b v="0"/>
    <b v="0"/>
    <s v="games/video games"/>
    <n v="0.1632979976442874"/>
    <n v="77.022222222222226"/>
    <x v="6"/>
    <s v="video games"/>
    <x v="507"/>
    <d v="2013-09-26T05:00:00"/>
  </r>
  <r>
    <n v="544"/>
    <s v="Taylor Inc"/>
    <s v="Public-key 3rdgeneration system engine"/>
    <n v="2800"/>
    <n v="7742"/>
    <x v="1"/>
    <n v="84"/>
    <s v="US"/>
    <s v="USD"/>
    <n v="1452232800"/>
    <n v="1453356000"/>
    <b v="0"/>
    <b v="0"/>
    <s v="music/rock"/>
    <n v="2.7650000000000001"/>
    <n v="92.166666666666671"/>
    <x v="1"/>
    <s v="rock"/>
    <x v="508"/>
    <d v="2016-01-21T06:00:00"/>
  </r>
  <r>
    <n v="545"/>
    <s v="Deleon and Sons"/>
    <s v="Organized value-added access"/>
    <n v="184800"/>
    <n v="164109"/>
    <x v="0"/>
    <n v="2690"/>
    <s v="US"/>
    <s v="USD"/>
    <n v="1577253600"/>
    <n v="1578981600"/>
    <b v="0"/>
    <b v="0"/>
    <s v="theater/plays"/>
    <n v="0.88803571428571426"/>
    <n v="61.007063197026021"/>
    <x v="3"/>
    <s v="plays"/>
    <x v="509"/>
    <d v="2020-01-14T06:00:00"/>
  </r>
  <r>
    <n v="546"/>
    <s v="Benjamin, Paul and Ferguson"/>
    <s v="Cloned global Graphical User Interface"/>
    <n v="4200"/>
    <n v="6870"/>
    <x v="1"/>
    <n v="88"/>
    <s v="US"/>
    <s v="USD"/>
    <n v="1537160400"/>
    <n v="1537419600"/>
    <b v="0"/>
    <b v="1"/>
    <s v="theater/plays"/>
    <n v="1.6357142857142857"/>
    <n v="78.068181818181813"/>
    <x v="3"/>
    <s v="plays"/>
    <x v="510"/>
    <d v="2018-09-20T05:00:00"/>
  </r>
  <r>
    <n v="547"/>
    <s v="Hardin-Dixon"/>
    <s v="Focused solution-oriented matrix"/>
    <n v="1300"/>
    <n v="12597"/>
    <x v="1"/>
    <n v="156"/>
    <s v="US"/>
    <s v="USD"/>
    <n v="1422165600"/>
    <n v="1423202400"/>
    <b v="0"/>
    <b v="0"/>
    <s v="film &amp; video/drama"/>
    <n v="9.69"/>
    <n v="80.75"/>
    <x v="4"/>
    <s v="drama"/>
    <x v="511"/>
    <d v="2015-02-06T06:00:00"/>
  </r>
  <r>
    <n v="548"/>
    <s v="York-Pitts"/>
    <s v="Monitored discrete toolset"/>
    <n v="66100"/>
    <n v="179074"/>
    <x v="1"/>
    <n v="2985"/>
    <s v="US"/>
    <s v="USD"/>
    <n v="1459486800"/>
    <n v="1460610000"/>
    <b v="0"/>
    <b v="0"/>
    <s v="theater/plays"/>
    <n v="2.7091376701966716"/>
    <n v="59.991289782244557"/>
    <x v="3"/>
    <s v="plays"/>
    <x v="512"/>
    <d v="2016-04-14T05:00:00"/>
  </r>
  <r>
    <n v="549"/>
    <s v="Jarvis and Sons"/>
    <s v="Business-focused intermediate system engine"/>
    <n v="29500"/>
    <n v="83843"/>
    <x v="1"/>
    <n v="762"/>
    <s v="US"/>
    <s v="USD"/>
    <n v="1369717200"/>
    <n v="1370494800"/>
    <b v="0"/>
    <b v="0"/>
    <s v="technology/wearables"/>
    <n v="2.8421355932203389"/>
    <n v="110.03018372703411"/>
    <x v="2"/>
    <s v="wearables"/>
    <x v="513"/>
    <d v="2013-06-06T05:00:00"/>
  </r>
  <r>
    <n v="550"/>
    <s v="Morrison-Henderson"/>
    <s v="De-engineered disintermediate encoding"/>
    <n v="100"/>
    <n v="4"/>
    <x v="3"/>
    <n v="1"/>
    <s v="CH"/>
    <s v="CHF"/>
    <n v="1330495200"/>
    <n v="1332306000"/>
    <b v="0"/>
    <b v="0"/>
    <s v="music/indie rock"/>
    <n v="0.04"/>
    <n v="4"/>
    <x v="1"/>
    <s v="indie rock"/>
    <x v="514"/>
    <d v="2012-03-21T05:00:00"/>
  </r>
  <r>
    <n v="551"/>
    <s v="Martin-James"/>
    <s v="Streamlined upward-trending analyzer"/>
    <n v="180100"/>
    <n v="105598"/>
    <x v="0"/>
    <n v="2779"/>
    <s v="AU"/>
    <s v="AUD"/>
    <n v="1419055200"/>
    <n v="1422511200"/>
    <b v="0"/>
    <b v="1"/>
    <s v="technology/web"/>
    <n v="0.58632981676846196"/>
    <n v="37.99856063332134"/>
    <x v="2"/>
    <s v="web"/>
    <x v="515"/>
    <d v="2015-01-29T06:00:00"/>
  </r>
  <r>
    <n v="552"/>
    <s v="Mercer, Solomon and Singleton"/>
    <s v="Distributed human-resource policy"/>
    <n v="9000"/>
    <n v="8866"/>
    <x v="0"/>
    <n v="92"/>
    <s v="US"/>
    <s v="USD"/>
    <n v="1480140000"/>
    <n v="1480312800"/>
    <b v="0"/>
    <b v="0"/>
    <s v="theater/plays"/>
    <n v="0.98511111111111116"/>
    <n v="96.369565217391298"/>
    <x v="3"/>
    <s v="plays"/>
    <x v="516"/>
    <d v="2016-11-28T06:00:00"/>
  </r>
  <r>
    <n v="553"/>
    <s v="Dougherty, Austin and Mills"/>
    <s v="De-engineered 5thgeneration contingency"/>
    <n v="170600"/>
    <n v="75022"/>
    <x v="0"/>
    <n v="1028"/>
    <s v="US"/>
    <s v="USD"/>
    <n v="1293948000"/>
    <n v="1294034400"/>
    <b v="0"/>
    <b v="0"/>
    <s v="music/rock"/>
    <n v="0.43975381008206332"/>
    <n v="72.978599221789878"/>
    <x v="1"/>
    <s v="rock"/>
    <x v="517"/>
    <d v="2011-01-03T06:00:00"/>
  </r>
  <r>
    <n v="554"/>
    <s v="Ritter PLC"/>
    <s v="Multi-channeled upward-trending application"/>
    <n v="9500"/>
    <n v="14408"/>
    <x v="1"/>
    <n v="554"/>
    <s v="CA"/>
    <s v="CAD"/>
    <n v="1482127200"/>
    <n v="1482645600"/>
    <b v="0"/>
    <b v="0"/>
    <s v="music/indie rock"/>
    <n v="1.5166315789473683"/>
    <n v="26.007220216606498"/>
    <x v="1"/>
    <s v="indie rock"/>
    <x v="518"/>
    <d v="2016-12-25T06:00:00"/>
  </r>
  <r>
    <n v="555"/>
    <s v="Anderson Group"/>
    <s v="Organic maximized database"/>
    <n v="6300"/>
    <n v="14089"/>
    <x v="1"/>
    <n v="135"/>
    <s v="DK"/>
    <s v="DKK"/>
    <n v="1396414800"/>
    <n v="1399093200"/>
    <b v="0"/>
    <b v="0"/>
    <s v="music/rock"/>
    <n v="2.2363492063492063"/>
    <n v="104.36296296296297"/>
    <x v="1"/>
    <s v="rock"/>
    <x v="519"/>
    <d v="2014-05-03T05:00:00"/>
  </r>
  <r>
    <n v="556"/>
    <s v="Smith and Sons"/>
    <s v="Grass-roots 24/7 attitude"/>
    <n v="5200"/>
    <n v="12467"/>
    <x v="1"/>
    <n v="122"/>
    <s v="US"/>
    <s v="USD"/>
    <n v="1315285200"/>
    <n v="1315890000"/>
    <b v="0"/>
    <b v="1"/>
    <s v="publishing/translations"/>
    <n v="2.3975"/>
    <n v="102.18852459016394"/>
    <x v="5"/>
    <s v="translations"/>
    <x v="520"/>
    <d v="2011-09-13T05:00:00"/>
  </r>
  <r>
    <n v="557"/>
    <s v="Lam-Hamilton"/>
    <s v="Team-oriented global strategy"/>
    <n v="6000"/>
    <n v="11960"/>
    <x v="1"/>
    <n v="221"/>
    <s v="US"/>
    <s v="USD"/>
    <n v="1443762000"/>
    <n v="1444021200"/>
    <b v="0"/>
    <b v="1"/>
    <s v="film &amp; video/science fiction"/>
    <n v="1.9933333333333334"/>
    <n v="54.117647058823529"/>
    <x v="4"/>
    <s v="science fiction"/>
    <x v="521"/>
    <d v="2015-10-05T05:00:00"/>
  </r>
  <r>
    <n v="558"/>
    <s v="Ho Ltd"/>
    <s v="Enhanced client-driven capacity"/>
    <n v="5800"/>
    <n v="7966"/>
    <x v="1"/>
    <n v="126"/>
    <s v="US"/>
    <s v="USD"/>
    <n v="1456293600"/>
    <n v="1460005200"/>
    <b v="0"/>
    <b v="0"/>
    <s v="theater/plays"/>
    <n v="1.373448275862069"/>
    <n v="63.222222222222221"/>
    <x v="3"/>
    <s v="plays"/>
    <x v="522"/>
    <d v="2016-04-07T05:00:00"/>
  </r>
  <r>
    <n v="559"/>
    <s v="Brown, Estrada and Jensen"/>
    <s v="Exclusive systematic productivity"/>
    <n v="105300"/>
    <n v="106321"/>
    <x v="1"/>
    <n v="1022"/>
    <s v="US"/>
    <s v="USD"/>
    <n v="1470114000"/>
    <n v="1470718800"/>
    <b v="0"/>
    <b v="0"/>
    <s v="theater/plays"/>
    <n v="1.009696106362773"/>
    <n v="104.03228962818004"/>
    <x v="3"/>
    <s v="plays"/>
    <x v="523"/>
    <d v="2016-08-09T05:00:00"/>
  </r>
  <r>
    <n v="560"/>
    <s v="Hunt LLC"/>
    <s v="Re-engineered radical policy"/>
    <n v="20000"/>
    <n v="158832"/>
    <x v="1"/>
    <n v="3177"/>
    <s v="US"/>
    <s v="USD"/>
    <n v="1321596000"/>
    <n v="1325052000"/>
    <b v="0"/>
    <b v="0"/>
    <s v="film &amp; video/animation"/>
    <n v="7.9416000000000002"/>
    <n v="49.994334277620396"/>
    <x v="4"/>
    <s v="animation"/>
    <x v="524"/>
    <d v="2011-12-28T06:00:00"/>
  </r>
  <r>
    <n v="561"/>
    <s v="Fowler-Smith"/>
    <s v="Down-sized logistical adapter"/>
    <n v="3000"/>
    <n v="11091"/>
    <x v="1"/>
    <n v="198"/>
    <s v="CH"/>
    <s v="CHF"/>
    <n v="1318827600"/>
    <n v="1319000400"/>
    <b v="0"/>
    <b v="0"/>
    <s v="theater/plays"/>
    <n v="3.6970000000000001"/>
    <n v="56.015151515151516"/>
    <x v="3"/>
    <s v="plays"/>
    <x v="525"/>
    <d v="2011-10-19T05:00:00"/>
  </r>
  <r>
    <n v="562"/>
    <s v="Blair Inc"/>
    <s v="Configurable bandwidth-monitored throughput"/>
    <n v="9900"/>
    <n v="1269"/>
    <x v="0"/>
    <n v="26"/>
    <s v="CH"/>
    <s v="CHF"/>
    <n v="1552366800"/>
    <n v="1552539600"/>
    <b v="0"/>
    <b v="0"/>
    <s v="music/rock"/>
    <n v="0.12818181818181817"/>
    <n v="48.807692307692307"/>
    <x v="1"/>
    <s v="rock"/>
    <x v="188"/>
    <d v="2019-03-14T05:00:00"/>
  </r>
  <r>
    <n v="563"/>
    <s v="Kelley, Stanton and Sanchez"/>
    <s v="Optional tangible pricing structure"/>
    <n v="3700"/>
    <n v="5107"/>
    <x v="1"/>
    <n v="85"/>
    <s v="AU"/>
    <s v="AUD"/>
    <n v="1542088800"/>
    <n v="1543816800"/>
    <b v="0"/>
    <b v="0"/>
    <s v="film &amp; video/documentary"/>
    <n v="1.3802702702702703"/>
    <n v="60.082352941176474"/>
    <x v="4"/>
    <s v="documentary"/>
    <x v="526"/>
    <d v="2018-12-03T06:00:00"/>
  </r>
  <r>
    <n v="564"/>
    <s v="Hernandez-Macdonald"/>
    <s v="Organic high-level implementation"/>
    <n v="168700"/>
    <n v="141393"/>
    <x v="0"/>
    <n v="1790"/>
    <s v="US"/>
    <s v="USD"/>
    <n v="1426395600"/>
    <n v="1427086800"/>
    <b v="0"/>
    <b v="0"/>
    <s v="theater/plays"/>
    <n v="0.83813278008298753"/>
    <n v="78.990502793296088"/>
    <x v="3"/>
    <s v="plays"/>
    <x v="527"/>
    <d v="2015-03-23T05:00:00"/>
  </r>
  <r>
    <n v="565"/>
    <s v="Joseph LLC"/>
    <s v="Decentralized logistical collaboration"/>
    <n v="94900"/>
    <n v="194166"/>
    <x v="1"/>
    <n v="3596"/>
    <s v="US"/>
    <s v="USD"/>
    <n v="1321336800"/>
    <n v="1323064800"/>
    <b v="0"/>
    <b v="0"/>
    <s v="theater/plays"/>
    <n v="2.0460063224446787"/>
    <n v="53.99499443826474"/>
    <x v="3"/>
    <s v="plays"/>
    <x v="528"/>
    <d v="2011-12-05T06:00:00"/>
  </r>
  <r>
    <n v="566"/>
    <s v="Webb-Smith"/>
    <s v="Advanced content-based installation"/>
    <n v="9300"/>
    <n v="4124"/>
    <x v="0"/>
    <n v="37"/>
    <s v="US"/>
    <s v="USD"/>
    <n v="1456293600"/>
    <n v="1458277200"/>
    <b v="0"/>
    <b v="1"/>
    <s v="music/electric music"/>
    <n v="0.44344086021505374"/>
    <n v="111.45945945945945"/>
    <x v="1"/>
    <s v="electric music"/>
    <x v="522"/>
    <d v="2016-03-18T05:00:00"/>
  </r>
  <r>
    <n v="567"/>
    <s v="Johns PLC"/>
    <s v="Distributed high-level open architecture"/>
    <n v="6800"/>
    <n v="14865"/>
    <x v="1"/>
    <n v="244"/>
    <s v="US"/>
    <s v="USD"/>
    <n v="1404968400"/>
    <n v="1405141200"/>
    <b v="0"/>
    <b v="0"/>
    <s v="music/rock"/>
    <n v="2.1860294117647059"/>
    <n v="60.922131147540981"/>
    <x v="1"/>
    <s v="rock"/>
    <x v="529"/>
    <d v="2014-07-12T05:00:00"/>
  </r>
  <r>
    <n v="568"/>
    <s v="Hardin-Foley"/>
    <s v="Synergized zero tolerance help-desk"/>
    <n v="72400"/>
    <n v="134688"/>
    <x v="1"/>
    <n v="5180"/>
    <s v="US"/>
    <s v="USD"/>
    <n v="1279170000"/>
    <n v="1283058000"/>
    <b v="0"/>
    <b v="0"/>
    <s v="theater/plays"/>
    <n v="1.8603314917127072"/>
    <n v="26.0015444015444"/>
    <x v="3"/>
    <s v="plays"/>
    <x v="530"/>
    <d v="2010-08-29T05:00:00"/>
  </r>
  <r>
    <n v="569"/>
    <s v="Fischer, Fowler and Arnold"/>
    <s v="Extended multi-tasking definition"/>
    <n v="20100"/>
    <n v="47705"/>
    <x v="1"/>
    <n v="589"/>
    <s v="IT"/>
    <s v="EUR"/>
    <n v="1294725600"/>
    <n v="1295762400"/>
    <b v="0"/>
    <b v="0"/>
    <s v="film &amp; video/animation"/>
    <n v="2.3733830845771142"/>
    <n v="80.993208828522924"/>
    <x v="4"/>
    <s v="animation"/>
    <x v="531"/>
    <d v="2011-01-23T06:00:00"/>
  </r>
  <r>
    <n v="570"/>
    <s v="Martinez-Juarez"/>
    <s v="Realigned uniform knowledge user"/>
    <n v="31200"/>
    <n v="95364"/>
    <x v="1"/>
    <n v="2725"/>
    <s v="US"/>
    <s v="USD"/>
    <n v="1419055200"/>
    <n v="1419573600"/>
    <b v="0"/>
    <b v="1"/>
    <s v="music/rock"/>
    <n v="3.0565384615384614"/>
    <n v="34.995963302752294"/>
    <x v="1"/>
    <s v="rock"/>
    <x v="515"/>
    <d v="2014-12-26T06:00:00"/>
  </r>
  <r>
    <n v="571"/>
    <s v="Wilson and Sons"/>
    <s v="Monitored grid-enabled model"/>
    <n v="3500"/>
    <n v="3295"/>
    <x v="0"/>
    <n v="35"/>
    <s v="IT"/>
    <s v="EUR"/>
    <n v="1434690000"/>
    <n v="1438750800"/>
    <b v="0"/>
    <b v="0"/>
    <s v="film &amp; video/shorts"/>
    <n v="0.94142857142857139"/>
    <n v="94.142857142857139"/>
    <x v="4"/>
    <s v="shorts"/>
    <x v="532"/>
    <d v="2015-08-05T05:00:00"/>
  </r>
  <r>
    <n v="572"/>
    <s v="Clements Group"/>
    <s v="Assimilated actuating policy"/>
    <n v="9000"/>
    <n v="4896"/>
    <x v="3"/>
    <n v="94"/>
    <s v="US"/>
    <s v="USD"/>
    <n v="1443416400"/>
    <n v="1444798800"/>
    <b v="0"/>
    <b v="1"/>
    <s v="music/rock"/>
    <n v="0.54400000000000004"/>
    <n v="52.085106382978722"/>
    <x v="1"/>
    <s v="rock"/>
    <x v="533"/>
    <d v="2015-10-14T05:00:00"/>
  </r>
  <r>
    <n v="573"/>
    <s v="Valenzuela-Cook"/>
    <s v="Total incremental productivity"/>
    <n v="6700"/>
    <n v="7496"/>
    <x v="1"/>
    <n v="300"/>
    <s v="US"/>
    <s v="USD"/>
    <n v="1399006800"/>
    <n v="1399179600"/>
    <b v="0"/>
    <b v="0"/>
    <s v="journalism/audio"/>
    <n v="1.1188059701492536"/>
    <n v="24.986666666666668"/>
    <x v="8"/>
    <s v="audio"/>
    <x v="409"/>
    <d v="2014-05-04T05:00:00"/>
  </r>
  <r>
    <n v="574"/>
    <s v="Parker, Haley and Foster"/>
    <s v="Adaptive local task-force"/>
    <n v="2700"/>
    <n v="9967"/>
    <x v="1"/>
    <n v="144"/>
    <s v="US"/>
    <s v="USD"/>
    <n v="1575698400"/>
    <n v="1576562400"/>
    <b v="0"/>
    <b v="1"/>
    <s v="food/food trucks"/>
    <n v="3.6914814814814814"/>
    <n v="69.215277777777771"/>
    <x v="0"/>
    <s v="food trucks"/>
    <x v="534"/>
    <d v="2019-12-17T06:00:00"/>
  </r>
  <r>
    <n v="575"/>
    <s v="Fuentes LLC"/>
    <s v="Universal zero-defect concept"/>
    <n v="83300"/>
    <n v="52421"/>
    <x v="0"/>
    <n v="558"/>
    <s v="US"/>
    <s v="USD"/>
    <n v="1400562000"/>
    <n v="1400821200"/>
    <b v="0"/>
    <b v="1"/>
    <s v="theater/plays"/>
    <n v="0.62930372148859548"/>
    <n v="93.944444444444443"/>
    <x v="3"/>
    <s v="plays"/>
    <x v="53"/>
    <d v="2014-05-23T05:00:00"/>
  </r>
  <r>
    <n v="576"/>
    <s v="Moran and Sons"/>
    <s v="Object-based bottom-line superstructure"/>
    <n v="9700"/>
    <n v="6298"/>
    <x v="0"/>
    <n v="64"/>
    <s v="US"/>
    <s v="USD"/>
    <n v="1509512400"/>
    <n v="1510984800"/>
    <b v="0"/>
    <b v="0"/>
    <s v="theater/plays"/>
    <n v="0.6492783505154639"/>
    <n v="98.40625"/>
    <x v="3"/>
    <s v="plays"/>
    <x v="535"/>
    <d v="2017-11-18T06:00:00"/>
  </r>
  <r>
    <n v="577"/>
    <s v="Stevens Inc"/>
    <s v="Adaptive 24hour projection"/>
    <n v="8200"/>
    <n v="1546"/>
    <x v="3"/>
    <n v="37"/>
    <s v="US"/>
    <s v="USD"/>
    <n v="1299823200"/>
    <n v="1302066000"/>
    <b v="0"/>
    <b v="0"/>
    <s v="music/jazz"/>
    <n v="0.18853658536585366"/>
    <n v="41.783783783783782"/>
    <x v="1"/>
    <s v="jazz"/>
    <x v="536"/>
    <d v="2011-04-06T05:00:00"/>
  </r>
  <r>
    <n v="578"/>
    <s v="Martinez-Johnson"/>
    <s v="Sharable radical toolset"/>
    <n v="96500"/>
    <n v="16168"/>
    <x v="0"/>
    <n v="245"/>
    <s v="US"/>
    <s v="USD"/>
    <n v="1322719200"/>
    <n v="1322978400"/>
    <b v="0"/>
    <b v="0"/>
    <s v="film &amp; video/science fiction"/>
    <n v="0.1675440414507772"/>
    <n v="65.991836734693877"/>
    <x v="4"/>
    <s v="science fiction"/>
    <x v="537"/>
    <d v="2011-12-04T06:00:00"/>
  </r>
  <r>
    <n v="579"/>
    <s v="Franklin Inc"/>
    <s v="Focused multimedia knowledgebase"/>
    <n v="6200"/>
    <n v="6269"/>
    <x v="1"/>
    <n v="87"/>
    <s v="US"/>
    <s v="USD"/>
    <n v="1312693200"/>
    <n v="1313730000"/>
    <b v="0"/>
    <b v="0"/>
    <s v="music/jazz"/>
    <n v="1.0111290322580646"/>
    <n v="72.05747126436782"/>
    <x v="1"/>
    <s v="jazz"/>
    <x v="538"/>
    <d v="2011-08-19T05:00:00"/>
  </r>
  <r>
    <n v="580"/>
    <s v="Perez PLC"/>
    <s v="Seamless 6thgeneration extranet"/>
    <n v="43800"/>
    <n v="149578"/>
    <x v="1"/>
    <n v="3116"/>
    <s v="US"/>
    <s v="USD"/>
    <n v="1393394400"/>
    <n v="1394085600"/>
    <b v="0"/>
    <b v="0"/>
    <s v="theater/plays"/>
    <n v="3.4150228310502282"/>
    <n v="48.003209242618745"/>
    <x v="3"/>
    <s v="plays"/>
    <x v="539"/>
    <d v="2014-03-06T06:00:00"/>
  </r>
  <r>
    <n v="581"/>
    <s v="Sanchez, Cross and Savage"/>
    <s v="Sharable mobile knowledgebase"/>
    <n v="6000"/>
    <n v="3841"/>
    <x v="0"/>
    <n v="71"/>
    <s v="US"/>
    <s v="USD"/>
    <n v="1304053200"/>
    <n v="1305349200"/>
    <b v="0"/>
    <b v="0"/>
    <s v="technology/web"/>
    <n v="0.64016666666666666"/>
    <n v="54.098591549295776"/>
    <x v="2"/>
    <s v="web"/>
    <x v="540"/>
    <d v="2011-05-14T05:00:00"/>
  </r>
  <r>
    <n v="582"/>
    <s v="Pineda Ltd"/>
    <s v="Cross-group global system engine"/>
    <n v="8700"/>
    <n v="4531"/>
    <x v="0"/>
    <n v="42"/>
    <s v="US"/>
    <s v="USD"/>
    <n v="1433912400"/>
    <n v="1434344400"/>
    <b v="0"/>
    <b v="1"/>
    <s v="games/video games"/>
    <n v="0.5208045977011494"/>
    <n v="107.88095238095238"/>
    <x v="6"/>
    <s v="video games"/>
    <x v="505"/>
    <d v="2015-06-15T05:00:00"/>
  </r>
  <r>
    <n v="583"/>
    <s v="Powell and Sons"/>
    <s v="Centralized clear-thinking conglomeration"/>
    <n v="18900"/>
    <n v="60934"/>
    <x v="1"/>
    <n v="909"/>
    <s v="US"/>
    <s v="USD"/>
    <n v="1329717600"/>
    <n v="1331186400"/>
    <b v="0"/>
    <b v="0"/>
    <s v="film &amp; video/documentary"/>
    <n v="3.2240211640211642"/>
    <n v="67.034103410341032"/>
    <x v="4"/>
    <s v="documentary"/>
    <x v="541"/>
    <d v="2012-03-08T06:00:00"/>
  </r>
  <r>
    <n v="584"/>
    <s v="Nunez-Richards"/>
    <s v="De-engineered cohesive system engine"/>
    <n v="86400"/>
    <n v="103255"/>
    <x v="1"/>
    <n v="1613"/>
    <s v="US"/>
    <s v="USD"/>
    <n v="1335330000"/>
    <n v="1336539600"/>
    <b v="0"/>
    <b v="0"/>
    <s v="technology/web"/>
    <n v="1.1950810185185186"/>
    <n v="64.01425914445133"/>
    <x v="2"/>
    <s v="web"/>
    <x v="542"/>
    <d v="2012-05-09T05:00:00"/>
  </r>
  <r>
    <n v="585"/>
    <s v="Pugh LLC"/>
    <s v="Reactive analyzing function"/>
    <n v="8900"/>
    <n v="13065"/>
    <x v="1"/>
    <n v="136"/>
    <s v="US"/>
    <s v="USD"/>
    <n v="1268888400"/>
    <n v="1269752400"/>
    <b v="0"/>
    <b v="0"/>
    <s v="publishing/translations"/>
    <n v="1.4679775280898877"/>
    <n v="96.066176470588232"/>
    <x v="5"/>
    <s v="translations"/>
    <x v="543"/>
    <d v="2010-03-28T05:00:00"/>
  </r>
  <r>
    <n v="586"/>
    <s v="Rowe-Wong"/>
    <s v="Robust hybrid budgetary management"/>
    <n v="700"/>
    <n v="6654"/>
    <x v="1"/>
    <n v="130"/>
    <s v="US"/>
    <s v="USD"/>
    <n v="1289973600"/>
    <n v="1291615200"/>
    <b v="0"/>
    <b v="0"/>
    <s v="music/rock"/>
    <n v="9.5057142857142853"/>
    <n v="51.184615384615384"/>
    <x v="1"/>
    <s v="rock"/>
    <x v="544"/>
    <d v="2010-12-06T06:00:00"/>
  </r>
  <r>
    <n v="587"/>
    <s v="Williams-Santos"/>
    <s v="Open-source analyzing monitoring"/>
    <n v="9400"/>
    <n v="6852"/>
    <x v="0"/>
    <n v="156"/>
    <s v="CA"/>
    <s v="CAD"/>
    <n v="1547877600"/>
    <n v="1552366800"/>
    <b v="0"/>
    <b v="1"/>
    <s v="food/food trucks"/>
    <n v="0.72893617021276591"/>
    <n v="43.92307692307692"/>
    <x v="0"/>
    <s v="food trucks"/>
    <x v="35"/>
    <d v="2019-03-12T05:00:00"/>
  </r>
  <r>
    <n v="588"/>
    <s v="Weber Inc"/>
    <s v="Up-sized discrete firmware"/>
    <n v="157600"/>
    <n v="124517"/>
    <x v="0"/>
    <n v="1368"/>
    <s v="GB"/>
    <s v="GBP"/>
    <n v="1269493200"/>
    <n v="1272171600"/>
    <b v="0"/>
    <b v="0"/>
    <s v="theater/plays"/>
    <n v="0.7900824873096447"/>
    <n v="91.021198830409361"/>
    <x v="3"/>
    <s v="plays"/>
    <x v="152"/>
    <d v="2010-04-25T05:00:00"/>
  </r>
  <r>
    <n v="589"/>
    <s v="Avery, Brown and Parker"/>
    <s v="Exclusive intangible extranet"/>
    <n v="7900"/>
    <n v="5113"/>
    <x v="0"/>
    <n v="102"/>
    <s v="US"/>
    <s v="USD"/>
    <n v="1436072400"/>
    <n v="1436677200"/>
    <b v="0"/>
    <b v="0"/>
    <s v="film &amp; video/documentary"/>
    <n v="0.64721518987341775"/>
    <n v="50.127450980392155"/>
    <x v="4"/>
    <s v="documentary"/>
    <x v="545"/>
    <d v="2015-07-12T05:00:00"/>
  </r>
  <r>
    <n v="590"/>
    <s v="Cox Group"/>
    <s v="Synergized analyzing process improvement"/>
    <n v="7100"/>
    <n v="5824"/>
    <x v="0"/>
    <n v="86"/>
    <s v="AU"/>
    <s v="AUD"/>
    <n v="1419141600"/>
    <n v="1420092000"/>
    <b v="0"/>
    <b v="0"/>
    <s v="publishing/radio &amp; podcasts"/>
    <n v="0.82028169014084507"/>
    <n v="67.720930232558146"/>
    <x v="5"/>
    <s v="radio &amp; podcasts"/>
    <x v="546"/>
    <d v="2015-01-01T06:00:00"/>
  </r>
  <r>
    <n v="591"/>
    <s v="Jensen LLC"/>
    <s v="Realigned dedicated system engine"/>
    <n v="600"/>
    <n v="6226"/>
    <x v="1"/>
    <n v="102"/>
    <s v="US"/>
    <s v="USD"/>
    <n v="1279083600"/>
    <n v="1279947600"/>
    <b v="0"/>
    <b v="0"/>
    <s v="games/video games"/>
    <n v="10.376666666666667"/>
    <n v="61.03921568627451"/>
    <x v="6"/>
    <s v="video games"/>
    <x v="547"/>
    <d v="2010-07-24T05:00:00"/>
  </r>
  <r>
    <n v="592"/>
    <s v="Brown Inc"/>
    <s v="Object-based bandwidth-monitored concept"/>
    <n v="156800"/>
    <n v="20243"/>
    <x v="0"/>
    <n v="253"/>
    <s v="US"/>
    <s v="USD"/>
    <n v="1401426000"/>
    <n v="1402203600"/>
    <b v="0"/>
    <b v="0"/>
    <s v="theater/plays"/>
    <n v="0.12910076530612244"/>
    <n v="80.011857707509876"/>
    <x v="3"/>
    <s v="plays"/>
    <x v="548"/>
    <d v="2014-06-08T05:00:00"/>
  </r>
  <r>
    <n v="593"/>
    <s v="Hale-Hayes"/>
    <s v="Ameliorated client-driven open system"/>
    <n v="121600"/>
    <n v="188288"/>
    <x v="1"/>
    <n v="4006"/>
    <s v="US"/>
    <s v="USD"/>
    <n v="1395810000"/>
    <n v="1396933200"/>
    <b v="0"/>
    <b v="0"/>
    <s v="film &amp; video/animation"/>
    <n v="1.5484210526315789"/>
    <n v="47.001497753369947"/>
    <x v="4"/>
    <s v="animation"/>
    <x v="549"/>
    <d v="2014-04-08T05:00:00"/>
  </r>
  <r>
    <n v="594"/>
    <s v="Mcbride PLC"/>
    <s v="Upgradable leadingedge Local Area Network"/>
    <n v="157300"/>
    <n v="11167"/>
    <x v="0"/>
    <n v="157"/>
    <s v="US"/>
    <s v="USD"/>
    <n v="1467003600"/>
    <n v="1467262800"/>
    <b v="0"/>
    <b v="1"/>
    <s v="theater/plays"/>
    <n v="7.0991735537190084E-2"/>
    <n v="71.127388535031841"/>
    <x v="3"/>
    <s v="plays"/>
    <x v="550"/>
    <d v="2016-06-30T05:00:00"/>
  </r>
  <r>
    <n v="595"/>
    <s v="Harris-Jennings"/>
    <s v="Customizable intermediate data-warehouse"/>
    <n v="70300"/>
    <n v="146595"/>
    <x v="1"/>
    <n v="1629"/>
    <s v="US"/>
    <s v="USD"/>
    <n v="1268715600"/>
    <n v="1270530000"/>
    <b v="0"/>
    <b v="1"/>
    <s v="theater/plays"/>
    <n v="2.0852773826458035"/>
    <n v="89.99079189686924"/>
    <x v="3"/>
    <s v="plays"/>
    <x v="551"/>
    <d v="2010-04-06T05:00:00"/>
  </r>
  <r>
    <n v="596"/>
    <s v="Becker-Scott"/>
    <s v="Managed optimizing archive"/>
    <n v="7900"/>
    <n v="7875"/>
    <x v="0"/>
    <n v="183"/>
    <s v="US"/>
    <s v="USD"/>
    <n v="1457157600"/>
    <n v="1457762400"/>
    <b v="0"/>
    <b v="1"/>
    <s v="film &amp; video/drama"/>
    <n v="0.99683544303797467"/>
    <n v="43.032786885245905"/>
    <x v="4"/>
    <s v="drama"/>
    <x v="552"/>
    <d v="2016-03-12T06:00:00"/>
  </r>
  <r>
    <n v="597"/>
    <s v="Todd, Freeman and Henry"/>
    <s v="Diverse systematic projection"/>
    <n v="73800"/>
    <n v="148779"/>
    <x v="1"/>
    <n v="2188"/>
    <s v="US"/>
    <s v="USD"/>
    <n v="1573970400"/>
    <n v="1575525600"/>
    <b v="0"/>
    <b v="0"/>
    <s v="theater/plays"/>
    <n v="2.0159756097560977"/>
    <n v="67.997714808043881"/>
    <x v="3"/>
    <s v="plays"/>
    <x v="462"/>
    <d v="2019-12-05T06:00:00"/>
  </r>
  <r>
    <n v="598"/>
    <s v="Martinez, Garza and Young"/>
    <s v="Up-sized web-enabled info-mediaries"/>
    <n v="108500"/>
    <n v="175868"/>
    <x v="1"/>
    <n v="2409"/>
    <s v="IT"/>
    <s v="EUR"/>
    <n v="1276578000"/>
    <n v="1279083600"/>
    <b v="0"/>
    <b v="0"/>
    <s v="music/rock"/>
    <n v="1.6209032258064515"/>
    <n v="73.004566210045667"/>
    <x v="1"/>
    <s v="rock"/>
    <x v="553"/>
    <d v="2010-07-14T05:00:00"/>
  </r>
  <r>
    <n v="599"/>
    <s v="Smith-Ramos"/>
    <s v="Persevering optimizing Graphical User Interface"/>
    <n v="140300"/>
    <n v="5112"/>
    <x v="0"/>
    <n v="82"/>
    <s v="DK"/>
    <s v="DKK"/>
    <n v="1423720800"/>
    <n v="1424412000"/>
    <b v="0"/>
    <b v="0"/>
    <s v="film &amp; video/documentary"/>
    <n v="3.6436208125445471E-2"/>
    <n v="62.341463414634148"/>
    <x v="4"/>
    <s v="documentary"/>
    <x v="554"/>
    <d v="2015-02-20T06:00:00"/>
  </r>
  <r>
    <n v="600"/>
    <s v="Brown-George"/>
    <s v="Cross-platform tertiary array"/>
    <n v="100"/>
    <n v="5"/>
    <x v="0"/>
    <n v="1"/>
    <s v="GB"/>
    <s v="GBP"/>
    <n v="1375160400"/>
    <n v="1376197200"/>
    <b v="0"/>
    <b v="0"/>
    <s v="food/food trucks"/>
    <n v="0.05"/>
    <n v="5"/>
    <x v="0"/>
    <s v="food trucks"/>
    <x v="555"/>
    <d v="2013-08-11T05:00:00"/>
  </r>
  <r>
    <n v="601"/>
    <s v="Waters and Sons"/>
    <s v="Inverse neutral structure"/>
    <n v="6300"/>
    <n v="13018"/>
    <x v="1"/>
    <n v="194"/>
    <s v="US"/>
    <s v="USD"/>
    <n v="1401426000"/>
    <n v="1402894800"/>
    <b v="1"/>
    <b v="0"/>
    <s v="technology/wearables"/>
    <n v="2.0663492063492064"/>
    <n v="67.103092783505161"/>
    <x v="2"/>
    <s v="wearables"/>
    <x v="548"/>
    <d v="2014-06-16T05:00:00"/>
  </r>
  <r>
    <n v="602"/>
    <s v="Brown Ltd"/>
    <s v="Quality-focused system-worthy support"/>
    <n v="71100"/>
    <n v="91176"/>
    <x v="1"/>
    <n v="1140"/>
    <s v="US"/>
    <s v="USD"/>
    <n v="1433480400"/>
    <n v="1434430800"/>
    <b v="0"/>
    <b v="0"/>
    <s v="theater/plays"/>
    <n v="1.2823628691983122"/>
    <n v="79.978947368421046"/>
    <x v="3"/>
    <s v="plays"/>
    <x v="62"/>
    <d v="2015-06-16T05:00:00"/>
  </r>
  <r>
    <n v="603"/>
    <s v="Christian, Yates and Greer"/>
    <s v="Vision-oriented 5thgeneration array"/>
    <n v="5300"/>
    <n v="6342"/>
    <x v="1"/>
    <n v="102"/>
    <s v="US"/>
    <s v="USD"/>
    <n v="1555563600"/>
    <n v="1557896400"/>
    <b v="0"/>
    <b v="0"/>
    <s v="theater/plays"/>
    <n v="1.1966037735849056"/>
    <n v="62.176470588235297"/>
    <x v="3"/>
    <s v="plays"/>
    <x v="556"/>
    <d v="2019-05-15T05:00:00"/>
  </r>
  <r>
    <n v="604"/>
    <s v="Cole, Hernandez and Rodriguez"/>
    <s v="Cross-platform logistical circuit"/>
    <n v="88700"/>
    <n v="151438"/>
    <x v="1"/>
    <n v="2857"/>
    <s v="US"/>
    <s v="USD"/>
    <n v="1295676000"/>
    <n v="1297490400"/>
    <b v="0"/>
    <b v="0"/>
    <s v="theater/plays"/>
    <n v="1.7073055242390078"/>
    <n v="53.005950297514879"/>
    <x v="3"/>
    <s v="plays"/>
    <x v="557"/>
    <d v="2011-02-12T06:00:00"/>
  </r>
  <r>
    <n v="605"/>
    <s v="Ortiz, Valenzuela and Collins"/>
    <s v="Profound solution-oriented matrix"/>
    <n v="3300"/>
    <n v="6178"/>
    <x v="1"/>
    <n v="107"/>
    <s v="US"/>
    <s v="USD"/>
    <n v="1443848400"/>
    <n v="1447394400"/>
    <b v="0"/>
    <b v="0"/>
    <s v="publishing/nonfiction"/>
    <n v="1.8721212121212121"/>
    <n v="57.738317757009348"/>
    <x v="5"/>
    <s v="nonfiction"/>
    <x v="27"/>
    <d v="2015-11-13T06:00:00"/>
  </r>
  <r>
    <n v="606"/>
    <s v="Valencia PLC"/>
    <s v="Extended asynchronous initiative"/>
    <n v="3400"/>
    <n v="6405"/>
    <x v="1"/>
    <n v="160"/>
    <s v="GB"/>
    <s v="GBP"/>
    <n v="1457330400"/>
    <n v="1458277200"/>
    <b v="0"/>
    <b v="0"/>
    <s v="music/rock"/>
    <n v="1.8838235294117647"/>
    <n v="40.03125"/>
    <x v="1"/>
    <s v="rock"/>
    <x v="558"/>
    <d v="2016-03-18T05:00:00"/>
  </r>
  <r>
    <n v="607"/>
    <s v="Gordon, Mendez and Johnson"/>
    <s v="Fundamental needs-based frame"/>
    <n v="137600"/>
    <n v="180667"/>
    <x v="1"/>
    <n v="2230"/>
    <s v="US"/>
    <s v="USD"/>
    <n v="1395550800"/>
    <n v="1395723600"/>
    <b v="0"/>
    <b v="0"/>
    <s v="food/food trucks"/>
    <n v="1.3129869186046512"/>
    <n v="81.016591928251117"/>
    <x v="0"/>
    <s v="food trucks"/>
    <x v="559"/>
    <d v="2014-03-25T05:00:00"/>
  </r>
  <r>
    <n v="608"/>
    <s v="Johnson Group"/>
    <s v="Compatible full-range leverage"/>
    <n v="3900"/>
    <n v="11075"/>
    <x v="1"/>
    <n v="316"/>
    <s v="US"/>
    <s v="USD"/>
    <n v="1551852000"/>
    <n v="1552197600"/>
    <b v="0"/>
    <b v="1"/>
    <s v="music/jazz"/>
    <n v="2.8397435897435899"/>
    <n v="35.047468354430379"/>
    <x v="1"/>
    <s v="jazz"/>
    <x v="426"/>
    <d v="2019-03-10T06:00:00"/>
  </r>
  <r>
    <n v="609"/>
    <s v="Rose-Fuller"/>
    <s v="Upgradable holistic system engine"/>
    <n v="10000"/>
    <n v="12042"/>
    <x v="1"/>
    <n v="117"/>
    <s v="US"/>
    <s v="USD"/>
    <n v="1547618400"/>
    <n v="1549087200"/>
    <b v="0"/>
    <b v="0"/>
    <s v="film &amp; video/science fiction"/>
    <n v="1.2041999999999999"/>
    <n v="102.92307692307692"/>
    <x v="4"/>
    <s v="science fiction"/>
    <x v="560"/>
    <d v="2019-02-02T06:00:00"/>
  </r>
  <r>
    <n v="610"/>
    <s v="Hughes, Mendez and Patterson"/>
    <s v="Stand-alone multi-state data-warehouse"/>
    <n v="42800"/>
    <n v="179356"/>
    <x v="1"/>
    <n v="6406"/>
    <s v="US"/>
    <s v="USD"/>
    <n v="1355637600"/>
    <n v="1356847200"/>
    <b v="0"/>
    <b v="0"/>
    <s v="theater/plays"/>
    <n v="4.1905607476635511"/>
    <n v="27.998126756166094"/>
    <x v="3"/>
    <s v="plays"/>
    <x v="561"/>
    <d v="2012-12-30T06:00:00"/>
  </r>
  <r>
    <n v="611"/>
    <s v="Brady, Cortez and Rodriguez"/>
    <s v="Multi-lateral maximized core"/>
    <n v="8200"/>
    <n v="1136"/>
    <x v="3"/>
    <n v="15"/>
    <s v="US"/>
    <s v="USD"/>
    <n v="1374728400"/>
    <n v="1375765200"/>
    <b v="0"/>
    <b v="0"/>
    <s v="theater/plays"/>
    <n v="0.13853658536585367"/>
    <n v="75.733333333333334"/>
    <x v="3"/>
    <s v="plays"/>
    <x v="562"/>
    <d v="2013-08-06T05:00:00"/>
  </r>
  <r>
    <n v="612"/>
    <s v="Wang, Nguyen and Horton"/>
    <s v="Innovative holistic hub"/>
    <n v="6200"/>
    <n v="8645"/>
    <x v="1"/>
    <n v="192"/>
    <s v="US"/>
    <s v="USD"/>
    <n v="1287810000"/>
    <n v="1289800800"/>
    <b v="0"/>
    <b v="0"/>
    <s v="music/electric music"/>
    <n v="1.3943548387096774"/>
    <n v="45.026041666666664"/>
    <x v="1"/>
    <s v="electric music"/>
    <x v="563"/>
    <d v="2010-11-15T06:00:00"/>
  </r>
  <r>
    <n v="613"/>
    <s v="Santos, Williams and Brown"/>
    <s v="Reverse-engineered 24/7 methodology"/>
    <n v="1100"/>
    <n v="1914"/>
    <x v="1"/>
    <n v="26"/>
    <s v="CA"/>
    <s v="CAD"/>
    <n v="1503723600"/>
    <n v="1504501200"/>
    <b v="0"/>
    <b v="0"/>
    <s v="theater/plays"/>
    <n v="1.74"/>
    <n v="73.615384615384613"/>
    <x v="3"/>
    <s v="plays"/>
    <x v="564"/>
    <d v="2017-09-04T05:00:00"/>
  </r>
  <r>
    <n v="614"/>
    <s v="Barnett and Sons"/>
    <s v="Business-focused dynamic info-mediaries"/>
    <n v="26500"/>
    <n v="41205"/>
    <x v="1"/>
    <n v="723"/>
    <s v="US"/>
    <s v="USD"/>
    <n v="1484114400"/>
    <n v="1485669600"/>
    <b v="0"/>
    <b v="0"/>
    <s v="theater/plays"/>
    <n v="1.5549056603773586"/>
    <n v="56.991701244813278"/>
    <x v="3"/>
    <s v="plays"/>
    <x v="565"/>
    <d v="2017-01-29T06:00:00"/>
  </r>
  <r>
    <n v="615"/>
    <s v="Petersen-Rodriguez"/>
    <s v="Digitized clear-thinking installation"/>
    <n v="8500"/>
    <n v="14488"/>
    <x v="1"/>
    <n v="170"/>
    <s v="IT"/>
    <s v="EUR"/>
    <n v="1461906000"/>
    <n v="1462770000"/>
    <b v="0"/>
    <b v="0"/>
    <s v="theater/plays"/>
    <n v="1.7044705882352942"/>
    <n v="85.223529411764702"/>
    <x v="3"/>
    <s v="plays"/>
    <x v="566"/>
    <d v="2016-05-09T05:00:00"/>
  </r>
  <r>
    <n v="616"/>
    <s v="Burnett-Mora"/>
    <s v="Quality-focused 24/7 superstructure"/>
    <n v="6400"/>
    <n v="12129"/>
    <x v="1"/>
    <n v="238"/>
    <s v="GB"/>
    <s v="GBP"/>
    <n v="1379653200"/>
    <n v="1379739600"/>
    <b v="0"/>
    <b v="1"/>
    <s v="music/indie rock"/>
    <n v="1.8951562500000001"/>
    <n v="50.962184873949582"/>
    <x v="1"/>
    <s v="indie rock"/>
    <x v="567"/>
    <d v="2013-09-21T05:00:00"/>
  </r>
  <r>
    <n v="617"/>
    <s v="King LLC"/>
    <s v="Multi-channeled local intranet"/>
    <n v="1400"/>
    <n v="3496"/>
    <x v="1"/>
    <n v="55"/>
    <s v="US"/>
    <s v="USD"/>
    <n v="1401858000"/>
    <n v="1402722000"/>
    <b v="0"/>
    <b v="0"/>
    <s v="theater/plays"/>
    <n v="2.4971428571428573"/>
    <n v="63.563636363636363"/>
    <x v="3"/>
    <s v="plays"/>
    <x v="568"/>
    <d v="2014-06-14T05:00:00"/>
  </r>
  <r>
    <n v="618"/>
    <s v="Miller Ltd"/>
    <s v="Open-architected mobile emulation"/>
    <n v="198600"/>
    <n v="97037"/>
    <x v="0"/>
    <n v="1198"/>
    <s v="US"/>
    <s v="USD"/>
    <n v="1367470800"/>
    <n v="1369285200"/>
    <b v="0"/>
    <b v="0"/>
    <s v="publishing/nonfiction"/>
    <n v="0.48860523665659616"/>
    <n v="80.999165275459092"/>
    <x v="5"/>
    <s v="nonfiction"/>
    <x v="569"/>
    <d v="2013-05-23T05:00:00"/>
  </r>
  <r>
    <n v="619"/>
    <s v="Case LLC"/>
    <s v="Ameliorated foreground methodology"/>
    <n v="195900"/>
    <n v="55757"/>
    <x v="0"/>
    <n v="648"/>
    <s v="US"/>
    <s v="USD"/>
    <n v="1304658000"/>
    <n v="1304744400"/>
    <b v="1"/>
    <b v="1"/>
    <s v="theater/plays"/>
    <n v="0.28461970393057684"/>
    <n v="86.044753086419746"/>
    <x v="3"/>
    <s v="plays"/>
    <x v="570"/>
    <d v="2011-05-07T05:00:00"/>
  </r>
  <r>
    <n v="620"/>
    <s v="Swanson, Wilson and Baker"/>
    <s v="Synergized well-modulated project"/>
    <n v="4300"/>
    <n v="11525"/>
    <x v="1"/>
    <n v="128"/>
    <s v="AU"/>
    <s v="AUD"/>
    <n v="1467954000"/>
    <n v="1468299600"/>
    <b v="0"/>
    <b v="0"/>
    <s v="photography/photography books"/>
    <n v="2.6802325581395348"/>
    <n v="90.0390625"/>
    <x v="7"/>
    <s v="photography books"/>
    <x v="571"/>
    <d v="2016-07-12T05:00:00"/>
  </r>
  <r>
    <n v="621"/>
    <s v="Dean, Fox and Phillips"/>
    <s v="Extended context-sensitive forecast"/>
    <n v="25600"/>
    <n v="158669"/>
    <x v="1"/>
    <n v="2144"/>
    <s v="US"/>
    <s v="USD"/>
    <n v="1473742800"/>
    <n v="1474174800"/>
    <b v="0"/>
    <b v="0"/>
    <s v="theater/plays"/>
    <n v="6.1980078125000002"/>
    <n v="74.006063432835816"/>
    <x v="3"/>
    <s v="plays"/>
    <x v="572"/>
    <d v="2016-09-18T05:00:00"/>
  </r>
  <r>
    <n v="622"/>
    <s v="Smith-Smith"/>
    <s v="Total leadingedge neural-net"/>
    <n v="189000"/>
    <n v="5916"/>
    <x v="0"/>
    <n v="64"/>
    <s v="US"/>
    <s v="USD"/>
    <n v="1523768400"/>
    <n v="1526014800"/>
    <b v="0"/>
    <b v="0"/>
    <s v="music/indie rock"/>
    <n v="3.1301587301587303E-2"/>
    <n v="92.4375"/>
    <x v="1"/>
    <s v="indie rock"/>
    <x v="573"/>
    <d v="2018-05-11T05:00:00"/>
  </r>
  <r>
    <n v="623"/>
    <s v="Smith, Scott and Rodriguez"/>
    <s v="Organic actuating protocol"/>
    <n v="94300"/>
    <n v="150806"/>
    <x v="1"/>
    <n v="2693"/>
    <s v="GB"/>
    <s v="GBP"/>
    <n v="1437022800"/>
    <n v="1437454800"/>
    <b v="0"/>
    <b v="0"/>
    <s v="theater/plays"/>
    <n v="1.5992152704135738"/>
    <n v="55.999257333828446"/>
    <x v="3"/>
    <s v="plays"/>
    <x v="574"/>
    <d v="2015-07-21T05:00:00"/>
  </r>
  <r>
    <n v="624"/>
    <s v="White, Robertson and Roberts"/>
    <s v="Down-sized national software"/>
    <n v="5100"/>
    <n v="14249"/>
    <x v="1"/>
    <n v="432"/>
    <s v="US"/>
    <s v="USD"/>
    <n v="1422165600"/>
    <n v="1422684000"/>
    <b v="0"/>
    <b v="0"/>
    <s v="photography/photography books"/>
    <n v="2.793921568627451"/>
    <n v="32.983796296296298"/>
    <x v="7"/>
    <s v="photography books"/>
    <x v="511"/>
    <d v="2015-01-31T06:00:00"/>
  </r>
  <r>
    <n v="625"/>
    <s v="Martinez Inc"/>
    <s v="Organic upward-trending Graphical User Interface"/>
    <n v="7500"/>
    <n v="5803"/>
    <x v="0"/>
    <n v="62"/>
    <s v="US"/>
    <s v="USD"/>
    <n v="1580104800"/>
    <n v="1581314400"/>
    <b v="0"/>
    <b v="0"/>
    <s v="theater/plays"/>
    <n v="0.77373333333333338"/>
    <n v="93.596774193548384"/>
    <x v="3"/>
    <s v="plays"/>
    <x v="575"/>
    <d v="2020-02-10T06:00:00"/>
  </r>
  <r>
    <n v="626"/>
    <s v="Tucker, Mccoy and Marquez"/>
    <s v="Synergistic tertiary budgetary management"/>
    <n v="6400"/>
    <n v="13205"/>
    <x v="1"/>
    <n v="189"/>
    <s v="US"/>
    <s v="USD"/>
    <n v="1285650000"/>
    <n v="1286427600"/>
    <b v="0"/>
    <b v="1"/>
    <s v="theater/plays"/>
    <n v="2.0632812500000002"/>
    <n v="69.867724867724874"/>
    <x v="3"/>
    <s v="plays"/>
    <x v="576"/>
    <d v="2010-10-07T05:00:00"/>
  </r>
  <r>
    <n v="627"/>
    <s v="Martin, Lee and Armstrong"/>
    <s v="Open-architected incremental ability"/>
    <n v="1600"/>
    <n v="11108"/>
    <x v="1"/>
    <n v="154"/>
    <s v="GB"/>
    <s v="GBP"/>
    <n v="1276664400"/>
    <n v="1278738000"/>
    <b v="1"/>
    <b v="0"/>
    <s v="food/food trucks"/>
    <n v="6.9424999999999999"/>
    <n v="72.129870129870127"/>
    <x v="0"/>
    <s v="food trucks"/>
    <x v="577"/>
    <d v="2010-07-10T05:00:00"/>
  </r>
  <r>
    <n v="628"/>
    <s v="Dunn, Moreno and Green"/>
    <s v="Intuitive object-oriented task-force"/>
    <n v="1900"/>
    <n v="2884"/>
    <x v="1"/>
    <n v="96"/>
    <s v="US"/>
    <s v="USD"/>
    <n v="1286168400"/>
    <n v="1286427600"/>
    <b v="0"/>
    <b v="0"/>
    <s v="music/indie rock"/>
    <n v="1.5178947368421052"/>
    <n v="30.041666666666668"/>
    <x v="1"/>
    <s v="indie rock"/>
    <x v="578"/>
    <d v="2010-10-07T05:00:00"/>
  </r>
  <r>
    <n v="629"/>
    <s v="Jackson, Martinez and Ray"/>
    <s v="Multi-tiered executive toolset"/>
    <n v="85900"/>
    <n v="55476"/>
    <x v="0"/>
    <n v="750"/>
    <s v="US"/>
    <s v="USD"/>
    <n v="1467781200"/>
    <n v="1467954000"/>
    <b v="0"/>
    <b v="1"/>
    <s v="theater/plays"/>
    <n v="0.64582072176949945"/>
    <n v="73.968000000000004"/>
    <x v="3"/>
    <s v="plays"/>
    <x v="579"/>
    <d v="2016-07-08T05:00:00"/>
  </r>
  <r>
    <n v="630"/>
    <s v="Patterson-Johnson"/>
    <s v="Grass-roots directional workforce"/>
    <n v="9500"/>
    <n v="5973"/>
    <x v="3"/>
    <n v="87"/>
    <s v="US"/>
    <s v="USD"/>
    <n v="1556686800"/>
    <n v="1557637200"/>
    <b v="0"/>
    <b v="1"/>
    <s v="theater/plays"/>
    <n v="0.62873684210526315"/>
    <n v="68.65517241379311"/>
    <x v="3"/>
    <s v="plays"/>
    <x v="580"/>
    <d v="2019-05-12T05:00:00"/>
  </r>
  <r>
    <n v="631"/>
    <s v="Carlson-Hernandez"/>
    <s v="Quality-focused real-time solution"/>
    <n v="59200"/>
    <n v="183756"/>
    <x v="1"/>
    <n v="3063"/>
    <s v="US"/>
    <s v="USD"/>
    <n v="1553576400"/>
    <n v="1553922000"/>
    <b v="0"/>
    <b v="0"/>
    <s v="theater/plays"/>
    <n v="3.1039864864864866"/>
    <n v="59.992164544564154"/>
    <x v="3"/>
    <s v="plays"/>
    <x v="581"/>
    <d v="2019-03-30T05:00:00"/>
  </r>
  <r>
    <n v="632"/>
    <s v="Parker PLC"/>
    <s v="Reduced interactive matrix"/>
    <n v="72100"/>
    <n v="30902"/>
    <x v="2"/>
    <n v="278"/>
    <s v="US"/>
    <s v="USD"/>
    <n v="1414904400"/>
    <n v="1416463200"/>
    <b v="0"/>
    <b v="0"/>
    <s v="theater/plays"/>
    <n v="0.42859916782246882"/>
    <n v="111.15827338129496"/>
    <x v="3"/>
    <s v="plays"/>
    <x v="582"/>
    <d v="2014-11-20T06:00:00"/>
  </r>
  <r>
    <n v="633"/>
    <s v="Yu and Sons"/>
    <s v="Adaptive context-sensitive architecture"/>
    <n v="6700"/>
    <n v="5569"/>
    <x v="0"/>
    <n v="105"/>
    <s v="US"/>
    <s v="USD"/>
    <n v="1446876000"/>
    <n v="1447221600"/>
    <b v="0"/>
    <b v="0"/>
    <s v="film &amp; video/animation"/>
    <n v="0.83119402985074631"/>
    <n v="53.038095238095238"/>
    <x v="4"/>
    <s v="animation"/>
    <x v="336"/>
    <d v="2015-11-11T06:00:00"/>
  </r>
  <r>
    <n v="634"/>
    <s v="Taylor, Johnson and Hernandez"/>
    <s v="Polarized incremental portal"/>
    <n v="118200"/>
    <n v="92824"/>
    <x v="3"/>
    <n v="1658"/>
    <s v="US"/>
    <s v="USD"/>
    <n v="1490418000"/>
    <n v="1491627600"/>
    <b v="0"/>
    <b v="0"/>
    <s v="film &amp; video/television"/>
    <n v="0.78531302876480547"/>
    <n v="55.985524728588658"/>
    <x v="4"/>
    <s v="television"/>
    <x v="583"/>
    <d v="2017-04-08T05:00:00"/>
  </r>
  <r>
    <n v="635"/>
    <s v="Mack Ltd"/>
    <s v="Reactive regional access"/>
    <n v="139000"/>
    <n v="158590"/>
    <x v="1"/>
    <n v="2266"/>
    <s v="US"/>
    <s v="USD"/>
    <n v="1360389600"/>
    <n v="1363150800"/>
    <b v="0"/>
    <b v="0"/>
    <s v="film &amp; video/television"/>
    <n v="1.1409352517985611"/>
    <n v="69.986760812003524"/>
    <x v="4"/>
    <s v="television"/>
    <x v="584"/>
    <d v="2013-03-13T05:00:00"/>
  </r>
  <r>
    <n v="636"/>
    <s v="Lamb-Sanders"/>
    <s v="Stand-alone reciprocal frame"/>
    <n v="197700"/>
    <n v="127591"/>
    <x v="0"/>
    <n v="2604"/>
    <s v="DK"/>
    <s v="DKK"/>
    <n v="1326866400"/>
    <n v="1330754400"/>
    <b v="0"/>
    <b v="1"/>
    <s v="film &amp; video/animation"/>
    <n v="0.64537683358624176"/>
    <n v="48.998079877112133"/>
    <x v="4"/>
    <s v="animation"/>
    <x v="585"/>
    <d v="2012-03-03T06:00:00"/>
  </r>
  <r>
    <n v="637"/>
    <s v="Williams-Ramirez"/>
    <s v="Open-architected 24/7 throughput"/>
    <n v="8500"/>
    <n v="6750"/>
    <x v="0"/>
    <n v="65"/>
    <s v="US"/>
    <s v="USD"/>
    <n v="1479103200"/>
    <n v="1479794400"/>
    <b v="0"/>
    <b v="0"/>
    <s v="theater/plays"/>
    <n v="0.79411764705882348"/>
    <n v="103.84615384615384"/>
    <x v="3"/>
    <s v="plays"/>
    <x v="586"/>
    <d v="2016-11-22T06:00:00"/>
  </r>
  <r>
    <n v="638"/>
    <s v="Weaver Ltd"/>
    <s v="Monitored 24/7 approach"/>
    <n v="81600"/>
    <n v="9318"/>
    <x v="0"/>
    <n v="94"/>
    <s v="US"/>
    <s v="USD"/>
    <n v="1280206800"/>
    <n v="1281243600"/>
    <b v="0"/>
    <b v="1"/>
    <s v="theater/plays"/>
    <n v="0.11419117647058824"/>
    <n v="99.127659574468083"/>
    <x v="3"/>
    <s v="plays"/>
    <x v="587"/>
    <d v="2010-08-08T05:00:00"/>
  </r>
  <r>
    <n v="639"/>
    <s v="Barnes-Williams"/>
    <s v="Upgradable explicit forecast"/>
    <n v="8600"/>
    <n v="4832"/>
    <x v="2"/>
    <n v="45"/>
    <s v="US"/>
    <s v="USD"/>
    <n v="1532754000"/>
    <n v="1532754000"/>
    <b v="0"/>
    <b v="1"/>
    <s v="film &amp; video/drama"/>
    <n v="0.56186046511627907"/>
    <n v="107.37777777777778"/>
    <x v="4"/>
    <s v="drama"/>
    <x v="588"/>
    <d v="2018-07-28T05:00:00"/>
  </r>
  <r>
    <n v="640"/>
    <s v="Richardson, Woodward and Hansen"/>
    <s v="Pre-emptive context-sensitive support"/>
    <n v="119800"/>
    <n v="19769"/>
    <x v="0"/>
    <n v="257"/>
    <s v="US"/>
    <s v="USD"/>
    <n v="1453096800"/>
    <n v="1453356000"/>
    <b v="0"/>
    <b v="0"/>
    <s v="theater/plays"/>
    <n v="0.16501669449081802"/>
    <n v="76.922178988326849"/>
    <x v="3"/>
    <s v="plays"/>
    <x v="589"/>
    <d v="2016-01-21T06:00:00"/>
  </r>
  <r>
    <n v="641"/>
    <s v="Hunt, Barker and Baker"/>
    <s v="Business-focused leadingedge instruction set"/>
    <n v="9400"/>
    <n v="11277"/>
    <x v="1"/>
    <n v="194"/>
    <s v="CH"/>
    <s v="CHF"/>
    <n v="1487570400"/>
    <n v="1489986000"/>
    <b v="0"/>
    <b v="0"/>
    <s v="theater/plays"/>
    <n v="1.1996808510638297"/>
    <n v="58.128865979381445"/>
    <x v="3"/>
    <s v="plays"/>
    <x v="590"/>
    <d v="2017-03-20T05:00:00"/>
  </r>
  <r>
    <n v="642"/>
    <s v="Ramos, Moreno and Lewis"/>
    <s v="Extended multi-state knowledge user"/>
    <n v="9200"/>
    <n v="13382"/>
    <x v="1"/>
    <n v="129"/>
    <s v="CA"/>
    <s v="CAD"/>
    <n v="1545026400"/>
    <n v="1545804000"/>
    <b v="0"/>
    <b v="0"/>
    <s v="technology/wearables"/>
    <n v="1.4545652173913044"/>
    <n v="103.73643410852713"/>
    <x v="2"/>
    <s v="wearables"/>
    <x v="591"/>
    <d v="2018-12-26T06:00:00"/>
  </r>
  <r>
    <n v="643"/>
    <s v="Harris Inc"/>
    <s v="Future-proofed modular groupware"/>
    <n v="14900"/>
    <n v="32986"/>
    <x v="1"/>
    <n v="375"/>
    <s v="US"/>
    <s v="USD"/>
    <n v="1488348000"/>
    <n v="1489899600"/>
    <b v="0"/>
    <b v="0"/>
    <s v="theater/plays"/>
    <n v="2.2138255033557046"/>
    <n v="87.962666666666664"/>
    <x v="3"/>
    <s v="plays"/>
    <x v="592"/>
    <d v="2017-03-19T05:00:00"/>
  </r>
  <r>
    <n v="644"/>
    <s v="Peters-Nelson"/>
    <s v="Distributed real-time algorithm"/>
    <n v="169400"/>
    <n v="81984"/>
    <x v="0"/>
    <n v="2928"/>
    <s v="CA"/>
    <s v="CAD"/>
    <n v="1545112800"/>
    <n v="1546495200"/>
    <b v="0"/>
    <b v="0"/>
    <s v="theater/plays"/>
    <n v="0.48396694214876035"/>
    <n v="28"/>
    <x v="3"/>
    <s v="plays"/>
    <x v="593"/>
    <d v="2019-01-03T06:00:00"/>
  </r>
  <r>
    <n v="645"/>
    <s v="Ferguson, Murphy and Bright"/>
    <s v="Multi-lateral heuristic throughput"/>
    <n v="192100"/>
    <n v="178483"/>
    <x v="0"/>
    <n v="4697"/>
    <s v="US"/>
    <s v="USD"/>
    <n v="1537938000"/>
    <n v="1539752400"/>
    <b v="0"/>
    <b v="1"/>
    <s v="music/rock"/>
    <n v="0.92911504424778757"/>
    <n v="37.999361294443261"/>
    <x v="1"/>
    <s v="rock"/>
    <x v="594"/>
    <d v="2018-10-17T05:00:00"/>
  </r>
  <r>
    <n v="646"/>
    <s v="Robinson Group"/>
    <s v="Switchable reciprocal middleware"/>
    <n v="98700"/>
    <n v="87448"/>
    <x v="0"/>
    <n v="2915"/>
    <s v="US"/>
    <s v="USD"/>
    <n v="1363150800"/>
    <n v="1364101200"/>
    <b v="0"/>
    <b v="0"/>
    <s v="games/video games"/>
    <n v="0.88599797365754818"/>
    <n v="29.999313893653515"/>
    <x v="6"/>
    <s v="video games"/>
    <x v="595"/>
    <d v="2013-03-24T05:00:00"/>
  </r>
  <r>
    <n v="647"/>
    <s v="Jordan-Wolfe"/>
    <s v="Inverse multimedia Graphic Interface"/>
    <n v="4500"/>
    <n v="1863"/>
    <x v="0"/>
    <n v="18"/>
    <s v="US"/>
    <s v="USD"/>
    <n v="1523250000"/>
    <n v="1525323600"/>
    <b v="0"/>
    <b v="0"/>
    <s v="publishing/translations"/>
    <n v="0.41399999999999998"/>
    <n v="103.5"/>
    <x v="5"/>
    <s v="translations"/>
    <x v="596"/>
    <d v="2018-05-03T05:00:00"/>
  </r>
  <r>
    <n v="648"/>
    <s v="Vargas-Cox"/>
    <s v="Vision-oriented local contingency"/>
    <n v="98600"/>
    <n v="62174"/>
    <x v="3"/>
    <n v="723"/>
    <s v="US"/>
    <s v="USD"/>
    <n v="1499317200"/>
    <n v="1500872400"/>
    <b v="1"/>
    <b v="0"/>
    <s v="food/food trucks"/>
    <n v="0.63056795131845844"/>
    <n v="85.994467496542185"/>
    <x v="0"/>
    <s v="food trucks"/>
    <x v="597"/>
    <d v="2017-07-24T05:00:00"/>
  </r>
  <r>
    <n v="649"/>
    <s v="Yang and Sons"/>
    <s v="Reactive 6thgeneration hub"/>
    <n v="121700"/>
    <n v="59003"/>
    <x v="0"/>
    <n v="602"/>
    <s v="CH"/>
    <s v="CHF"/>
    <n v="1287550800"/>
    <n v="1288501200"/>
    <b v="1"/>
    <b v="1"/>
    <s v="theater/plays"/>
    <n v="0.48482333607230893"/>
    <n v="98.011627906976742"/>
    <x v="3"/>
    <s v="plays"/>
    <x v="598"/>
    <d v="2010-10-31T05:00:00"/>
  </r>
  <r>
    <n v="650"/>
    <s v="Wilson, Wilson and Mathis"/>
    <s v="Optional asymmetric success"/>
    <n v="100"/>
    <n v="2"/>
    <x v="0"/>
    <n v="1"/>
    <s v="US"/>
    <s v="USD"/>
    <n v="1404795600"/>
    <n v="1407128400"/>
    <b v="0"/>
    <b v="0"/>
    <s v="music/jazz"/>
    <n v="0.02"/>
    <n v="2"/>
    <x v="1"/>
    <s v="jazz"/>
    <x v="599"/>
    <d v="2014-08-04T05:00:00"/>
  </r>
  <r>
    <n v="651"/>
    <s v="Wang, Koch and Weaver"/>
    <s v="Digitized analyzing capacity"/>
    <n v="196700"/>
    <n v="174039"/>
    <x v="0"/>
    <n v="3868"/>
    <s v="IT"/>
    <s v="EUR"/>
    <n v="1393048800"/>
    <n v="1394344800"/>
    <b v="0"/>
    <b v="0"/>
    <s v="film &amp; video/shorts"/>
    <n v="0.88479410269445857"/>
    <n v="44.994570837642193"/>
    <x v="4"/>
    <s v="shorts"/>
    <x v="600"/>
    <d v="2014-03-09T06:00:00"/>
  </r>
  <r>
    <n v="652"/>
    <s v="Cisneros Ltd"/>
    <s v="Vision-oriented regional hub"/>
    <n v="10000"/>
    <n v="12684"/>
    <x v="1"/>
    <n v="409"/>
    <s v="US"/>
    <s v="USD"/>
    <n v="1470373200"/>
    <n v="1474088400"/>
    <b v="0"/>
    <b v="0"/>
    <s v="technology/web"/>
    <n v="1.2684"/>
    <n v="31.012224938875306"/>
    <x v="2"/>
    <s v="web"/>
    <x v="601"/>
    <d v="2016-09-17T05:00:00"/>
  </r>
  <r>
    <n v="653"/>
    <s v="Williams-Jones"/>
    <s v="Monitored incremental info-mediaries"/>
    <n v="600"/>
    <n v="14033"/>
    <x v="1"/>
    <n v="234"/>
    <s v="US"/>
    <s v="USD"/>
    <n v="1460091600"/>
    <n v="1460264400"/>
    <b v="0"/>
    <b v="0"/>
    <s v="technology/web"/>
    <n v="23.388333333333332"/>
    <n v="59.970085470085472"/>
    <x v="2"/>
    <s v="web"/>
    <x v="602"/>
    <d v="2016-04-10T05:00:00"/>
  </r>
  <r>
    <n v="654"/>
    <s v="Roberts, Hinton and Williams"/>
    <s v="Programmable static middleware"/>
    <n v="35000"/>
    <n v="177936"/>
    <x v="1"/>
    <n v="3016"/>
    <s v="US"/>
    <s v="USD"/>
    <n v="1440392400"/>
    <n v="1440824400"/>
    <b v="0"/>
    <b v="0"/>
    <s v="music/metal"/>
    <n v="5.0838857142857146"/>
    <n v="58.9973474801061"/>
    <x v="1"/>
    <s v="metal"/>
    <x v="335"/>
    <d v="2015-08-29T05:00:00"/>
  </r>
  <r>
    <n v="655"/>
    <s v="Gonzalez, Williams and Benson"/>
    <s v="Multi-layered bottom-line encryption"/>
    <n v="6900"/>
    <n v="13212"/>
    <x v="1"/>
    <n v="264"/>
    <s v="US"/>
    <s v="USD"/>
    <n v="1488434400"/>
    <n v="1489554000"/>
    <b v="1"/>
    <b v="0"/>
    <s v="photography/photography books"/>
    <n v="1.9147826086956521"/>
    <n v="50.045454545454547"/>
    <x v="7"/>
    <s v="photography books"/>
    <x v="603"/>
    <d v="2017-03-15T05:00:00"/>
  </r>
  <r>
    <n v="656"/>
    <s v="Hobbs, Brown and Lee"/>
    <s v="Vision-oriented systematic Graphical User Interface"/>
    <n v="118400"/>
    <n v="49879"/>
    <x v="0"/>
    <n v="504"/>
    <s v="AU"/>
    <s v="AUD"/>
    <n v="1514440800"/>
    <n v="1514872800"/>
    <b v="0"/>
    <b v="0"/>
    <s v="food/food trucks"/>
    <n v="0.42127533783783783"/>
    <n v="98.966269841269835"/>
    <x v="0"/>
    <s v="food trucks"/>
    <x v="604"/>
    <d v="2018-01-02T06:00:00"/>
  </r>
  <r>
    <n v="657"/>
    <s v="Russo, Kim and Mccoy"/>
    <s v="Balanced optimal hardware"/>
    <n v="10000"/>
    <n v="824"/>
    <x v="0"/>
    <n v="14"/>
    <s v="US"/>
    <s v="USD"/>
    <n v="1514354400"/>
    <n v="1515736800"/>
    <b v="0"/>
    <b v="0"/>
    <s v="film &amp; video/science fiction"/>
    <n v="8.2400000000000001E-2"/>
    <n v="58.857142857142854"/>
    <x v="4"/>
    <s v="science fiction"/>
    <x v="605"/>
    <d v="2018-01-12T06:00:00"/>
  </r>
  <r>
    <n v="658"/>
    <s v="Howell, Myers and Olson"/>
    <s v="Self-enabling mission-critical success"/>
    <n v="52600"/>
    <n v="31594"/>
    <x v="3"/>
    <n v="390"/>
    <s v="US"/>
    <s v="USD"/>
    <n v="1440910800"/>
    <n v="1442898000"/>
    <b v="0"/>
    <b v="0"/>
    <s v="music/rock"/>
    <n v="0.60064638783269964"/>
    <n v="81.010256410256417"/>
    <x v="1"/>
    <s v="rock"/>
    <x v="606"/>
    <d v="2015-09-22T05:00:00"/>
  </r>
  <r>
    <n v="659"/>
    <s v="Bailey and Sons"/>
    <s v="Grass-roots dynamic emulation"/>
    <n v="120700"/>
    <n v="57010"/>
    <x v="0"/>
    <n v="750"/>
    <s v="GB"/>
    <s v="GBP"/>
    <n v="1296108000"/>
    <n v="1296194400"/>
    <b v="0"/>
    <b v="0"/>
    <s v="film &amp; video/documentary"/>
    <n v="0.47232808616404309"/>
    <n v="76.013333333333335"/>
    <x v="4"/>
    <s v="documentary"/>
    <x v="65"/>
    <d v="2011-01-28T06:00:00"/>
  </r>
  <r>
    <n v="660"/>
    <s v="Jensen-Brown"/>
    <s v="Fundamental disintermediate matrix"/>
    <n v="9100"/>
    <n v="7438"/>
    <x v="0"/>
    <n v="77"/>
    <s v="US"/>
    <s v="USD"/>
    <n v="1440133200"/>
    <n v="1440910800"/>
    <b v="1"/>
    <b v="0"/>
    <s v="theater/plays"/>
    <n v="0.81736263736263737"/>
    <n v="96.597402597402592"/>
    <x v="3"/>
    <s v="plays"/>
    <x v="607"/>
    <d v="2015-08-30T05:00:00"/>
  </r>
  <r>
    <n v="661"/>
    <s v="Smith Group"/>
    <s v="Right-sized secondary challenge"/>
    <n v="106800"/>
    <n v="57872"/>
    <x v="0"/>
    <n v="752"/>
    <s v="DK"/>
    <s v="DKK"/>
    <n v="1332910800"/>
    <n v="1335502800"/>
    <b v="0"/>
    <b v="0"/>
    <s v="music/jazz"/>
    <n v="0.54187265917603"/>
    <n v="76.957446808510639"/>
    <x v="1"/>
    <s v="jazz"/>
    <x v="608"/>
    <d v="2012-04-27T05:00:00"/>
  </r>
  <r>
    <n v="662"/>
    <s v="Murphy-Farrell"/>
    <s v="Implemented exuding software"/>
    <n v="9100"/>
    <n v="8906"/>
    <x v="0"/>
    <n v="131"/>
    <s v="US"/>
    <s v="USD"/>
    <n v="1544335200"/>
    <n v="1544680800"/>
    <b v="0"/>
    <b v="0"/>
    <s v="theater/plays"/>
    <n v="0.97868131868131869"/>
    <n v="67.984732824427482"/>
    <x v="3"/>
    <s v="plays"/>
    <x v="609"/>
    <d v="2018-12-13T06:00:00"/>
  </r>
  <r>
    <n v="663"/>
    <s v="Everett-Wolfe"/>
    <s v="Total optimizing software"/>
    <n v="10000"/>
    <n v="7724"/>
    <x v="0"/>
    <n v="87"/>
    <s v="US"/>
    <s v="USD"/>
    <n v="1286427600"/>
    <n v="1288414800"/>
    <b v="0"/>
    <b v="0"/>
    <s v="theater/plays"/>
    <n v="0.77239999999999998"/>
    <n v="88.781609195402297"/>
    <x v="3"/>
    <s v="plays"/>
    <x v="610"/>
    <d v="2010-10-30T05:00:00"/>
  </r>
  <r>
    <n v="664"/>
    <s v="Young PLC"/>
    <s v="Optional maximized attitude"/>
    <n v="79400"/>
    <n v="26571"/>
    <x v="0"/>
    <n v="1063"/>
    <s v="US"/>
    <s v="USD"/>
    <n v="1329717600"/>
    <n v="1330581600"/>
    <b v="0"/>
    <b v="0"/>
    <s v="music/jazz"/>
    <n v="0.33464735516372796"/>
    <n v="24.99623706491063"/>
    <x v="1"/>
    <s v="jazz"/>
    <x v="541"/>
    <d v="2012-03-01T06:00:00"/>
  </r>
  <r>
    <n v="665"/>
    <s v="Park-Goodman"/>
    <s v="Customer-focused impactful extranet"/>
    <n v="5100"/>
    <n v="12219"/>
    <x v="1"/>
    <n v="272"/>
    <s v="US"/>
    <s v="USD"/>
    <n v="1310187600"/>
    <n v="1311397200"/>
    <b v="0"/>
    <b v="1"/>
    <s v="film &amp; video/documentary"/>
    <n v="2.3958823529411766"/>
    <n v="44.922794117647058"/>
    <x v="4"/>
    <s v="documentary"/>
    <x v="611"/>
    <d v="2011-07-23T05:00:00"/>
  </r>
  <r>
    <n v="666"/>
    <s v="York, Barr and Grant"/>
    <s v="Cloned bottom-line success"/>
    <n v="3100"/>
    <n v="1985"/>
    <x v="3"/>
    <n v="25"/>
    <s v="US"/>
    <s v="USD"/>
    <n v="1377838800"/>
    <n v="1378357200"/>
    <b v="0"/>
    <b v="1"/>
    <s v="theater/plays"/>
    <n v="0.64032258064516134"/>
    <n v="79.400000000000006"/>
    <x v="3"/>
    <s v="plays"/>
    <x v="612"/>
    <d v="2013-09-05T05:00:00"/>
  </r>
  <r>
    <n v="667"/>
    <s v="Little Ltd"/>
    <s v="Decentralized bandwidth-monitored ability"/>
    <n v="6900"/>
    <n v="12155"/>
    <x v="1"/>
    <n v="419"/>
    <s v="US"/>
    <s v="USD"/>
    <n v="1410325200"/>
    <n v="1411102800"/>
    <b v="0"/>
    <b v="0"/>
    <s v="journalism/audio"/>
    <n v="1.7615942028985507"/>
    <n v="29.009546539379475"/>
    <x v="8"/>
    <s v="audio"/>
    <x v="613"/>
    <d v="2014-09-19T05:00:00"/>
  </r>
  <r>
    <n v="668"/>
    <s v="Brown and Sons"/>
    <s v="Programmable leadingedge budgetary management"/>
    <n v="27500"/>
    <n v="5593"/>
    <x v="0"/>
    <n v="76"/>
    <s v="US"/>
    <s v="USD"/>
    <n v="1343797200"/>
    <n v="1344834000"/>
    <b v="0"/>
    <b v="0"/>
    <s v="theater/plays"/>
    <n v="0.20338181818181819"/>
    <n v="73.59210526315789"/>
    <x v="3"/>
    <s v="plays"/>
    <x v="614"/>
    <d v="2012-08-13T05:00:00"/>
  </r>
  <r>
    <n v="669"/>
    <s v="Payne, Garrett and Thomas"/>
    <s v="Upgradable bi-directional concept"/>
    <n v="48800"/>
    <n v="175020"/>
    <x v="1"/>
    <n v="1621"/>
    <s v="IT"/>
    <s v="EUR"/>
    <n v="1498453200"/>
    <n v="1499230800"/>
    <b v="0"/>
    <b v="0"/>
    <s v="theater/plays"/>
    <n v="3.5864754098360656"/>
    <n v="107.97038864898211"/>
    <x v="3"/>
    <s v="plays"/>
    <x v="615"/>
    <d v="2017-07-05T05:00:00"/>
  </r>
  <r>
    <n v="670"/>
    <s v="Robinson Group"/>
    <s v="Re-contextualized homogeneous flexibility"/>
    <n v="16200"/>
    <n v="75955"/>
    <x v="1"/>
    <n v="1101"/>
    <s v="US"/>
    <s v="USD"/>
    <n v="1456380000"/>
    <n v="1457416800"/>
    <b v="0"/>
    <b v="0"/>
    <s v="music/indie rock"/>
    <n v="4.6885802469135802"/>
    <n v="68.987284287011803"/>
    <x v="1"/>
    <s v="indie rock"/>
    <x v="90"/>
    <d v="2016-03-08T06:00:00"/>
  </r>
  <r>
    <n v="671"/>
    <s v="Robinson-Kelly"/>
    <s v="Monitored bi-directional standardization"/>
    <n v="97600"/>
    <n v="119127"/>
    <x v="1"/>
    <n v="1073"/>
    <s v="US"/>
    <s v="USD"/>
    <n v="1280552400"/>
    <n v="1280898000"/>
    <b v="0"/>
    <b v="1"/>
    <s v="theater/plays"/>
    <n v="1.220563524590164"/>
    <n v="111.02236719478098"/>
    <x v="3"/>
    <s v="plays"/>
    <x v="616"/>
    <d v="2010-08-04T05:00:00"/>
  </r>
  <r>
    <n v="672"/>
    <s v="Kelly-Colon"/>
    <s v="Stand-alone grid-enabled leverage"/>
    <n v="197900"/>
    <n v="110689"/>
    <x v="0"/>
    <n v="4428"/>
    <s v="AU"/>
    <s v="AUD"/>
    <n v="1521608400"/>
    <n v="1522472400"/>
    <b v="0"/>
    <b v="0"/>
    <s v="theater/plays"/>
    <n v="0.55931783729156137"/>
    <n v="24.997515808491418"/>
    <x v="3"/>
    <s v="plays"/>
    <x v="617"/>
    <d v="2018-03-31T05:00:00"/>
  </r>
  <r>
    <n v="673"/>
    <s v="Turner, Scott and Gentry"/>
    <s v="Assimilated regional groupware"/>
    <n v="5600"/>
    <n v="2445"/>
    <x v="0"/>
    <n v="58"/>
    <s v="IT"/>
    <s v="EUR"/>
    <n v="1460696400"/>
    <n v="1462510800"/>
    <b v="0"/>
    <b v="0"/>
    <s v="music/indie rock"/>
    <n v="0.43660714285714286"/>
    <n v="42.155172413793103"/>
    <x v="1"/>
    <s v="indie rock"/>
    <x v="618"/>
    <d v="2016-05-06T05:00:00"/>
  </r>
  <r>
    <n v="674"/>
    <s v="Sanchez Ltd"/>
    <s v="Up-sized 24hour instruction set"/>
    <n v="170700"/>
    <n v="57250"/>
    <x v="3"/>
    <n v="1218"/>
    <s v="US"/>
    <s v="USD"/>
    <n v="1313730000"/>
    <n v="1317790800"/>
    <b v="0"/>
    <b v="0"/>
    <s v="photography/photography books"/>
    <n v="0.33538371411833628"/>
    <n v="47.003284072249592"/>
    <x v="7"/>
    <s v="photography books"/>
    <x v="619"/>
    <d v="2011-10-05T05:00:00"/>
  </r>
  <r>
    <n v="675"/>
    <s v="Giles-Smith"/>
    <s v="Right-sized web-enabled intranet"/>
    <n v="9700"/>
    <n v="11929"/>
    <x v="1"/>
    <n v="331"/>
    <s v="US"/>
    <s v="USD"/>
    <n v="1568178000"/>
    <n v="1568782800"/>
    <b v="0"/>
    <b v="0"/>
    <s v="journalism/audio"/>
    <n v="1.2297938144329896"/>
    <n v="36.0392749244713"/>
    <x v="8"/>
    <s v="audio"/>
    <x v="620"/>
    <d v="2019-09-18T05:00:00"/>
  </r>
  <r>
    <n v="676"/>
    <s v="Thompson-Moreno"/>
    <s v="Expanded needs-based orchestration"/>
    <n v="62300"/>
    <n v="118214"/>
    <x v="1"/>
    <n v="1170"/>
    <s v="US"/>
    <s v="USD"/>
    <n v="1348635600"/>
    <n v="1349413200"/>
    <b v="0"/>
    <b v="0"/>
    <s v="photography/photography books"/>
    <n v="1.8974959871589085"/>
    <n v="101.03760683760684"/>
    <x v="7"/>
    <s v="photography books"/>
    <x v="621"/>
    <d v="2012-10-05T05:00:00"/>
  </r>
  <r>
    <n v="677"/>
    <s v="Murphy-Fox"/>
    <s v="Organic system-worthy orchestration"/>
    <n v="5300"/>
    <n v="4432"/>
    <x v="0"/>
    <n v="111"/>
    <s v="US"/>
    <s v="USD"/>
    <n v="1468126800"/>
    <n v="1472446800"/>
    <b v="0"/>
    <b v="0"/>
    <s v="publishing/fiction"/>
    <n v="0.83622641509433959"/>
    <n v="39.927927927927925"/>
    <x v="5"/>
    <s v="fiction"/>
    <x v="622"/>
    <d v="2016-08-29T05:00:00"/>
  </r>
  <r>
    <n v="678"/>
    <s v="Rodriguez-Patterson"/>
    <s v="Inverse static standardization"/>
    <n v="99500"/>
    <n v="17879"/>
    <x v="3"/>
    <n v="215"/>
    <s v="US"/>
    <s v="USD"/>
    <n v="1547877600"/>
    <n v="1548050400"/>
    <b v="0"/>
    <b v="0"/>
    <s v="film &amp; video/drama"/>
    <n v="0.17968844221105529"/>
    <n v="83.158139534883716"/>
    <x v="4"/>
    <s v="drama"/>
    <x v="35"/>
    <d v="2019-01-21T06:00:00"/>
  </r>
  <r>
    <n v="679"/>
    <s v="Davis Ltd"/>
    <s v="Synchronized motivating solution"/>
    <n v="1400"/>
    <n v="14511"/>
    <x v="1"/>
    <n v="363"/>
    <s v="US"/>
    <s v="USD"/>
    <n v="1571374800"/>
    <n v="1571806800"/>
    <b v="0"/>
    <b v="1"/>
    <s v="food/food trucks"/>
    <n v="10.365"/>
    <n v="39.97520661157025"/>
    <x v="0"/>
    <s v="food trucks"/>
    <x v="623"/>
    <d v="2019-10-23T05:00:00"/>
  </r>
  <r>
    <n v="680"/>
    <s v="Nelson-Valdez"/>
    <s v="Open-source 4thgeneration open system"/>
    <n v="145600"/>
    <n v="141822"/>
    <x v="0"/>
    <n v="2955"/>
    <s v="US"/>
    <s v="USD"/>
    <n v="1576303200"/>
    <n v="1576476000"/>
    <b v="0"/>
    <b v="1"/>
    <s v="games/mobile games"/>
    <n v="0.97405219780219776"/>
    <n v="47.993908629441627"/>
    <x v="6"/>
    <s v="mobile games"/>
    <x v="624"/>
    <d v="2019-12-16T06:00:00"/>
  </r>
  <r>
    <n v="681"/>
    <s v="Kelly PLC"/>
    <s v="Decentralized context-sensitive superstructure"/>
    <n v="184100"/>
    <n v="159037"/>
    <x v="0"/>
    <n v="1657"/>
    <s v="US"/>
    <s v="USD"/>
    <n v="1324447200"/>
    <n v="1324965600"/>
    <b v="0"/>
    <b v="0"/>
    <s v="theater/plays"/>
    <n v="0.86386203150461705"/>
    <n v="95.978877489438744"/>
    <x v="3"/>
    <s v="plays"/>
    <x v="625"/>
    <d v="2011-12-27T06:00:00"/>
  </r>
  <r>
    <n v="682"/>
    <s v="Nguyen and Sons"/>
    <s v="Compatible 5thgeneration concept"/>
    <n v="5400"/>
    <n v="8109"/>
    <x v="1"/>
    <n v="103"/>
    <s v="US"/>
    <s v="USD"/>
    <n v="1386741600"/>
    <n v="1387519200"/>
    <b v="0"/>
    <b v="0"/>
    <s v="theater/plays"/>
    <n v="1.5016666666666667"/>
    <n v="78.728155339805824"/>
    <x v="3"/>
    <s v="plays"/>
    <x v="626"/>
    <d v="2013-12-20T06:00:00"/>
  </r>
  <r>
    <n v="683"/>
    <s v="Jones PLC"/>
    <s v="Virtual systemic intranet"/>
    <n v="2300"/>
    <n v="8244"/>
    <x v="1"/>
    <n v="147"/>
    <s v="US"/>
    <s v="USD"/>
    <n v="1537074000"/>
    <n v="1537246800"/>
    <b v="0"/>
    <b v="0"/>
    <s v="theater/plays"/>
    <n v="3.5843478260869563"/>
    <n v="56.081632653061227"/>
    <x v="3"/>
    <s v="plays"/>
    <x v="627"/>
    <d v="2018-09-18T05:00:00"/>
  </r>
  <r>
    <n v="684"/>
    <s v="Gilmore LLC"/>
    <s v="Optimized systemic algorithm"/>
    <n v="1400"/>
    <n v="7600"/>
    <x v="1"/>
    <n v="110"/>
    <s v="CA"/>
    <s v="CAD"/>
    <n v="1277787600"/>
    <n v="1279515600"/>
    <b v="0"/>
    <b v="0"/>
    <s v="publishing/nonfiction"/>
    <n v="5.4285714285714288"/>
    <n v="69.090909090909093"/>
    <x v="5"/>
    <s v="nonfiction"/>
    <x v="628"/>
    <d v="2010-07-19T05:00:00"/>
  </r>
  <r>
    <n v="685"/>
    <s v="Lee-Cobb"/>
    <s v="Customizable homogeneous firmware"/>
    <n v="140000"/>
    <n v="94501"/>
    <x v="0"/>
    <n v="926"/>
    <s v="CA"/>
    <s v="CAD"/>
    <n v="1440306000"/>
    <n v="1442379600"/>
    <b v="0"/>
    <b v="0"/>
    <s v="theater/plays"/>
    <n v="0.67500714285714281"/>
    <n v="102.05291576673866"/>
    <x v="3"/>
    <s v="plays"/>
    <x v="629"/>
    <d v="2015-09-16T05:00:00"/>
  </r>
  <r>
    <n v="686"/>
    <s v="Jones, Wiley and Robbins"/>
    <s v="Front-line cohesive extranet"/>
    <n v="7500"/>
    <n v="14381"/>
    <x v="1"/>
    <n v="134"/>
    <s v="US"/>
    <s v="USD"/>
    <n v="1522126800"/>
    <n v="1523077200"/>
    <b v="0"/>
    <b v="0"/>
    <s v="technology/wearables"/>
    <n v="1.9174666666666667"/>
    <n v="107.32089552238806"/>
    <x v="2"/>
    <s v="wearables"/>
    <x v="630"/>
    <d v="2018-04-07T05:00:00"/>
  </r>
  <r>
    <n v="687"/>
    <s v="Martin, Gates and Holt"/>
    <s v="Distributed holistic neural-net"/>
    <n v="1500"/>
    <n v="13980"/>
    <x v="1"/>
    <n v="269"/>
    <s v="US"/>
    <s v="USD"/>
    <n v="1489298400"/>
    <n v="1489554000"/>
    <b v="0"/>
    <b v="0"/>
    <s v="theater/plays"/>
    <n v="9.32"/>
    <n v="51.970260223048328"/>
    <x v="3"/>
    <s v="plays"/>
    <x v="631"/>
    <d v="2017-03-15T05:00:00"/>
  </r>
  <r>
    <n v="688"/>
    <s v="Bowen, Davies and Burns"/>
    <s v="Devolved client-server monitoring"/>
    <n v="2900"/>
    <n v="12449"/>
    <x v="1"/>
    <n v="175"/>
    <s v="US"/>
    <s v="USD"/>
    <n v="1547100000"/>
    <n v="1548482400"/>
    <b v="0"/>
    <b v="1"/>
    <s v="film &amp; video/television"/>
    <n v="4.2927586206896553"/>
    <n v="71.137142857142862"/>
    <x v="4"/>
    <s v="television"/>
    <x v="632"/>
    <d v="2019-01-26T06:00:00"/>
  </r>
  <r>
    <n v="689"/>
    <s v="Nguyen Inc"/>
    <s v="Seamless directional capacity"/>
    <n v="7300"/>
    <n v="7348"/>
    <x v="1"/>
    <n v="69"/>
    <s v="US"/>
    <s v="USD"/>
    <n v="1383022800"/>
    <n v="1384063200"/>
    <b v="0"/>
    <b v="0"/>
    <s v="technology/web"/>
    <n v="1.0065753424657535"/>
    <n v="106.49275362318841"/>
    <x v="2"/>
    <s v="web"/>
    <x v="633"/>
    <d v="2013-11-10T06:00:00"/>
  </r>
  <r>
    <n v="690"/>
    <s v="Walsh-Watts"/>
    <s v="Polarized actuating implementation"/>
    <n v="3600"/>
    <n v="8158"/>
    <x v="1"/>
    <n v="190"/>
    <s v="US"/>
    <s v="USD"/>
    <n v="1322373600"/>
    <n v="1322892000"/>
    <b v="0"/>
    <b v="1"/>
    <s v="film &amp; video/documentary"/>
    <n v="2.266111111111111"/>
    <n v="42.93684210526316"/>
    <x v="4"/>
    <s v="documentary"/>
    <x v="634"/>
    <d v="2011-12-03T06:00:00"/>
  </r>
  <r>
    <n v="691"/>
    <s v="Ray, Li and Li"/>
    <s v="Front-line disintermediate hub"/>
    <n v="5000"/>
    <n v="7119"/>
    <x v="1"/>
    <n v="237"/>
    <s v="US"/>
    <s v="USD"/>
    <n v="1349240400"/>
    <n v="1350709200"/>
    <b v="1"/>
    <b v="1"/>
    <s v="film &amp; video/documentary"/>
    <n v="1.4238"/>
    <n v="30.037974683544302"/>
    <x v="4"/>
    <s v="documentary"/>
    <x v="635"/>
    <d v="2012-10-20T05:00:00"/>
  </r>
  <r>
    <n v="692"/>
    <s v="Murray Ltd"/>
    <s v="Decentralized 4thgeneration challenge"/>
    <n v="6000"/>
    <n v="5438"/>
    <x v="0"/>
    <n v="77"/>
    <s v="GB"/>
    <s v="GBP"/>
    <n v="1562648400"/>
    <n v="1564203600"/>
    <b v="0"/>
    <b v="0"/>
    <s v="music/rock"/>
    <n v="0.90633333333333332"/>
    <n v="70.623376623376629"/>
    <x v="1"/>
    <s v="rock"/>
    <x v="636"/>
    <d v="2019-07-27T05:00:00"/>
  </r>
  <r>
    <n v="693"/>
    <s v="Bradford-Silva"/>
    <s v="Reverse-engineered composite hierarchy"/>
    <n v="180400"/>
    <n v="115396"/>
    <x v="0"/>
    <n v="1748"/>
    <s v="US"/>
    <s v="USD"/>
    <n v="1508216400"/>
    <n v="1509685200"/>
    <b v="0"/>
    <b v="0"/>
    <s v="theater/plays"/>
    <n v="0.63966740576496672"/>
    <n v="66.016018306636155"/>
    <x v="3"/>
    <s v="plays"/>
    <x v="637"/>
    <d v="2017-11-03T05:00:00"/>
  </r>
  <r>
    <n v="694"/>
    <s v="Mora-Bradley"/>
    <s v="Programmable tangible ability"/>
    <n v="9100"/>
    <n v="7656"/>
    <x v="0"/>
    <n v="79"/>
    <s v="US"/>
    <s v="USD"/>
    <n v="1511762400"/>
    <n v="1514959200"/>
    <b v="0"/>
    <b v="0"/>
    <s v="theater/plays"/>
    <n v="0.84131868131868137"/>
    <n v="96.911392405063296"/>
    <x v="3"/>
    <s v="plays"/>
    <x v="638"/>
    <d v="2018-01-03T06:00:00"/>
  </r>
  <r>
    <n v="695"/>
    <s v="Cardenas, Thompson and Carey"/>
    <s v="Configurable full-range emulation"/>
    <n v="9200"/>
    <n v="12322"/>
    <x v="1"/>
    <n v="196"/>
    <s v="IT"/>
    <s v="EUR"/>
    <n v="1447480800"/>
    <n v="1448863200"/>
    <b v="1"/>
    <b v="0"/>
    <s v="music/rock"/>
    <n v="1.3393478260869565"/>
    <n v="62.867346938775512"/>
    <x v="1"/>
    <s v="rock"/>
    <x v="639"/>
    <d v="2015-11-30T06:00:00"/>
  </r>
  <r>
    <n v="696"/>
    <s v="Lopez, Reid and Johnson"/>
    <s v="Total real-time hardware"/>
    <n v="164100"/>
    <n v="96888"/>
    <x v="0"/>
    <n v="889"/>
    <s v="US"/>
    <s v="USD"/>
    <n v="1429506000"/>
    <n v="1429592400"/>
    <b v="0"/>
    <b v="1"/>
    <s v="theater/plays"/>
    <n v="0.59042047531992692"/>
    <n v="108.98537682789652"/>
    <x v="3"/>
    <s v="plays"/>
    <x v="640"/>
    <d v="2015-04-21T05:00:00"/>
  </r>
  <r>
    <n v="697"/>
    <s v="Fox-Williams"/>
    <s v="Profound system-worthy functionalities"/>
    <n v="128900"/>
    <n v="196960"/>
    <x v="1"/>
    <n v="7295"/>
    <s v="US"/>
    <s v="USD"/>
    <n v="1522472400"/>
    <n v="1522645200"/>
    <b v="0"/>
    <b v="0"/>
    <s v="music/electric music"/>
    <n v="1.5280062063615205"/>
    <n v="26.999314599040439"/>
    <x v="1"/>
    <s v="electric music"/>
    <x v="641"/>
    <d v="2018-04-02T05:00:00"/>
  </r>
  <r>
    <n v="698"/>
    <s v="Taylor, Wood and Taylor"/>
    <s v="Cloned hybrid focus group"/>
    <n v="42100"/>
    <n v="188057"/>
    <x v="1"/>
    <n v="2893"/>
    <s v="CA"/>
    <s v="CAD"/>
    <n v="1322114400"/>
    <n v="1323324000"/>
    <b v="0"/>
    <b v="0"/>
    <s v="technology/wearables"/>
    <n v="4.466912114014252"/>
    <n v="65.004147943311438"/>
    <x v="2"/>
    <s v="wearables"/>
    <x v="642"/>
    <d v="2011-12-08T06:00:00"/>
  </r>
  <r>
    <n v="699"/>
    <s v="King Inc"/>
    <s v="Ergonomic dedicated focus group"/>
    <n v="7400"/>
    <n v="6245"/>
    <x v="0"/>
    <n v="56"/>
    <s v="US"/>
    <s v="USD"/>
    <n v="1561438800"/>
    <n v="1561525200"/>
    <b v="0"/>
    <b v="0"/>
    <s v="film &amp; video/drama"/>
    <n v="0.8439189189189189"/>
    <n v="111.51785714285714"/>
    <x v="4"/>
    <s v="drama"/>
    <x v="230"/>
    <d v="2019-06-26T05:00:00"/>
  </r>
  <r>
    <n v="700"/>
    <s v="Cole, Petty and Cameron"/>
    <s v="Realigned zero administration paradigm"/>
    <n v="100"/>
    <n v="3"/>
    <x v="0"/>
    <n v="1"/>
    <s v="US"/>
    <s v="USD"/>
    <n v="1264399200"/>
    <n v="1265695200"/>
    <b v="0"/>
    <b v="0"/>
    <s v="technology/wearables"/>
    <n v="0.03"/>
    <n v="3"/>
    <x v="2"/>
    <s v="wearables"/>
    <x v="67"/>
    <d v="2010-02-09T06:00:00"/>
  </r>
  <r>
    <n v="701"/>
    <s v="Mcclain LLC"/>
    <s v="Open-source multi-tasking methodology"/>
    <n v="52000"/>
    <n v="91014"/>
    <x v="1"/>
    <n v="820"/>
    <s v="US"/>
    <s v="USD"/>
    <n v="1301202000"/>
    <n v="1301806800"/>
    <b v="1"/>
    <b v="0"/>
    <s v="theater/plays"/>
    <n v="1.7502692307692307"/>
    <n v="110.99268292682927"/>
    <x v="3"/>
    <s v="plays"/>
    <x v="643"/>
    <d v="2011-04-03T05:00:00"/>
  </r>
  <r>
    <n v="702"/>
    <s v="Sims-Gross"/>
    <s v="Object-based attitude-oriented analyzer"/>
    <n v="8700"/>
    <n v="4710"/>
    <x v="0"/>
    <n v="83"/>
    <s v="US"/>
    <s v="USD"/>
    <n v="1374469200"/>
    <n v="1374901200"/>
    <b v="0"/>
    <b v="0"/>
    <s v="technology/wearables"/>
    <n v="0.54137931034482756"/>
    <n v="56.746987951807228"/>
    <x v="2"/>
    <s v="wearables"/>
    <x v="644"/>
    <d v="2013-07-27T05:00:00"/>
  </r>
  <r>
    <n v="703"/>
    <s v="Perez Group"/>
    <s v="Cross-platform tertiary hub"/>
    <n v="63400"/>
    <n v="197728"/>
    <x v="1"/>
    <n v="2038"/>
    <s v="US"/>
    <s v="USD"/>
    <n v="1334984400"/>
    <n v="1336453200"/>
    <b v="1"/>
    <b v="1"/>
    <s v="publishing/translations"/>
    <n v="3.1187381703470032"/>
    <n v="97.020608439646708"/>
    <x v="5"/>
    <s v="translations"/>
    <x v="645"/>
    <d v="2012-05-08T05:00:00"/>
  </r>
  <r>
    <n v="704"/>
    <s v="Haynes-Williams"/>
    <s v="Seamless clear-thinking artificial intelligence"/>
    <n v="8700"/>
    <n v="10682"/>
    <x v="1"/>
    <n v="116"/>
    <s v="US"/>
    <s v="USD"/>
    <n v="1467608400"/>
    <n v="1468904400"/>
    <b v="0"/>
    <b v="0"/>
    <s v="film &amp; video/animation"/>
    <n v="1.2278160919540231"/>
    <n v="92.08620689655173"/>
    <x v="4"/>
    <s v="animation"/>
    <x v="646"/>
    <d v="2016-07-19T05:00:00"/>
  </r>
  <r>
    <n v="705"/>
    <s v="Ford LLC"/>
    <s v="Centralized tangible success"/>
    <n v="169700"/>
    <n v="168048"/>
    <x v="0"/>
    <n v="2025"/>
    <s v="GB"/>
    <s v="GBP"/>
    <n v="1386741600"/>
    <n v="1387087200"/>
    <b v="0"/>
    <b v="0"/>
    <s v="publishing/nonfiction"/>
    <n v="0.99026517383618151"/>
    <n v="82.986666666666665"/>
    <x v="5"/>
    <s v="nonfiction"/>
    <x v="626"/>
    <d v="2013-12-15T06:00:00"/>
  </r>
  <r>
    <n v="706"/>
    <s v="Moreno Ltd"/>
    <s v="Customer-focused multimedia methodology"/>
    <n v="108400"/>
    <n v="138586"/>
    <x v="1"/>
    <n v="1345"/>
    <s v="AU"/>
    <s v="AUD"/>
    <n v="1546754400"/>
    <n v="1547445600"/>
    <b v="0"/>
    <b v="1"/>
    <s v="technology/web"/>
    <n v="1.278468634686347"/>
    <n v="103.03791821561339"/>
    <x v="2"/>
    <s v="web"/>
    <x v="647"/>
    <d v="2019-01-14T06:00:00"/>
  </r>
  <r>
    <n v="707"/>
    <s v="Moore, Cook and Wright"/>
    <s v="Visionary maximized Local Area Network"/>
    <n v="7300"/>
    <n v="11579"/>
    <x v="1"/>
    <n v="168"/>
    <s v="US"/>
    <s v="USD"/>
    <n v="1544248800"/>
    <n v="1547359200"/>
    <b v="0"/>
    <b v="0"/>
    <s v="film &amp; video/drama"/>
    <n v="1.5861643835616439"/>
    <n v="68.922619047619051"/>
    <x v="4"/>
    <s v="drama"/>
    <x v="159"/>
    <d v="2019-01-13T06:00:00"/>
  </r>
  <r>
    <n v="708"/>
    <s v="Ortega LLC"/>
    <s v="Secured bifurcated intranet"/>
    <n v="1700"/>
    <n v="12020"/>
    <x v="1"/>
    <n v="137"/>
    <s v="CH"/>
    <s v="CHF"/>
    <n v="1495429200"/>
    <n v="1496293200"/>
    <b v="0"/>
    <b v="0"/>
    <s v="theater/plays"/>
    <n v="7.0705882352941174"/>
    <n v="87.737226277372258"/>
    <x v="3"/>
    <s v="plays"/>
    <x v="648"/>
    <d v="2017-06-01T05:00:00"/>
  </r>
  <r>
    <n v="709"/>
    <s v="Silva, Walker and Martin"/>
    <s v="Grass-roots 4thgeneration product"/>
    <n v="9800"/>
    <n v="13954"/>
    <x v="1"/>
    <n v="186"/>
    <s v="IT"/>
    <s v="EUR"/>
    <n v="1334811600"/>
    <n v="1335416400"/>
    <b v="0"/>
    <b v="0"/>
    <s v="theater/plays"/>
    <n v="1.4238775510204082"/>
    <n v="75.021505376344081"/>
    <x v="3"/>
    <s v="plays"/>
    <x v="267"/>
    <d v="2012-04-26T05:00:00"/>
  </r>
  <r>
    <n v="710"/>
    <s v="Huynh, Gallegos and Mills"/>
    <s v="Reduced next generation info-mediaries"/>
    <n v="4300"/>
    <n v="6358"/>
    <x v="1"/>
    <n v="125"/>
    <s v="US"/>
    <s v="USD"/>
    <n v="1531544400"/>
    <n v="1532149200"/>
    <b v="0"/>
    <b v="1"/>
    <s v="theater/plays"/>
    <n v="1.4786046511627906"/>
    <n v="50.863999999999997"/>
    <x v="3"/>
    <s v="plays"/>
    <x v="649"/>
    <d v="2018-07-21T05:00:00"/>
  </r>
  <r>
    <n v="711"/>
    <s v="Anderson LLC"/>
    <s v="Customizable full-range artificial intelligence"/>
    <n v="6200"/>
    <n v="1260"/>
    <x v="0"/>
    <n v="14"/>
    <s v="IT"/>
    <s v="EUR"/>
    <n v="1453615200"/>
    <n v="1453788000"/>
    <b v="1"/>
    <b v="1"/>
    <s v="theater/plays"/>
    <n v="0.20322580645161289"/>
    <n v="90"/>
    <x v="3"/>
    <s v="plays"/>
    <x v="248"/>
    <d v="2016-01-26T06:00:00"/>
  </r>
  <r>
    <n v="712"/>
    <s v="Garza-Bryant"/>
    <s v="Programmable leadingedge contingency"/>
    <n v="800"/>
    <n v="14725"/>
    <x v="1"/>
    <n v="202"/>
    <s v="US"/>
    <s v="USD"/>
    <n v="1467954000"/>
    <n v="1471496400"/>
    <b v="0"/>
    <b v="0"/>
    <s v="theater/plays"/>
    <n v="18.40625"/>
    <n v="72.896039603960389"/>
    <x v="3"/>
    <s v="plays"/>
    <x v="571"/>
    <d v="2016-08-18T05:00:00"/>
  </r>
  <r>
    <n v="713"/>
    <s v="Mays LLC"/>
    <s v="Multi-layered global groupware"/>
    <n v="6900"/>
    <n v="11174"/>
    <x v="1"/>
    <n v="103"/>
    <s v="US"/>
    <s v="USD"/>
    <n v="1471842000"/>
    <n v="1472878800"/>
    <b v="0"/>
    <b v="0"/>
    <s v="publishing/radio &amp; podcasts"/>
    <n v="1.6194202898550725"/>
    <n v="108.48543689320388"/>
    <x v="5"/>
    <s v="radio &amp; podcasts"/>
    <x v="650"/>
    <d v="2016-09-03T05:00:00"/>
  </r>
  <r>
    <n v="714"/>
    <s v="Evans-Jones"/>
    <s v="Switchable methodical superstructure"/>
    <n v="38500"/>
    <n v="182036"/>
    <x v="1"/>
    <n v="1785"/>
    <s v="US"/>
    <s v="USD"/>
    <n v="1408424400"/>
    <n v="1408510800"/>
    <b v="0"/>
    <b v="0"/>
    <s v="music/rock"/>
    <n v="4.7282077922077921"/>
    <n v="101.98095238095237"/>
    <x v="1"/>
    <s v="rock"/>
    <x v="1"/>
    <d v="2014-08-20T05:00:00"/>
  </r>
  <r>
    <n v="715"/>
    <s v="Fischer, Torres and Walker"/>
    <s v="Expanded even-keeled portal"/>
    <n v="118000"/>
    <n v="28870"/>
    <x v="0"/>
    <n v="656"/>
    <s v="US"/>
    <s v="USD"/>
    <n v="1281157200"/>
    <n v="1281589200"/>
    <b v="0"/>
    <b v="0"/>
    <s v="games/mobile games"/>
    <n v="0.24466101694915254"/>
    <n v="44.009146341463413"/>
    <x v="6"/>
    <s v="mobile games"/>
    <x v="651"/>
    <d v="2010-08-12T05:00:00"/>
  </r>
  <r>
    <n v="716"/>
    <s v="Tapia, Kramer and Hicks"/>
    <s v="Advanced modular moderator"/>
    <n v="2000"/>
    <n v="10353"/>
    <x v="1"/>
    <n v="157"/>
    <s v="US"/>
    <s v="USD"/>
    <n v="1373432400"/>
    <n v="1375851600"/>
    <b v="0"/>
    <b v="1"/>
    <s v="theater/plays"/>
    <n v="5.1764999999999999"/>
    <n v="65.942675159235662"/>
    <x v="3"/>
    <s v="plays"/>
    <x v="652"/>
    <d v="2013-08-07T05:00:00"/>
  </r>
  <r>
    <n v="717"/>
    <s v="Barnes, Wilcox and Riley"/>
    <s v="Reverse-engineered well-modulated ability"/>
    <n v="5600"/>
    <n v="13868"/>
    <x v="1"/>
    <n v="555"/>
    <s v="US"/>
    <s v="USD"/>
    <n v="1313989200"/>
    <n v="1315803600"/>
    <b v="0"/>
    <b v="0"/>
    <s v="film &amp; video/documentary"/>
    <n v="2.4764285714285714"/>
    <n v="24.987387387387386"/>
    <x v="4"/>
    <s v="documentary"/>
    <x v="653"/>
    <d v="2011-09-12T05:00:00"/>
  </r>
  <r>
    <n v="718"/>
    <s v="Reyes PLC"/>
    <s v="Expanded optimal pricing structure"/>
    <n v="8300"/>
    <n v="8317"/>
    <x v="1"/>
    <n v="297"/>
    <s v="US"/>
    <s v="USD"/>
    <n v="1371445200"/>
    <n v="1373691600"/>
    <b v="0"/>
    <b v="0"/>
    <s v="technology/wearables"/>
    <n v="1.0020481927710843"/>
    <n v="28.003367003367003"/>
    <x v="2"/>
    <s v="wearables"/>
    <x v="654"/>
    <d v="2013-07-13T05:00:00"/>
  </r>
  <r>
    <n v="719"/>
    <s v="Pace, Simpson and Watkins"/>
    <s v="Down-sized uniform ability"/>
    <n v="6900"/>
    <n v="10557"/>
    <x v="1"/>
    <n v="123"/>
    <s v="US"/>
    <s v="USD"/>
    <n v="1338267600"/>
    <n v="1339218000"/>
    <b v="0"/>
    <b v="0"/>
    <s v="publishing/fiction"/>
    <n v="1.53"/>
    <n v="85.829268292682926"/>
    <x v="5"/>
    <s v="fiction"/>
    <x v="655"/>
    <d v="2012-06-09T05:00:00"/>
  </r>
  <r>
    <n v="720"/>
    <s v="Valenzuela, Davidson and Castro"/>
    <s v="Multi-layered upward-trending conglomeration"/>
    <n v="8700"/>
    <n v="3227"/>
    <x v="3"/>
    <n v="38"/>
    <s v="DK"/>
    <s v="DKK"/>
    <n v="1519192800"/>
    <n v="1520402400"/>
    <b v="0"/>
    <b v="1"/>
    <s v="theater/plays"/>
    <n v="0.37091954022988505"/>
    <n v="84.921052631578945"/>
    <x v="3"/>
    <s v="plays"/>
    <x v="656"/>
    <d v="2018-03-07T06:00:00"/>
  </r>
  <r>
    <n v="721"/>
    <s v="Dominguez-Owens"/>
    <s v="Open-architected systematic intranet"/>
    <n v="123600"/>
    <n v="5429"/>
    <x v="3"/>
    <n v="60"/>
    <s v="US"/>
    <s v="USD"/>
    <n v="1522818000"/>
    <n v="1523336400"/>
    <b v="0"/>
    <b v="0"/>
    <s v="music/rock"/>
    <n v="4.3923948220064728E-2"/>
    <n v="90.483333333333334"/>
    <x v="1"/>
    <s v="rock"/>
    <x v="657"/>
    <d v="2018-04-10T05:00:00"/>
  </r>
  <r>
    <n v="722"/>
    <s v="Thomas-Simmons"/>
    <s v="Proactive 24hour frame"/>
    <n v="48500"/>
    <n v="75906"/>
    <x v="1"/>
    <n v="3036"/>
    <s v="US"/>
    <s v="USD"/>
    <n v="1509948000"/>
    <n v="1512280800"/>
    <b v="0"/>
    <b v="0"/>
    <s v="film &amp; video/documentary"/>
    <n v="1.5650721649484536"/>
    <n v="25.00197628458498"/>
    <x v="4"/>
    <s v="documentary"/>
    <x v="265"/>
    <d v="2017-12-03T06:00:00"/>
  </r>
  <r>
    <n v="723"/>
    <s v="Beck-Knight"/>
    <s v="Exclusive fresh-thinking model"/>
    <n v="4900"/>
    <n v="13250"/>
    <x v="1"/>
    <n v="144"/>
    <s v="AU"/>
    <s v="AUD"/>
    <n v="1456898400"/>
    <n v="1458709200"/>
    <b v="0"/>
    <b v="0"/>
    <s v="theater/plays"/>
    <n v="2.704081632653061"/>
    <n v="92.013888888888886"/>
    <x v="3"/>
    <s v="plays"/>
    <x v="658"/>
    <d v="2016-03-23T05:00:00"/>
  </r>
  <r>
    <n v="724"/>
    <s v="Mccoy Ltd"/>
    <s v="Business-focused encompassing intranet"/>
    <n v="8400"/>
    <n v="11261"/>
    <x v="1"/>
    <n v="121"/>
    <s v="GB"/>
    <s v="GBP"/>
    <n v="1413954000"/>
    <n v="1414126800"/>
    <b v="0"/>
    <b v="1"/>
    <s v="theater/plays"/>
    <n v="1.3405952380952382"/>
    <n v="93.066115702479337"/>
    <x v="3"/>
    <s v="plays"/>
    <x v="659"/>
    <d v="2014-10-24T05:00:00"/>
  </r>
  <r>
    <n v="725"/>
    <s v="Dawson-Tyler"/>
    <s v="Optional 6thgeneration access"/>
    <n v="193200"/>
    <n v="97369"/>
    <x v="0"/>
    <n v="1596"/>
    <s v="US"/>
    <s v="USD"/>
    <n v="1416031200"/>
    <n v="1416204000"/>
    <b v="0"/>
    <b v="0"/>
    <s v="games/mobile games"/>
    <n v="0.50398033126293995"/>
    <n v="61.008145363408524"/>
    <x v="6"/>
    <s v="mobile games"/>
    <x v="660"/>
    <d v="2014-11-17T06:00:00"/>
  </r>
  <r>
    <n v="726"/>
    <s v="Johns-Thomas"/>
    <s v="Realigned web-enabled functionalities"/>
    <n v="54300"/>
    <n v="48227"/>
    <x v="3"/>
    <n v="524"/>
    <s v="US"/>
    <s v="USD"/>
    <n v="1287982800"/>
    <n v="1288501200"/>
    <b v="0"/>
    <b v="1"/>
    <s v="theater/plays"/>
    <n v="0.88815837937384901"/>
    <n v="92.036259541984734"/>
    <x v="3"/>
    <s v="plays"/>
    <x v="661"/>
    <d v="2010-10-31T05:00:00"/>
  </r>
  <r>
    <n v="727"/>
    <s v="Quinn, Cruz and Schmidt"/>
    <s v="Enterprise-wide multimedia software"/>
    <n v="8900"/>
    <n v="14685"/>
    <x v="1"/>
    <n v="181"/>
    <s v="US"/>
    <s v="USD"/>
    <n v="1547964000"/>
    <n v="1552971600"/>
    <b v="0"/>
    <b v="0"/>
    <s v="technology/web"/>
    <n v="1.65"/>
    <n v="81.132596685082873"/>
    <x v="2"/>
    <s v="web"/>
    <x v="4"/>
    <d v="2019-03-19T05:00:00"/>
  </r>
  <r>
    <n v="728"/>
    <s v="Stewart Inc"/>
    <s v="Versatile mission-critical knowledgebase"/>
    <n v="4200"/>
    <n v="735"/>
    <x v="0"/>
    <n v="10"/>
    <s v="US"/>
    <s v="USD"/>
    <n v="1464152400"/>
    <n v="1465102800"/>
    <b v="0"/>
    <b v="0"/>
    <s v="theater/plays"/>
    <n v="0.17499999999999999"/>
    <n v="73.5"/>
    <x v="3"/>
    <s v="plays"/>
    <x v="662"/>
    <d v="2016-06-05T05:00:00"/>
  </r>
  <r>
    <n v="729"/>
    <s v="Moore Group"/>
    <s v="Multi-lateral object-oriented open system"/>
    <n v="5600"/>
    <n v="10397"/>
    <x v="1"/>
    <n v="122"/>
    <s v="US"/>
    <s v="USD"/>
    <n v="1359957600"/>
    <n v="1360130400"/>
    <b v="0"/>
    <b v="0"/>
    <s v="film &amp; video/drama"/>
    <n v="1.8566071428571429"/>
    <n v="85.221311475409834"/>
    <x v="4"/>
    <s v="drama"/>
    <x v="663"/>
    <d v="2013-02-06T06:00:00"/>
  </r>
  <r>
    <n v="730"/>
    <s v="Carson PLC"/>
    <s v="Visionary system-worthy attitude"/>
    <n v="28800"/>
    <n v="118847"/>
    <x v="1"/>
    <n v="1071"/>
    <s v="CA"/>
    <s v="CAD"/>
    <n v="1432357200"/>
    <n v="1432875600"/>
    <b v="0"/>
    <b v="0"/>
    <s v="technology/wearables"/>
    <n v="4.1266319444444441"/>
    <n v="110.96825396825396"/>
    <x v="2"/>
    <s v="wearables"/>
    <x v="664"/>
    <d v="2015-05-29T05:00:00"/>
  </r>
  <r>
    <n v="731"/>
    <s v="Cruz, Hall and Mason"/>
    <s v="Synergized content-based hierarchy"/>
    <n v="8000"/>
    <n v="7220"/>
    <x v="3"/>
    <n v="219"/>
    <s v="US"/>
    <s v="USD"/>
    <n v="1500786000"/>
    <n v="1500872400"/>
    <b v="0"/>
    <b v="0"/>
    <s v="technology/web"/>
    <n v="0.90249999999999997"/>
    <n v="32.968036529680369"/>
    <x v="2"/>
    <s v="web"/>
    <x v="665"/>
    <d v="2017-07-24T05:00:00"/>
  </r>
  <r>
    <n v="732"/>
    <s v="Glass, Baker and Jones"/>
    <s v="Business-focused 24hour access"/>
    <n v="117000"/>
    <n v="107622"/>
    <x v="0"/>
    <n v="1121"/>
    <s v="US"/>
    <s v="USD"/>
    <n v="1490158800"/>
    <n v="1492146000"/>
    <b v="0"/>
    <b v="1"/>
    <s v="music/rock"/>
    <n v="0.91984615384615387"/>
    <n v="96.005352363960753"/>
    <x v="1"/>
    <s v="rock"/>
    <x v="666"/>
    <d v="2017-04-14T05:00:00"/>
  </r>
  <r>
    <n v="733"/>
    <s v="Marquez-Kerr"/>
    <s v="Automated hybrid orchestration"/>
    <n v="15800"/>
    <n v="83267"/>
    <x v="1"/>
    <n v="980"/>
    <s v="US"/>
    <s v="USD"/>
    <n v="1406178000"/>
    <n v="1407301200"/>
    <b v="0"/>
    <b v="0"/>
    <s v="music/metal"/>
    <n v="5.2700632911392402"/>
    <n v="84.96632653061225"/>
    <x v="1"/>
    <s v="metal"/>
    <x v="43"/>
    <d v="2014-08-06T05:00:00"/>
  </r>
  <r>
    <n v="734"/>
    <s v="Stone PLC"/>
    <s v="Exclusive 5thgeneration leverage"/>
    <n v="4200"/>
    <n v="13404"/>
    <x v="1"/>
    <n v="536"/>
    <s v="US"/>
    <s v="USD"/>
    <n v="1485583200"/>
    <n v="1486620000"/>
    <b v="0"/>
    <b v="1"/>
    <s v="theater/plays"/>
    <n v="3.1914285714285713"/>
    <n v="25.007462686567163"/>
    <x v="3"/>
    <s v="plays"/>
    <x v="667"/>
    <d v="2017-02-09T06:00:00"/>
  </r>
  <r>
    <n v="735"/>
    <s v="Caldwell PLC"/>
    <s v="Grass-roots zero administration alliance"/>
    <n v="37100"/>
    <n v="131404"/>
    <x v="1"/>
    <n v="1991"/>
    <s v="US"/>
    <s v="USD"/>
    <n v="1459314000"/>
    <n v="1459918800"/>
    <b v="0"/>
    <b v="0"/>
    <s v="photography/photography books"/>
    <n v="3.5418867924528303"/>
    <n v="65.998995479658461"/>
    <x v="7"/>
    <s v="photography books"/>
    <x v="668"/>
    <d v="2016-04-06T05:00:00"/>
  </r>
  <r>
    <n v="736"/>
    <s v="Silva-Hawkins"/>
    <s v="Proactive heuristic orchestration"/>
    <n v="7700"/>
    <n v="2533"/>
    <x v="3"/>
    <n v="29"/>
    <s v="US"/>
    <s v="USD"/>
    <n v="1424412000"/>
    <n v="1424757600"/>
    <b v="0"/>
    <b v="0"/>
    <s v="publishing/nonfiction"/>
    <n v="0.32896103896103895"/>
    <n v="87.34482758620689"/>
    <x v="5"/>
    <s v="nonfiction"/>
    <x v="669"/>
    <d v="2015-02-24T06:00:00"/>
  </r>
  <r>
    <n v="737"/>
    <s v="Gardner Inc"/>
    <s v="Function-based systematic Graphical User Interface"/>
    <n v="3700"/>
    <n v="5028"/>
    <x v="1"/>
    <n v="180"/>
    <s v="US"/>
    <s v="USD"/>
    <n v="1478844000"/>
    <n v="1479880800"/>
    <b v="0"/>
    <b v="0"/>
    <s v="music/indie rock"/>
    <n v="1.358918918918919"/>
    <n v="27.933333333333334"/>
    <x v="1"/>
    <s v="indie rock"/>
    <x v="670"/>
    <d v="2016-11-23T06:00:00"/>
  </r>
  <r>
    <n v="738"/>
    <s v="Garcia Group"/>
    <s v="Extended zero administration software"/>
    <n v="74700"/>
    <n v="1557"/>
    <x v="0"/>
    <n v="15"/>
    <s v="US"/>
    <s v="USD"/>
    <n v="1416117600"/>
    <n v="1418018400"/>
    <b v="0"/>
    <b v="1"/>
    <s v="theater/plays"/>
    <n v="2.0843373493975904E-2"/>
    <n v="103.8"/>
    <x v="3"/>
    <s v="plays"/>
    <x v="671"/>
    <d v="2014-12-08T06:00:00"/>
  </r>
  <r>
    <n v="739"/>
    <s v="Meyer-Avila"/>
    <s v="Multi-tiered discrete support"/>
    <n v="10000"/>
    <n v="6100"/>
    <x v="0"/>
    <n v="191"/>
    <s v="US"/>
    <s v="USD"/>
    <n v="1340946000"/>
    <n v="1341032400"/>
    <b v="0"/>
    <b v="0"/>
    <s v="music/indie rock"/>
    <n v="0.61"/>
    <n v="31.937172774869111"/>
    <x v="1"/>
    <s v="indie rock"/>
    <x v="672"/>
    <d v="2012-06-30T05:00:00"/>
  </r>
  <r>
    <n v="740"/>
    <s v="Nelson, Smith and Graham"/>
    <s v="Phased system-worthy conglomeration"/>
    <n v="5300"/>
    <n v="1592"/>
    <x v="0"/>
    <n v="16"/>
    <s v="US"/>
    <s v="USD"/>
    <n v="1486101600"/>
    <n v="1486360800"/>
    <b v="0"/>
    <b v="0"/>
    <s v="theater/plays"/>
    <n v="0.30037735849056602"/>
    <n v="99.5"/>
    <x v="3"/>
    <s v="plays"/>
    <x v="673"/>
    <d v="2017-02-06T06:00:00"/>
  </r>
  <r>
    <n v="741"/>
    <s v="Garcia Ltd"/>
    <s v="Balanced mobile alliance"/>
    <n v="1200"/>
    <n v="14150"/>
    <x v="1"/>
    <n v="130"/>
    <s v="US"/>
    <s v="USD"/>
    <n v="1274590800"/>
    <n v="1274677200"/>
    <b v="0"/>
    <b v="0"/>
    <s v="theater/plays"/>
    <n v="11.791666666666666"/>
    <n v="108.84615384615384"/>
    <x v="3"/>
    <s v="plays"/>
    <x v="674"/>
    <d v="2010-05-24T05:00:00"/>
  </r>
  <r>
    <n v="742"/>
    <s v="West-Stevens"/>
    <s v="Reactive solution-oriented groupware"/>
    <n v="1200"/>
    <n v="13513"/>
    <x v="1"/>
    <n v="122"/>
    <s v="US"/>
    <s v="USD"/>
    <n v="1263880800"/>
    <n v="1267509600"/>
    <b v="0"/>
    <b v="0"/>
    <s v="music/electric music"/>
    <n v="11.260833333333334"/>
    <n v="110.76229508196721"/>
    <x v="1"/>
    <s v="electric music"/>
    <x v="675"/>
    <d v="2010-03-02T06:00:00"/>
  </r>
  <r>
    <n v="743"/>
    <s v="Clark-Conrad"/>
    <s v="Exclusive bandwidth-monitored orchestration"/>
    <n v="3900"/>
    <n v="504"/>
    <x v="0"/>
    <n v="17"/>
    <s v="US"/>
    <s v="USD"/>
    <n v="1445403600"/>
    <n v="1445922000"/>
    <b v="0"/>
    <b v="1"/>
    <s v="theater/plays"/>
    <n v="0.12923076923076923"/>
    <n v="29.647058823529413"/>
    <x v="3"/>
    <s v="plays"/>
    <x v="676"/>
    <d v="2015-10-27T05:00:00"/>
  </r>
  <r>
    <n v="744"/>
    <s v="Fitzgerald Group"/>
    <s v="Intuitive exuding initiative"/>
    <n v="2000"/>
    <n v="14240"/>
    <x v="1"/>
    <n v="140"/>
    <s v="US"/>
    <s v="USD"/>
    <n v="1533877200"/>
    <n v="1534050000"/>
    <b v="0"/>
    <b v="1"/>
    <s v="theater/plays"/>
    <n v="7.12"/>
    <n v="101.71428571428571"/>
    <x v="3"/>
    <s v="plays"/>
    <x v="342"/>
    <d v="2018-08-12T05:00:00"/>
  </r>
  <r>
    <n v="745"/>
    <s v="Hill, Mccann and Moore"/>
    <s v="Streamlined needs-based knowledge user"/>
    <n v="6900"/>
    <n v="2091"/>
    <x v="0"/>
    <n v="34"/>
    <s v="US"/>
    <s v="USD"/>
    <n v="1275195600"/>
    <n v="1277528400"/>
    <b v="0"/>
    <b v="0"/>
    <s v="technology/wearables"/>
    <n v="0.30304347826086958"/>
    <n v="61.5"/>
    <x v="2"/>
    <s v="wearables"/>
    <x v="677"/>
    <d v="2010-06-26T05:00:00"/>
  </r>
  <r>
    <n v="746"/>
    <s v="Edwards LLC"/>
    <s v="Automated system-worthy structure"/>
    <n v="55800"/>
    <n v="118580"/>
    <x v="1"/>
    <n v="3388"/>
    <s v="US"/>
    <s v="USD"/>
    <n v="1318136400"/>
    <n v="1318568400"/>
    <b v="0"/>
    <b v="0"/>
    <s v="technology/web"/>
    <n v="2.1250896057347672"/>
    <n v="35"/>
    <x v="2"/>
    <s v="web"/>
    <x v="678"/>
    <d v="2011-10-14T05:00:00"/>
  </r>
  <r>
    <n v="747"/>
    <s v="Greer and Sons"/>
    <s v="Secured clear-thinking intranet"/>
    <n v="4900"/>
    <n v="11214"/>
    <x v="1"/>
    <n v="280"/>
    <s v="US"/>
    <s v="USD"/>
    <n v="1283403600"/>
    <n v="1284354000"/>
    <b v="0"/>
    <b v="0"/>
    <s v="theater/plays"/>
    <n v="2.2885714285714287"/>
    <n v="40.049999999999997"/>
    <x v="3"/>
    <s v="plays"/>
    <x v="679"/>
    <d v="2010-09-13T05:00:00"/>
  </r>
  <r>
    <n v="748"/>
    <s v="Martinez PLC"/>
    <s v="Cloned actuating architecture"/>
    <n v="194900"/>
    <n v="68137"/>
    <x v="3"/>
    <n v="614"/>
    <s v="US"/>
    <s v="USD"/>
    <n v="1267423200"/>
    <n v="1269579600"/>
    <b v="0"/>
    <b v="1"/>
    <s v="film &amp; video/animation"/>
    <n v="0.34959979476654696"/>
    <n v="110.97231270358306"/>
    <x v="4"/>
    <s v="animation"/>
    <x v="680"/>
    <d v="2010-03-26T05:00:00"/>
  </r>
  <r>
    <n v="749"/>
    <s v="Hunter-Logan"/>
    <s v="Down-sized needs-based task-force"/>
    <n v="8600"/>
    <n v="13527"/>
    <x v="1"/>
    <n v="366"/>
    <s v="IT"/>
    <s v="EUR"/>
    <n v="1412744400"/>
    <n v="1413781200"/>
    <b v="0"/>
    <b v="1"/>
    <s v="technology/wearables"/>
    <n v="1.5729069767441861"/>
    <n v="36.959016393442624"/>
    <x v="2"/>
    <s v="wearables"/>
    <x v="681"/>
    <d v="2014-10-20T05:00:00"/>
  </r>
  <r>
    <n v="750"/>
    <s v="Ramos and Sons"/>
    <s v="Extended responsive Internet solution"/>
    <n v="100"/>
    <n v="1"/>
    <x v="0"/>
    <n v="1"/>
    <s v="GB"/>
    <s v="GBP"/>
    <n v="1277960400"/>
    <n v="1280120400"/>
    <b v="0"/>
    <b v="0"/>
    <s v="music/electric music"/>
    <n v="0.01"/>
    <n v="1"/>
    <x v="1"/>
    <s v="electric music"/>
    <x v="682"/>
    <d v="2010-07-26T05:00:00"/>
  </r>
  <r>
    <n v="751"/>
    <s v="Lane-Barber"/>
    <s v="Universal value-added moderator"/>
    <n v="3600"/>
    <n v="8363"/>
    <x v="1"/>
    <n v="270"/>
    <s v="US"/>
    <s v="USD"/>
    <n v="1458190800"/>
    <n v="1459486800"/>
    <b v="1"/>
    <b v="1"/>
    <s v="publishing/nonfiction"/>
    <n v="2.3230555555555554"/>
    <n v="30.974074074074075"/>
    <x v="5"/>
    <s v="nonfiction"/>
    <x v="683"/>
    <d v="2016-04-01T05:00:00"/>
  </r>
  <r>
    <n v="752"/>
    <s v="Lowery Group"/>
    <s v="Sharable motivating emulation"/>
    <n v="5800"/>
    <n v="5362"/>
    <x v="3"/>
    <n v="114"/>
    <s v="US"/>
    <s v="USD"/>
    <n v="1280984400"/>
    <n v="1282539600"/>
    <b v="0"/>
    <b v="1"/>
    <s v="theater/plays"/>
    <n v="0.92448275862068963"/>
    <n v="47.035087719298247"/>
    <x v="3"/>
    <s v="plays"/>
    <x v="684"/>
    <d v="2010-08-23T05:00:00"/>
  </r>
  <r>
    <n v="753"/>
    <s v="Guerrero-Griffin"/>
    <s v="Networked web-enabled product"/>
    <n v="4700"/>
    <n v="12065"/>
    <x v="1"/>
    <n v="137"/>
    <s v="US"/>
    <s v="USD"/>
    <n v="1274590800"/>
    <n v="1275886800"/>
    <b v="0"/>
    <b v="0"/>
    <s v="photography/photography books"/>
    <n v="2.5670212765957445"/>
    <n v="88.065693430656935"/>
    <x v="7"/>
    <s v="photography books"/>
    <x v="674"/>
    <d v="2010-06-07T05:00:00"/>
  </r>
  <r>
    <n v="754"/>
    <s v="Perez, Reed and Lee"/>
    <s v="Advanced dedicated encoding"/>
    <n v="70400"/>
    <n v="118603"/>
    <x v="1"/>
    <n v="3205"/>
    <s v="US"/>
    <s v="USD"/>
    <n v="1351400400"/>
    <n v="1355983200"/>
    <b v="0"/>
    <b v="0"/>
    <s v="theater/plays"/>
    <n v="1.6847017045454546"/>
    <n v="37.005616224648989"/>
    <x v="3"/>
    <s v="plays"/>
    <x v="685"/>
    <d v="2012-12-20T06:00:00"/>
  </r>
  <r>
    <n v="755"/>
    <s v="Chen, Pollard and Clarke"/>
    <s v="Stand-alone multi-state project"/>
    <n v="4500"/>
    <n v="7496"/>
    <x v="1"/>
    <n v="288"/>
    <s v="DK"/>
    <s v="DKK"/>
    <n v="1514354400"/>
    <n v="1515391200"/>
    <b v="0"/>
    <b v="1"/>
    <s v="theater/plays"/>
    <n v="1.6657777777777778"/>
    <n v="26.027777777777779"/>
    <x v="3"/>
    <s v="plays"/>
    <x v="605"/>
    <d v="2018-01-08T06:00:00"/>
  </r>
  <r>
    <n v="756"/>
    <s v="Serrano, Gallagher and Griffith"/>
    <s v="Customizable bi-directional monitoring"/>
    <n v="1300"/>
    <n v="10037"/>
    <x v="1"/>
    <n v="148"/>
    <s v="US"/>
    <s v="USD"/>
    <n v="1421733600"/>
    <n v="1422252000"/>
    <b v="0"/>
    <b v="0"/>
    <s v="theater/plays"/>
    <n v="7.7207692307692311"/>
    <n v="67.817567567567565"/>
    <x v="3"/>
    <s v="plays"/>
    <x v="686"/>
    <d v="2015-01-26T06:00:00"/>
  </r>
  <r>
    <n v="757"/>
    <s v="Callahan-Gilbert"/>
    <s v="Profit-focused motivating function"/>
    <n v="1400"/>
    <n v="5696"/>
    <x v="1"/>
    <n v="114"/>
    <s v="US"/>
    <s v="USD"/>
    <n v="1305176400"/>
    <n v="1305522000"/>
    <b v="0"/>
    <b v="0"/>
    <s v="film &amp; video/drama"/>
    <n v="4.0685714285714285"/>
    <n v="49.964912280701753"/>
    <x v="4"/>
    <s v="drama"/>
    <x v="687"/>
    <d v="2011-05-16T05:00:00"/>
  </r>
  <r>
    <n v="758"/>
    <s v="Logan-Miranda"/>
    <s v="Proactive systemic firmware"/>
    <n v="29600"/>
    <n v="167005"/>
    <x v="1"/>
    <n v="1518"/>
    <s v="CA"/>
    <s v="CAD"/>
    <n v="1414126800"/>
    <n v="1414904400"/>
    <b v="0"/>
    <b v="0"/>
    <s v="music/rock"/>
    <n v="5.6420608108108112"/>
    <n v="110.01646903820817"/>
    <x v="1"/>
    <s v="rock"/>
    <x v="688"/>
    <d v="2014-11-02T05:00:00"/>
  </r>
  <r>
    <n v="759"/>
    <s v="Rodriguez PLC"/>
    <s v="Grass-roots upward-trending installation"/>
    <n v="167500"/>
    <n v="114615"/>
    <x v="0"/>
    <n v="1274"/>
    <s v="US"/>
    <s v="USD"/>
    <n v="1517810400"/>
    <n v="1520402400"/>
    <b v="0"/>
    <b v="0"/>
    <s v="music/electric music"/>
    <n v="0.6842686567164179"/>
    <n v="89.964678178963894"/>
    <x v="1"/>
    <s v="electric music"/>
    <x v="689"/>
    <d v="2018-03-07T06:00:00"/>
  </r>
  <r>
    <n v="760"/>
    <s v="Smith-Kennedy"/>
    <s v="Virtual heuristic hub"/>
    <n v="48300"/>
    <n v="16592"/>
    <x v="0"/>
    <n v="210"/>
    <s v="IT"/>
    <s v="EUR"/>
    <n v="1564635600"/>
    <n v="1567141200"/>
    <b v="0"/>
    <b v="1"/>
    <s v="games/video games"/>
    <n v="0.34351966873706002"/>
    <n v="79.009523809523813"/>
    <x v="6"/>
    <s v="video games"/>
    <x v="690"/>
    <d v="2019-08-30T05:00:00"/>
  </r>
  <r>
    <n v="761"/>
    <s v="Mitchell-Lee"/>
    <s v="Customizable leadingedge model"/>
    <n v="2200"/>
    <n v="14420"/>
    <x v="1"/>
    <n v="166"/>
    <s v="US"/>
    <s v="USD"/>
    <n v="1500699600"/>
    <n v="1501131600"/>
    <b v="0"/>
    <b v="0"/>
    <s v="music/rock"/>
    <n v="6.5545454545454547"/>
    <n v="86.867469879518069"/>
    <x v="1"/>
    <s v="rock"/>
    <x v="691"/>
    <d v="2017-07-27T05:00:00"/>
  </r>
  <r>
    <n v="762"/>
    <s v="Davis Ltd"/>
    <s v="Upgradable uniform service-desk"/>
    <n v="3500"/>
    <n v="6204"/>
    <x v="1"/>
    <n v="100"/>
    <s v="AU"/>
    <s v="AUD"/>
    <n v="1354082400"/>
    <n v="1355032800"/>
    <b v="0"/>
    <b v="0"/>
    <s v="music/jazz"/>
    <n v="1.7725714285714285"/>
    <n v="62.04"/>
    <x v="1"/>
    <s v="jazz"/>
    <x v="692"/>
    <d v="2012-12-09T06:00:00"/>
  </r>
  <r>
    <n v="763"/>
    <s v="Rowland PLC"/>
    <s v="Inverse client-driven product"/>
    <n v="5600"/>
    <n v="6338"/>
    <x v="1"/>
    <n v="235"/>
    <s v="US"/>
    <s v="USD"/>
    <n v="1336453200"/>
    <n v="1339477200"/>
    <b v="0"/>
    <b v="1"/>
    <s v="theater/plays"/>
    <n v="1.1317857142857144"/>
    <n v="26.970212765957445"/>
    <x v="3"/>
    <s v="plays"/>
    <x v="693"/>
    <d v="2012-06-12T05:00:00"/>
  </r>
  <r>
    <n v="764"/>
    <s v="Shaffer-Mason"/>
    <s v="Managed bandwidth-monitored system engine"/>
    <n v="1100"/>
    <n v="8010"/>
    <x v="1"/>
    <n v="148"/>
    <s v="US"/>
    <s v="USD"/>
    <n v="1305262800"/>
    <n v="1305954000"/>
    <b v="0"/>
    <b v="0"/>
    <s v="music/rock"/>
    <n v="7.2818181818181822"/>
    <n v="54.121621621621621"/>
    <x v="1"/>
    <s v="rock"/>
    <x v="694"/>
    <d v="2011-05-21T05:00:00"/>
  </r>
  <r>
    <n v="765"/>
    <s v="Matthews LLC"/>
    <s v="Advanced transitional help-desk"/>
    <n v="3900"/>
    <n v="8125"/>
    <x v="1"/>
    <n v="198"/>
    <s v="US"/>
    <s v="USD"/>
    <n v="1492232400"/>
    <n v="1494392400"/>
    <b v="1"/>
    <b v="1"/>
    <s v="music/indie rock"/>
    <n v="2.0833333333333335"/>
    <n v="41.035353535353536"/>
    <x v="1"/>
    <s v="indie rock"/>
    <x v="695"/>
    <d v="2017-05-10T05:00:00"/>
  </r>
  <r>
    <n v="766"/>
    <s v="Montgomery-Castro"/>
    <s v="De-engineered disintermediate encryption"/>
    <n v="43800"/>
    <n v="13653"/>
    <x v="0"/>
    <n v="248"/>
    <s v="AU"/>
    <s v="AUD"/>
    <n v="1537333200"/>
    <n v="1537419600"/>
    <b v="0"/>
    <b v="0"/>
    <s v="film &amp; video/science fiction"/>
    <n v="0.31171232876712329"/>
    <n v="55.052419354838712"/>
    <x v="4"/>
    <s v="science fiction"/>
    <x v="123"/>
    <d v="2018-09-20T05:00:00"/>
  </r>
  <r>
    <n v="767"/>
    <s v="Hale, Pearson and Jenkins"/>
    <s v="Upgradable attitude-oriented project"/>
    <n v="97200"/>
    <n v="55372"/>
    <x v="0"/>
    <n v="513"/>
    <s v="US"/>
    <s v="USD"/>
    <n v="1444107600"/>
    <n v="1447999200"/>
    <b v="0"/>
    <b v="0"/>
    <s v="publishing/translations"/>
    <n v="0.56967078189300413"/>
    <n v="107.93762183235867"/>
    <x v="5"/>
    <s v="translations"/>
    <x v="696"/>
    <d v="2015-11-20T06:00:00"/>
  </r>
  <r>
    <n v="768"/>
    <s v="Ramirez-Calderon"/>
    <s v="Fundamental zero tolerance alliance"/>
    <n v="4800"/>
    <n v="11088"/>
    <x v="1"/>
    <n v="150"/>
    <s v="US"/>
    <s v="USD"/>
    <n v="1386741600"/>
    <n v="1388037600"/>
    <b v="0"/>
    <b v="0"/>
    <s v="theater/plays"/>
    <n v="2.31"/>
    <n v="73.92"/>
    <x v="3"/>
    <s v="plays"/>
    <x v="626"/>
    <d v="2013-12-26T06:00:00"/>
  </r>
  <r>
    <n v="769"/>
    <s v="Johnson-Morales"/>
    <s v="Devolved 24hour forecast"/>
    <n v="125600"/>
    <n v="109106"/>
    <x v="0"/>
    <n v="3410"/>
    <s v="US"/>
    <s v="USD"/>
    <n v="1376542800"/>
    <n v="1378789200"/>
    <b v="0"/>
    <b v="0"/>
    <s v="games/video games"/>
    <n v="0.86867834394904464"/>
    <n v="31.995894428152493"/>
    <x v="6"/>
    <s v="video games"/>
    <x v="697"/>
    <d v="2013-09-10T05:00:00"/>
  </r>
  <r>
    <n v="770"/>
    <s v="Mathis-Rodriguez"/>
    <s v="User-centric attitude-oriented intranet"/>
    <n v="4300"/>
    <n v="11642"/>
    <x v="1"/>
    <n v="216"/>
    <s v="IT"/>
    <s v="EUR"/>
    <n v="1397451600"/>
    <n v="1398056400"/>
    <b v="0"/>
    <b v="1"/>
    <s v="theater/plays"/>
    <n v="2.7074418604651163"/>
    <n v="53.898148148148145"/>
    <x v="3"/>
    <s v="plays"/>
    <x v="698"/>
    <d v="2014-04-21T05:00:00"/>
  </r>
  <r>
    <n v="771"/>
    <s v="Smith, Mack and Williams"/>
    <s v="Self-enabling 5thgeneration paradigm"/>
    <n v="5600"/>
    <n v="2769"/>
    <x v="3"/>
    <n v="26"/>
    <s v="US"/>
    <s v="USD"/>
    <n v="1548482400"/>
    <n v="1550815200"/>
    <b v="0"/>
    <b v="0"/>
    <s v="theater/plays"/>
    <n v="0.49446428571428569"/>
    <n v="106.5"/>
    <x v="3"/>
    <s v="plays"/>
    <x v="699"/>
    <d v="2019-02-22T06:00:00"/>
  </r>
  <r>
    <n v="772"/>
    <s v="Johnson-Pace"/>
    <s v="Persistent 3rdgeneration moratorium"/>
    <n v="149600"/>
    <n v="169586"/>
    <x v="1"/>
    <n v="5139"/>
    <s v="US"/>
    <s v="USD"/>
    <n v="1549692000"/>
    <n v="1550037600"/>
    <b v="0"/>
    <b v="0"/>
    <s v="music/indie rock"/>
    <n v="1.1335962566844919"/>
    <n v="32.999805409612762"/>
    <x v="1"/>
    <s v="indie rock"/>
    <x v="700"/>
    <d v="2019-02-13T06:00:00"/>
  </r>
  <r>
    <n v="773"/>
    <s v="Meza, Kirby and Patel"/>
    <s v="Cross-platform empowering project"/>
    <n v="53100"/>
    <n v="101185"/>
    <x v="1"/>
    <n v="2353"/>
    <s v="US"/>
    <s v="USD"/>
    <n v="1492059600"/>
    <n v="1492923600"/>
    <b v="0"/>
    <b v="0"/>
    <s v="theater/plays"/>
    <n v="1.9055555555555554"/>
    <n v="43.00254993625159"/>
    <x v="3"/>
    <s v="plays"/>
    <x v="701"/>
    <d v="2017-04-23T05:00:00"/>
  </r>
  <r>
    <n v="774"/>
    <s v="Gonzalez-Snow"/>
    <s v="Polarized user-facing interface"/>
    <n v="5000"/>
    <n v="6775"/>
    <x v="1"/>
    <n v="78"/>
    <s v="IT"/>
    <s v="EUR"/>
    <n v="1463979600"/>
    <n v="1467522000"/>
    <b v="0"/>
    <b v="0"/>
    <s v="technology/web"/>
    <n v="1.355"/>
    <n v="86.858974358974365"/>
    <x v="2"/>
    <s v="web"/>
    <x v="702"/>
    <d v="2016-07-03T05:00:00"/>
  </r>
  <r>
    <n v="775"/>
    <s v="Murphy LLC"/>
    <s v="Customer-focused non-volatile framework"/>
    <n v="9400"/>
    <n v="968"/>
    <x v="0"/>
    <n v="10"/>
    <s v="US"/>
    <s v="USD"/>
    <n v="1415253600"/>
    <n v="1416117600"/>
    <b v="0"/>
    <b v="0"/>
    <s v="music/rock"/>
    <n v="0.10297872340425532"/>
    <n v="96.8"/>
    <x v="1"/>
    <s v="rock"/>
    <x v="703"/>
    <d v="2014-11-16T06:00:00"/>
  </r>
  <r>
    <n v="776"/>
    <s v="Taylor-Rowe"/>
    <s v="Synchronized multimedia frame"/>
    <n v="110800"/>
    <n v="72623"/>
    <x v="0"/>
    <n v="2201"/>
    <s v="US"/>
    <s v="USD"/>
    <n v="1562216400"/>
    <n v="1563771600"/>
    <b v="0"/>
    <b v="0"/>
    <s v="theater/plays"/>
    <n v="0.65544223826714798"/>
    <n v="32.995456610631528"/>
    <x v="3"/>
    <s v="plays"/>
    <x v="704"/>
    <d v="2019-07-22T05:00:00"/>
  </r>
  <r>
    <n v="777"/>
    <s v="Henderson Ltd"/>
    <s v="Open-architected stable algorithm"/>
    <n v="93800"/>
    <n v="45987"/>
    <x v="0"/>
    <n v="676"/>
    <s v="US"/>
    <s v="USD"/>
    <n v="1316754000"/>
    <n v="1319259600"/>
    <b v="0"/>
    <b v="0"/>
    <s v="theater/plays"/>
    <n v="0.49026652452025588"/>
    <n v="68.028106508875737"/>
    <x v="3"/>
    <s v="plays"/>
    <x v="431"/>
    <d v="2011-10-22T05:00:00"/>
  </r>
  <r>
    <n v="778"/>
    <s v="Moss-Guzman"/>
    <s v="Cross-platform optimizing website"/>
    <n v="1300"/>
    <n v="10243"/>
    <x v="1"/>
    <n v="174"/>
    <s v="CH"/>
    <s v="CHF"/>
    <n v="1313211600"/>
    <n v="1313643600"/>
    <b v="0"/>
    <b v="0"/>
    <s v="film &amp; video/animation"/>
    <n v="7.8792307692307695"/>
    <n v="58.867816091954026"/>
    <x v="4"/>
    <s v="animation"/>
    <x v="705"/>
    <d v="2011-08-18T05:00:00"/>
  </r>
  <r>
    <n v="779"/>
    <s v="Webb Group"/>
    <s v="Public-key actuating projection"/>
    <n v="108700"/>
    <n v="87293"/>
    <x v="0"/>
    <n v="831"/>
    <s v="US"/>
    <s v="USD"/>
    <n v="1439528400"/>
    <n v="1440306000"/>
    <b v="0"/>
    <b v="1"/>
    <s v="theater/plays"/>
    <n v="0.80306347746090156"/>
    <n v="105.04572803850782"/>
    <x v="3"/>
    <s v="plays"/>
    <x v="706"/>
    <d v="2015-08-23T05:00:00"/>
  </r>
  <r>
    <n v="780"/>
    <s v="Brooks-Rodriguez"/>
    <s v="Implemented intangible instruction set"/>
    <n v="5100"/>
    <n v="5421"/>
    <x v="1"/>
    <n v="164"/>
    <s v="US"/>
    <s v="USD"/>
    <n v="1469163600"/>
    <n v="1470805200"/>
    <b v="0"/>
    <b v="1"/>
    <s v="film &amp; video/drama"/>
    <n v="1.0629411764705883"/>
    <n v="33.054878048780488"/>
    <x v="4"/>
    <s v="drama"/>
    <x v="707"/>
    <d v="2016-08-10T05:00:00"/>
  </r>
  <r>
    <n v="781"/>
    <s v="Thomas Ltd"/>
    <s v="Cross-group interactive architecture"/>
    <n v="8700"/>
    <n v="4414"/>
    <x v="3"/>
    <n v="56"/>
    <s v="CH"/>
    <s v="CHF"/>
    <n v="1288501200"/>
    <n v="1292911200"/>
    <b v="0"/>
    <b v="0"/>
    <s v="theater/plays"/>
    <n v="0.50735632183908042"/>
    <n v="78.821428571428569"/>
    <x v="3"/>
    <s v="plays"/>
    <x v="708"/>
    <d v="2010-12-21T06:00:00"/>
  </r>
  <r>
    <n v="782"/>
    <s v="Williams and Sons"/>
    <s v="Centralized asymmetric framework"/>
    <n v="5100"/>
    <n v="10981"/>
    <x v="1"/>
    <n v="161"/>
    <s v="US"/>
    <s v="USD"/>
    <n v="1298959200"/>
    <n v="1301374800"/>
    <b v="0"/>
    <b v="1"/>
    <s v="film &amp; video/animation"/>
    <n v="2.153137254901961"/>
    <n v="68.204968944099377"/>
    <x v="4"/>
    <s v="animation"/>
    <x v="709"/>
    <d v="2011-03-29T05:00:00"/>
  </r>
  <r>
    <n v="783"/>
    <s v="Vega, Chan and Carney"/>
    <s v="Down-sized systematic utilization"/>
    <n v="7400"/>
    <n v="10451"/>
    <x v="1"/>
    <n v="138"/>
    <s v="US"/>
    <s v="USD"/>
    <n v="1387260000"/>
    <n v="1387864800"/>
    <b v="0"/>
    <b v="0"/>
    <s v="music/rock"/>
    <n v="1.4122972972972974"/>
    <n v="75.731884057971016"/>
    <x v="1"/>
    <s v="rock"/>
    <x v="710"/>
    <d v="2013-12-24T06:00:00"/>
  </r>
  <r>
    <n v="784"/>
    <s v="Byrd Group"/>
    <s v="Profound fault-tolerant model"/>
    <n v="88900"/>
    <n v="102535"/>
    <x v="1"/>
    <n v="3308"/>
    <s v="US"/>
    <s v="USD"/>
    <n v="1457244000"/>
    <n v="1458190800"/>
    <b v="0"/>
    <b v="0"/>
    <s v="technology/web"/>
    <n v="1.1533745781777278"/>
    <n v="30.996070133010882"/>
    <x v="2"/>
    <s v="web"/>
    <x v="711"/>
    <d v="2016-03-17T05:00:00"/>
  </r>
  <r>
    <n v="785"/>
    <s v="Peterson, Fletcher and Sanchez"/>
    <s v="Multi-channeled bi-directional moratorium"/>
    <n v="6700"/>
    <n v="12939"/>
    <x v="1"/>
    <n v="127"/>
    <s v="AU"/>
    <s v="AUD"/>
    <n v="1556341200"/>
    <n v="1559278800"/>
    <b v="0"/>
    <b v="1"/>
    <s v="film &amp; video/animation"/>
    <n v="1.9311940298507462"/>
    <n v="101.88188976377953"/>
    <x v="4"/>
    <s v="animation"/>
    <x v="157"/>
    <d v="2019-05-31T05:00:00"/>
  </r>
  <r>
    <n v="786"/>
    <s v="Smith-Brown"/>
    <s v="Object-based content-based ability"/>
    <n v="1500"/>
    <n v="10946"/>
    <x v="1"/>
    <n v="207"/>
    <s v="IT"/>
    <s v="EUR"/>
    <n v="1522126800"/>
    <n v="1522731600"/>
    <b v="0"/>
    <b v="1"/>
    <s v="music/jazz"/>
    <n v="7.2973333333333334"/>
    <n v="52.879227053140099"/>
    <x v="1"/>
    <s v="jazz"/>
    <x v="630"/>
    <d v="2018-04-03T05:00:00"/>
  </r>
  <r>
    <n v="787"/>
    <s v="Vance-Glover"/>
    <s v="Progressive coherent secured line"/>
    <n v="61200"/>
    <n v="60994"/>
    <x v="0"/>
    <n v="859"/>
    <s v="CA"/>
    <s v="CAD"/>
    <n v="1305954000"/>
    <n v="1306731600"/>
    <b v="0"/>
    <b v="0"/>
    <s v="music/rock"/>
    <n v="0.99663398692810456"/>
    <n v="71.005820721769496"/>
    <x v="1"/>
    <s v="rock"/>
    <x v="712"/>
    <d v="2011-05-30T05:00:00"/>
  </r>
  <r>
    <n v="788"/>
    <s v="Joyce PLC"/>
    <s v="Synchronized directional capability"/>
    <n v="3600"/>
    <n v="3174"/>
    <x v="2"/>
    <n v="31"/>
    <s v="US"/>
    <s v="USD"/>
    <n v="1350709200"/>
    <n v="1352527200"/>
    <b v="0"/>
    <b v="0"/>
    <s v="film &amp; video/animation"/>
    <n v="0.88166666666666671"/>
    <n v="102.38709677419355"/>
    <x v="4"/>
    <s v="animation"/>
    <x v="93"/>
    <d v="2012-11-10T06:00:00"/>
  </r>
  <r>
    <n v="789"/>
    <s v="Kennedy-Miller"/>
    <s v="Cross-platform composite migration"/>
    <n v="9000"/>
    <n v="3351"/>
    <x v="0"/>
    <n v="45"/>
    <s v="US"/>
    <s v="USD"/>
    <n v="1401166800"/>
    <n v="1404363600"/>
    <b v="0"/>
    <b v="0"/>
    <s v="theater/plays"/>
    <n v="0.37233333333333335"/>
    <n v="74.466666666666669"/>
    <x v="3"/>
    <s v="plays"/>
    <x v="713"/>
    <d v="2014-07-03T05:00:00"/>
  </r>
  <r>
    <n v="790"/>
    <s v="White-Obrien"/>
    <s v="Operative local pricing structure"/>
    <n v="185900"/>
    <n v="56774"/>
    <x v="3"/>
    <n v="1113"/>
    <s v="US"/>
    <s v="USD"/>
    <n v="1266127200"/>
    <n v="1266645600"/>
    <b v="0"/>
    <b v="0"/>
    <s v="theater/plays"/>
    <n v="0.30540075309306081"/>
    <n v="51.009883198562441"/>
    <x v="3"/>
    <s v="plays"/>
    <x v="714"/>
    <d v="2010-02-20T06:00:00"/>
  </r>
  <r>
    <n v="791"/>
    <s v="Stafford, Hess and Raymond"/>
    <s v="Optional web-enabled extranet"/>
    <n v="2100"/>
    <n v="540"/>
    <x v="0"/>
    <n v="6"/>
    <s v="US"/>
    <s v="USD"/>
    <n v="1481436000"/>
    <n v="1482818400"/>
    <b v="0"/>
    <b v="0"/>
    <s v="food/food trucks"/>
    <n v="0.25714285714285712"/>
    <n v="90"/>
    <x v="0"/>
    <s v="food trucks"/>
    <x v="715"/>
    <d v="2016-12-27T06:00:00"/>
  </r>
  <r>
    <n v="792"/>
    <s v="Jordan, Schneider and Hall"/>
    <s v="Reduced 6thgeneration intranet"/>
    <n v="2000"/>
    <n v="680"/>
    <x v="0"/>
    <n v="7"/>
    <s v="US"/>
    <s v="USD"/>
    <n v="1372222800"/>
    <n v="1374642000"/>
    <b v="0"/>
    <b v="1"/>
    <s v="theater/plays"/>
    <n v="0.34"/>
    <n v="97.142857142857139"/>
    <x v="3"/>
    <s v="plays"/>
    <x v="716"/>
    <d v="2013-07-24T05:00:00"/>
  </r>
  <r>
    <n v="793"/>
    <s v="Rodriguez, Cox and Rodriguez"/>
    <s v="Networked disintermediate leverage"/>
    <n v="1100"/>
    <n v="13045"/>
    <x v="1"/>
    <n v="181"/>
    <s v="CH"/>
    <s v="CHF"/>
    <n v="1372136400"/>
    <n v="1372482000"/>
    <b v="0"/>
    <b v="0"/>
    <s v="publishing/nonfiction"/>
    <n v="11.859090909090909"/>
    <n v="72.071823204419886"/>
    <x v="5"/>
    <s v="nonfiction"/>
    <x v="448"/>
    <d v="2013-06-29T05:00:00"/>
  </r>
  <r>
    <n v="794"/>
    <s v="Welch Inc"/>
    <s v="Optional optimal website"/>
    <n v="6600"/>
    <n v="8276"/>
    <x v="1"/>
    <n v="110"/>
    <s v="US"/>
    <s v="USD"/>
    <n v="1513922400"/>
    <n v="1514959200"/>
    <b v="0"/>
    <b v="0"/>
    <s v="music/rock"/>
    <n v="1.2539393939393939"/>
    <n v="75.236363636363635"/>
    <x v="1"/>
    <s v="rock"/>
    <x v="717"/>
    <d v="2018-01-03T06:00:00"/>
  </r>
  <r>
    <n v="795"/>
    <s v="Vasquez Inc"/>
    <s v="Stand-alone asynchronous functionalities"/>
    <n v="7100"/>
    <n v="1022"/>
    <x v="0"/>
    <n v="31"/>
    <s v="US"/>
    <s v="USD"/>
    <n v="1477976400"/>
    <n v="1478235600"/>
    <b v="0"/>
    <b v="0"/>
    <s v="film &amp; video/drama"/>
    <n v="0.14394366197183098"/>
    <n v="32.967741935483872"/>
    <x v="4"/>
    <s v="drama"/>
    <x v="718"/>
    <d v="2016-11-04T05:00:00"/>
  </r>
  <r>
    <n v="796"/>
    <s v="Freeman-Ferguson"/>
    <s v="Profound full-range open system"/>
    <n v="7800"/>
    <n v="4275"/>
    <x v="0"/>
    <n v="78"/>
    <s v="US"/>
    <s v="USD"/>
    <n v="1407474000"/>
    <n v="1408078800"/>
    <b v="0"/>
    <b v="1"/>
    <s v="games/mobile games"/>
    <n v="0.54807692307692313"/>
    <n v="54.807692307692307"/>
    <x v="6"/>
    <s v="mobile games"/>
    <x v="719"/>
    <d v="2014-08-15T05:00:00"/>
  </r>
  <r>
    <n v="797"/>
    <s v="Houston, Moore and Rogers"/>
    <s v="Optional tangible utilization"/>
    <n v="7600"/>
    <n v="8332"/>
    <x v="1"/>
    <n v="185"/>
    <s v="US"/>
    <s v="USD"/>
    <n v="1546149600"/>
    <n v="1548136800"/>
    <b v="0"/>
    <b v="0"/>
    <s v="technology/web"/>
    <n v="1.0963157894736841"/>
    <n v="45.037837837837834"/>
    <x v="2"/>
    <s v="web"/>
    <x v="720"/>
    <d v="2019-01-22T06:00:00"/>
  </r>
  <r>
    <n v="798"/>
    <s v="Small-Fuentes"/>
    <s v="Seamless maximized product"/>
    <n v="3400"/>
    <n v="6408"/>
    <x v="1"/>
    <n v="121"/>
    <s v="US"/>
    <s v="USD"/>
    <n v="1338440400"/>
    <n v="1340859600"/>
    <b v="0"/>
    <b v="1"/>
    <s v="theater/plays"/>
    <n v="1.8847058823529412"/>
    <n v="52.958677685950413"/>
    <x v="3"/>
    <s v="plays"/>
    <x v="721"/>
    <d v="2012-06-28T05:00:00"/>
  </r>
  <r>
    <n v="799"/>
    <s v="Reid-Day"/>
    <s v="Devolved tertiary time-frame"/>
    <n v="84500"/>
    <n v="73522"/>
    <x v="0"/>
    <n v="1225"/>
    <s v="GB"/>
    <s v="GBP"/>
    <n v="1454133600"/>
    <n v="1454479200"/>
    <b v="0"/>
    <b v="0"/>
    <s v="theater/plays"/>
    <n v="0.87008284023668636"/>
    <n v="60.017959183673469"/>
    <x v="3"/>
    <s v="plays"/>
    <x v="722"/>
    <d v="2016-02-03T06:00:00"/>
  </r>
  <r>
    <n v="800"/>
    <s v="Wallace LLC"/>
    <s v="Centralized regional function"/>
    <n v="100"/>
    <n v="1"/>
    <x v="0"/>
    <n v="1"/>
    <s v="CH"/>
    <s v="CHF"/>
    <n v="1434085200"/>
    <n v="1434430800"/>
    <b v="0"/>
    <b v="0"/>
    <s v="music/rock"/>
    <n v="0.01"/>
    <n v="1"/>
    <x v="1"/>
    <s v="rock"/>
    <x v="139"/>
    <d v="2015-06-16T05:00:00"/>
  </r>
  <r>
    <n v="801"/>
    <s v="Olson-Bishop"/>
    <s v="User-friendly high-level initiative"/>
    <n v="2300"/>
    <n v="4667"/>
    <x v="1"/>
    <n v="106"/>
    <s v="US"/>
    <s v="USD"/>
    <n v="1577772000"/>
    <n v="1579672800"/>
    <b v="0"/>
    <b v="1"/>
    <s v="photography/photography books"/>
    <n v="2.0291304347826089"/>
    <n v="44.028301886792455"/>
    <x v="7"/>
    <s v="photography books"/>
    <x v="723"/>
    <d v="2020-01-22T06:00:00"/>
  </r>
  <r>
    <n v="802"/>
    <s v="Rodriguez, Anderson and Porter"/>
    <s v="Reverse-engineered zero-defect infrastructure"/>
    <n v="6200"/>
    <n v="12216"/>
    <x v="1"/>
    <n v="142"/>
    <s v="US"/>
    <s v="USD"/>
    <n v="1562216400"/>
    <n v="1562389200"/>
    <b v="0"/>
    <b v="0"/>
    <s v="photography/photography books"/>
    <n v="1.9703225806451612"/>
    <n v="86.028169014084511"/>
    <x v="7"/>
    <s v="photography books"/>
    <x v="704"/>
    <d v="2019-07-06T05:00:00"/>
  </r>
  <r>
    <n v="803"/>
    <s v="Perez, Brown and Meyers"/>
    <s v="Stand-alone background customer loyalty"/>
    <n v="6100"/>
    <n v="6527"/>
    <x v="1"/>
    <n v="233"/>
    <s v="US"/>
    <s v="USD"/>
    <n v="1548568800"/>
    <n v="1551506400"/>
    <b v="0"/>
    <b v="0"/>
    <s v="theater/plays"/>
    <n v="1.07"/>
    <n v="28.012875536480685"/>
    <x v="3"/>
    <s v="plays"/>
    <x v="724"/>
    <d v="2019-03-02T06:00:00"/>
  </r>
  <r>
    <n v="804"/>
    <s v="English-Mccullough"/>
    <s v="Business-focused discrete software"/>
    <n v="2600"/>
    <n v="6987"/>
    <x v="1"/>
    <n v="218"/>
    <s v="US"/>
    <s v="USD"/>
    <n v="1514872800"/>
    <n v="1516600800"/>
    <b v="0"/>
    <b v="0"/>
    <s v="music/rock"/>
    <n v="2.6873076923076922"/>
    <n v="32.050458715596328"/>
    <x v="1"/>
    <s v="rock"/>
    <x v="725"/>
    <d v="2018-01-22T06:00:00"/>
  </r>
  <r>
    <n v="805"/>
    <s v="Smith-Nguyen"/>
    <s v="Advanced intermediate Graphic Interface"/>
    <n v="9700"/>
    <n v="4932"/>
    <x v="0"/>
    <n v="67"/>
    <s v="AU"/>
    <s v="AUD"/>
    <n v="1416031200"/>
    <n v="1420437600"/>
    <b v="0"/>
    <b v="0"/>
    <s v="film &amp; video/documentary"/>
    <n v="0.50845360824742269"/>
    <n v="73.611940298507463"/>
    <x v="4"/>
    <s v="documentary"/>
    <x v="660"/>
    <d v="2015-01-05T06:00:00"/>
  </r>
  <r>
    <n v="806"/>
    <s v="Harmon-Madden"/>
    <s v="Adaptive holistic hub"/>
    <n v="700"/>
    <n v="8262"/>
    <x v="1"/>
    <n v="76"/>
    <s v="US"/>
    <s v="USD"/>
    <n v="1330927200"/>
    <n v="1332997200"/>
    <b v="0"/>
    <b v="1"/>
    <s v="film &amp; video/drama"/>
    <n v="11.802857142857142"/>
    <n v="108.71052631578948"/>
    <x v="4"/>
    <s v="drama"/>
    <x v="726"/>
    <d v="2012-03-29T05:00:00"/>
  </r>
  <r>
    <n v="807"/>
    <s v="Walker-Taylor"/>
    <s v="Automated uniform concept"/>
    <n v="700"/>
    <n v="1848"/>
    <x v="1"/>
    <n v="43"/>
    <s v="US"/>
    <s v="USD"/>
    <n v="1571115600"/>
    <n v="1574920800"/>
    <b v="0"/>
    <b v="1"/>
    <s v="theater/plays"/>
    <n v="2.64"/>
    <n v="42.97674418604651"/>
    <x v="3"/>
    <s v="plays"/>
    <x v="727"/>
    <d v="2019-11-28T06:00:00"/>
  </r>
  <r>
    <n v="808"/>
    <s v="Harris, Medina and Mitchell"/>
    <s v="Enhanced regional flexibility"/>
    <n v="5200"/>
    <n v="1583"/>
    <x v="0"/>
    <n v="19"/>
    <s v="US"/>
    <s v="USD"/>
    <n v="1463461200"/>
    <n v="1464930000"/>
    <b v="0"/>
    <b v="0"/>
    <s v="food/food trucks"/>
    <n v="0.30442307692307691"/>
    <n v="83.315789473684205"/>
    <x v="0"/>
    <s v="food trucks"/>
    <x v="728"/>
    <d v="2016-06-03T05:00:00"/>
  </r>
  <r>
    <n v="809"/>
    <s v="Williams and Sons"/>
    <s v="Public-key bottom-line algorithm"/>
    <n v="140800"/>
    <n v="88536"/>
    <x v="0"/>
    <n v="2108"/>
    <s v="CH"/>
    <s v="CHF"/>
    <n v="1344920400"/>
    <n v="1345006800"/>
    <b v="0"/>
    <b v="0"/>
    <s v="film &amp; video/documentary"/>
    <n v="0.62880681818181816"/>
    <n v="42"/>
    <x v="4"/>
    <s v="documentary"/>
    <x v="729"/>
    <d v="2012-08-15T05:00:00"/>
  </r>
  <r>
    <n v="810"/>
    <s v="Ball-Fisher"/>
    <s v="Multi-layered intangible instruction set"/>
    <n v="6400"/>
    <n v="12360"/>
    <x v="1"/>
    <n v="221"/>
    <s v="US"/>
    <s v="USD"/>
    <n v="1511848800"/>
    <n v="1512712800"/>
    <b v="0"/>
    <b v="1"/>
    <s v="theater/plays"/>
    <n v="1.9312499999999999"/>
    <n v="55.927601809954751"/>
    <x v="3"/>
    <s v="plays"/>
    <x v="730"/>
    <d v="2017-12-08T06:00:00"/>
  </r>
  <r>
    <n v="811"/>
    <s v="Page, Holt and Mack"/>
    <s v="Fundamental methodical emulation"/>
    <n v="92500"/>
    <n v="71320"/>
    <x v="0"/>
    <n v="679"/>
    <s v="US"/>
    <s v="USD"/>
    <n v="1452319200"/>
    <n v="1452492000"/>
    <b v="0"/>
    <b v="1"/>
    <s v="games/video games"/>
    <n v="0.77102702702702708"/>
    <n v="105.03681885125184"/>
    <x v="6"/>
    <s v="video games"/>
    <x v="731"/>
    <d v="2016-01-11T06:00:00"/>
  </r>
  <r>
    <n v="812"/>
    <s v="Landry Group"/>
    <s v="Expanded value-added hardware"/>
    <n v="59700"/>
    <n v="134640"/>
    <x v="1"/>
    <n v="2805"/>
    <s v="CA"/>
    <s v="CAD"/>
    <n v="1523854800"/>
    <n v="1524286800"/>
    <b v="0"/>
    <b v="0"/>
    <s v="publishing/nonfiction"/>
    <n v="2.2552763819095478"/>
    <n v="48"/>
    <x v="5"/>
    <s v="nonfiction"/>
    <x v="78"/>
    <d v="2018-04-21T05:00:00"/>
  </r>
  <r>
    <n v="813"/>
    <s v="Buckley Group"/>
    <s v="Diverse high-level attitude"/>
    <n v="3200"/>
    <n v="7661"/>
    <x v="1"/>
    <n v="68"/>
    <s v="US"/>
    <s v="USD"/>
    <n v="1346043600"/>
    <n v="1346907600"/>
    <b v="0"/>
    <b v="0"/>
    <s v="games/video games"/>
    <n v="2.3940625"/>
    <n v="112.66176470588235"/>
    <x v="6"/>
    <s v="video games"/>
    <x v="732"/>
    <d v="2012-09-06T05:00:00"/>
  </r>
  <r>
    <n v="814"/>
    <s v="Vincent PLC"/>
    <s v="Visionary 24hour analyzer"/>
    <n v="3200"/>
    <n v="2950"/>
    <x v="0"/>
    <n v="36"/>
    <s v="DK"/>
    <s v="DKK"/>
    <n v="1464325200"/>
    <n v="1464498000"/>
    <b v="0"/>
    <b v="1"/>
    <s v="music/rock"/>
    <n v="0.921875"/>
    <n v="81.944444444444443"/>
    <x v="1"/>
    <s v="rock"/>
    <x v="733"/>
    <d v="2016-05-29T05:00:00"/>
  </r>
  <r>
    <n v="815"/>
    <s v="Watson-Douglas"/>
    <s v="Centralized bandwidth-monitored leverage"/>
    <n v="9000"/>
    <n v="11721"/>
    <x v="1"/>
    <n v="183"/>
    <s v="CA"/>
    <s v="CAD"/>
    <n v="1511935200"/>
    <n v="1514181600"/>
    <b v="0"/>
    <b v="0"/>
    <s v="music/rock"/>
    <n v="1.3023333333333333"/>
    <n v="64.049180327868854"/>
    <x v="1"/>
    <s v="rock"/>
    <x v="734"/>
    <d v="2017-12-25T06:00:00"/>
  </r>
  <r>
    <n v="816"/>
    <s v="Jones, Casey and Jones"/>
    <s v="Ergonomic mission-critical moratorium"/>
    <n v="2300"/>
    <n v="14150"/>
    <x v="1"/>
    <n v="133"/>
    <s v="US"/>
    <s v="USD"/>
    <n v="1392012000"/>
    <n v="1392184800"/>
    <b v="1"/>
    <b v="1"/>
    <s v="theater/plays"/>
    <n v="6.1521739130434785"/>
    <n v="106.39097744360902"/>
    <x v="3"/>
    <s v="plays"/>
    <x v="406"/>
    <d v="2014-02-12T06:00:00"/>
  </r>
  <r>
    <n v="817"/>
    <s v="Alvarez-Bauer"/>
    <s v="Front-line intermediate moderator"/>
    <n v="51300"/>
    <n v="189192"/>
    <x v="1"/>
    <n v="2489"/>
    <s v="IT"/>
    <s v="EUR"/>
    <n v="1556946000"/>
    <n v="1559365200"/>
    <b v="0"/>
    <b v="1"/>
    <s v="publishing/nonfiction"/>
    <n v="3.687953216374269"/>
    <n v="76.011249497790274"/>
    <x v="5"/>
    <s v="nonfiction"/>
    <x v="735"/>
    <d v="2019-06-01T05:00:00"/>
  </r>
  <r>
    <n v="818"/>
    <s v="Martinez LLC"/>
    <s v="Automated local secured line"/>
    <n v="700"/>
    <n v="7664"/>
    <x v="1"/>
    <n v="69"/>
    <s v="US"/>
    <s v="USD"/>
    <n v="1548050400"/>
    <n v="1549173600"/>
    <b v="0"/>
    <b v="1"/>
    <s v="theater/plays"/>
    <n v="10.948571428571428"/>
    <n v="111.07246376811594"/>
    <x v="3"/>
    <s v="plays"/>
    <x v="736"/>
    <d v="2019-02-03T06:00:00"/>
  </r>
  <r>
    <n v="819"/>
    <s v="Buck-Khan"/>
    <s v="Integrated bandwidth-monitored alliance"/>
    <n v="8900"/>
    <n v="4509"/>
    <x v="0"/>
    <n v="47"/>
    <s v="US"/>
    <s v="USD"/>
    <n v="1353736800"/>
    <n v="1355032800"/>
    <b v="1"/>
    <b v="0"/>
    <s v="games/video games"/>
    <n v="0.50662921348314605"/>
    <n v="95.936170212765958"/>
    <x v="6"/>
    <s v="video games"/>
    <x v="737"/>
    <d v="2012-12-09T06:00:00"/>
  </r>
  <r>
    <n v="820"/>
    <s v="Valdez, Williams and Meyer"/>
    <s v="Cross-group heuristic forecast"/>
    <n v="1500"/>
    <n v="12009"/>
    <x v="1"/>
    <n v="279"/>
    <s v="GB"/>
    <s v="GBP"/>
    <n v="1532840400"/>
    <n v="1533963600"/>
    <b v="0"/>
    <b v="1"/>
    <s v="music/rock"/>
    <n v="8.0060000000000002"/>
    <n v="43.043010752688176"/>
    <x v="1"/>
    <s v="rock"/>
    <x v="192"/>
    <d v="2018-08-11T05:00:00"/>
  </r>
  <r>
    <n v="821"/>
    <s v="Alvarez-Andrews"/>
    <s v="Extended impactful secured line"/>
    <n v="4900"/>
    <n v="14273"/>
    <x v="1"/>
    <n v="210"/>
    <s v="US"/>
    <s v="USD"/>
    <n v="1488261600"/>
    <n v="1489381200"/>
    <b v="0"/>
    <b v="0"/>
    <s v="film &amp; video/documentary"/>
    <n v="2.9128571428571428"/>
    <n v="67.966666666666669"/>
    <x v="4"/>
    <s v="documentary"/>
    <x v="738"/>
    <d v="2017-03-13T05:00:00"/>
  </r>
  <r>
    <n v="822"/>
    <s v="Stewart and Sons"/>
    <s v="Distributed optimizing protocol"/>
    <n v="54000"/>
    <n v="188982"/>
    <x v="1"/>
    <n v="2100"/>
    <s v="US"/>
    <s v="USD"/>
    <n v="1393567200"/>
    <n v="1395032400"/>
    <b v="0"/>
    <b v="0"/>
    <s v="music/rock"/>
    <n v="3.4996666666666667"/>
    <n v="89.991428571428571"/>
    <x v="1"/>
    <s v="rock"/>
    <x v="739"/>
    <d v="2014-03-17T05:00:00"/>
  </r>
  <r>
    <n v="823"/>
    <s v="Dyer Inc"/>
    <s v="Secured well-modulated system engine"/>
    <n v="4100"/>
    <n v="14640"/>
    <x v="1"/>
    <n v="252"/>
    <s v="US"/>
    <s v="USD"/>
    <n v="1410325200"/>
    <n v="1412485200"/>
    <b v="1"/>
    <b v="1"/>
    <s v="music/rock"/>
    <n v="3.5707317073170732"/>
    <n v="58.095238095238095"/>
    <x v="1"/>
    <s v="rock"/>
    <x v="613"/>
    <d v="2014-10-05T05:00:00"/>
  </r>
  <r>
    <n v="824"/>
    <s v="Anderson, Williams and Cox"/>
    <s v="Streamlined national benchmark"/>
    <n v="85000"/>
    <n v="107516"/>
    <x v="1"/>
    <n v="1280"/>
    <s v="US"/>
    <s v="USD"/>
    <n v="1276923600"/>
    <n v="1279688400"/>
    <b v="0"/>
    <b v="1"/>
    <s v="publishing/nonfiction"/>
    <n v="1.2648941176470587"/>
    <n v="83.996875000000003"/>
    <x v="5"/>
    <s v="nonfiction"/>
    <x v="740"/>
    <d v="2010-07-21T05:00:00"/>
  </r>
  <r>
    <n v="825"/>
    <s v="Solomon PLC"/>
    <s v="Open-architected 24/7 infrastructure"/>
    <n v="3600"/>
    <n v="13950"/>
    <x v="1"/>
    <n v="157"/>
    <s v="GB"/>
    <s v="GBP"/>
    <n v="1500958800"/>
    <n v="1501995600"/>
    <b v="0"/>
    <b v="0"/>
    <s v="film &amp; video/shorts"/>
    <n v="3.875"/>
    <n v="88.853503184713375"/>
    <x v="4"/>
    <s v="shorts"/>
    <x v="145"/>
    <d v="2017-08-06T05:00:00"/>
  </r>
  <r>
    <n v="826"/>
    <s v="Miller-Hubbard"/>
    <s v="Digitized 6thgeneration Local Area Network"/>
    <n v="2800"/>
    <n v="12797"/>
    <x v="1"/>
    <n v="194"/>
    <s v="US"/>
    <s v="USD"/>
    <n v="1292220000"/>
    <n v="1294639200"/>
    <b v="0"/>
    <b v="1"/>
    <s v="theater/plays"/>
    <n v="4.5703571428571426"/>
    <n v="65.963917525773198"/>
    <x v="3"/>
    <s v="plays"/>
    <x v="741"/>
    <d v="2011-01-10T06:00:00"/>
  </r>
  <r>
    <n v="827"/>
    <s v="Miranda, Martinez and Lowery"/>
    <s v="Innovative actuating artificial intelligence"/>
    <n v="2300"/>
    <n v="6134"/>
    <x v="1"/>
    <n v="82"/>
    <s v="AU"/>
    <s v="AUD"/>
    <n v="1304398800"/>
    <n v="1305435600"/>
    <b v="0"/>
    <b v="1"/>
    <s v="film &amp; video/drama"/>
    <n v="2.6669565217391304"/>
    <n v="74.804878048780495"/>
    <x v="4"/>
    <s v="drama"/>
    <x v="742"/>
    <d v="2011-05-15T05:00:00"/>
  </r>
  <r>
    <n v="828"/>
    <s v="Munoz, Cherry and Bell"/>
    <s v="Cross-platform reciprocal budgetary management"/>
    <n v="7100"/>
    <n v="4899"/>
    <x v="0"/>
    <n v="70"/>
    <s v="US"/>
    <s v="USD"/>
    <n v="1535432400"/>
    <n v="1537592400"/>
    <b v="0"/>
    <b v="0"/>
    <s v="theater/plays"/>
    <n v="0.69"/>
    <n v="69.98571428571428"/>
    <x v="3"/>
    <s v="plays"/>
    <x v="202"/>
    <d v="2018-09-22T05:00:00"/>
  </r>
  <r>
    <n v="829"/>
    <s v="Baker-Higgins"/>
    <s v="Vision-oriented scalable portal"/>
    <n v="9600"/>
    <n v="4929"/>
    <x v="0"/>
    <n v="154"/>
    <s v="US"/>
    <s v="USD"/>
    <n v="1433826000"/>
    <n v="1435122000"/>
    <b v="0"/>
    <b v="0"/>
    <s v="theater/plays"/>
    <n v="0.51343749999999999"/>
    <n v="32.006493506493506"/>
    <x v="3"/>
    <s v="plays"/>
    <x v="743"/>
    <d v="2015-06-24T05:00:00"/>
  </r>
  <r>
    <n v="830"/>
    <s v="Johnson, Turner and Carroll"/>
    <s v="Persevering zero administration knowledge user"/>
    <n v="121600"/>
    <n v="1424"/>
    <x v="0"/>
    <n v="22"/>
    <s v="US"/>
    <s v="USD"/>
    <n v="1514959200"/>
    <n v="1520056800"/>
    <b v="0"/>
    <b v="0"/>
    <s v="theater/plays"/>
    <n v="1.1710526315789473E-2"/>
    <n v="64.727272727272734"/>
    <x v="3"/>
    <s v="plays"/>
    <x v="744"/>
    <d v="2018-03-03T06:00:00"/>
  </r>
  <r>
    <n v="831"/>
    <s v="Ward PLC"/>
    <s v="Front-line bottom-line Graphic Interface"/>
    <n v="97100"/>
    <n v="105817"/>
    <x v="1"/>
    <n v="4233"/>
    <s v="US"/>
    <s v="USD"/>
    <n v="1332738000"/>
    <n v="1335675600"/>
    <b v="0"/>
    <b v="0"/>
    <s v="photography/photography books"/>
    <n v="1.089773429454171"/>
    <n v="24.998110087408456"/>
    <x v="7"/>
    <s v="photography books"/>
    <x v="745"/>
    <d v="2012-04-29T05:00:00"/>
  </r>
  <r>
    <n v="832"/>
    <s v="Bradley, Beck and Mayo"/>
    <s v="Synergized fault-tolerant hierarchy"/>
    <n v="43200"/>
    <n v="136156"/>
    <x v="1"/>
    <n v="1297"/>
    <s v="DK"/>
    <s v="DKK"/>
    <n v="1445490000"/>
    <n v="1448431200"/>
    <b v="1"/>
    <b v="0"/>
    <s v="publishing/translations"/>
    <n v="3.1517592592592591"/>
    <n v="104.97764070932922"/>
    <x v="5"/>
    <s v="translations"/>
    <x v="746"/>
    <d v="2015-11-25T06:00:00"/>
  </r>
  <r>
    <n v="833"/>
    <s v="Levine, Martin and Hernandez"/>
    <s v="Expanded asynchronous groupware"/>
    <n v="6800"/>
    <n v="10723"/>
    <x v="1"/>
    <n v="165"/>
    <s v="DK"/>
    <s v="DKK"/>
    <n v="1297663200"/>
    <n v="1298613600"/>
    <b v="0"/>
    <b v="0"/>
    <s v="publishing/translations"/>
    <n v="1.5769117647058823"/>
    <n v="64.987878787878785"/>
    <x v="5"/>
    <s v="translations"/>
    <x v="747"/>
    <d v="2011-02-25T06:00:00"/>
  </r>
  <r>
    <n v="834"/>
    <s v="Gallegos, Wagner and Gaines"/>
    <s v="Expanded fault-tolerant emulation"/>
    <n v="7300"/>
    <n v="11228"/>
    <x v="1"/>
    <n v="119"/>
    <s v="US"/>
    <s v="USD"/>
    <n v="1371963600"/>
    <n v="1372482000"/>
    <b v="0"/>
    <b v="0"/>
    <s v="theater/plays"/>
    <n v="1.5380821917808218"/>
    <n v="94.352941176470594"/>
    <x v="3"/>
    <s v="plays"/>
    <x v="362"/>
    <d v="2013-06-29T05:00:00"/>
  </r>
  <r>
    <n v="835"/>
    <s v="Hodges, Smith and Kelly"/>
    <s v="Future-proofed 24hour model"/>
    <n v="86200"/>
    <n v="77355"/>
    <x v="0"/>
    <n v="1758"/>
    <s v="US"/>
    <s v="USD"/>
    <n v="1425103200"/>
    <n v="1425621600"/>
    <b v="0"/>
    <b v="0"/>
    <s v="technology/web"/>
    <n v="0.89738979118329465"/>
    <n v="44.001706484641637"/>
    <x v="2"/>
    <s v="web"/>
    <x v="748"/>
    <d v="2015-03-06T06:00:00"/>
  </r>
  <r>
    <n v="836"/>
    <s v="Macias Inc"/>
    <s v="Optimized didactic intranet"/>
    <n v="8100"/>
    <n v="6086"/>
    <x v="0"/>
    <n v="94"/>
    <s v="US"/>
    <s v="USD"/>
    <n v="1265349600"/>
    <n v="1266300000"/>
    <b v="0"/>
    <b v="0"/>
    <s v="music/indie rock"/>
    <n v="0.75135802469135804"/>
    <n v="64.744680851063833"/>
    <x v="1"/>
    <s v="indie rock"/>
    <x v="749"/>
    <d v="2010-02-16T06:00:00"/>
  </r>
  <r>
    <n v="837"/>
    <s v="Cook-Ortiz"/>
    <s v="Right-sized dedicated standardization"/>
    <n v="17700"/>
    <n v="150960"/>
    <x v="1"/>
    <n v="1797"/>
    <s v="US"/>
    <s v="USD"/>
    <n v="1301202000"/>
    <n v="1305867600"/>
    <b v="0"/>
    <b v="0"/>
    <s v="music/jazz"/>
    <n v="8.5288135593220336"/>
    <n v="84.00667779632721"/>
    <x v="1"/>
    <s v="jazz"/>
    <x v="643"/>
    <d v="2011-05-20T05:00:00"/>
  </r>
  <r>
    <n v="838"/>
    <s v="Jordan-Fischer"/>
    <s v="Vision-oriented high-level extranet"/>
    <n v="6400"/>
    <n v="8890"/>
    <x v="1"/>
    <n v="261"/>
    <s v="US"/>
    <s v="USD"/>
    <n v="1538024400"/>
    <n v="1538802000"/>
    <b v="0"/>
    <b v="0"/>
    <s v="theater/plays"/>
    <n v="1.3890625000000001"/>
    <n v="34.061302681992338"/>
    <x v="3"/>
    <s v="plays"/>
    <x v="750"/>
    <d v="2018-10-06T05:00:00"/>
  </r>
  <r>
    <n v="839"/>
    <s v="Pierce-Ramirez"/>
    <s v="Organized scalable initiative"/>
    <n v="7700"/>
    <n v="14644"/>
    <x v="1"/>
    <n v="157"/>
    <s v="US"/>
    <s v="USD"/>
    <n v="1395032400"/>
    <n v="1398920400"/>
    <b v="0"/>
    <b v="1"/>
    <s v="film &amp; video/documentary"/>
    <n v="1.9018181818181819"/>
    <n v="93.273885350318466"/>
    <x v="4"/>
    <s v="documentary"/>
    <x v="751"/>
    <d v="2014-05-01T05:00:00"/>
  </r>
  <r>
    <n v="840"/>
    <s v="Howell and Sons"/>
    <s v="Enhanced regional moderator"/>
    <n v="116300"/>
    <n v="116583"/>
    <x v="1"/>
    <n v="3533"/>
    <s v="US"/>
    <s v="USD"/>
    <n v="1405486800"/>
    <n v="1405659600"/>
    <b v="0"/>
    <b v="1"/>
    <s v="theater/plays"/>
    <n v="1.0024333619948409"/>
    <n v="32.998301726577978"/>
    <x v="3"/>
    <s v="plays"/>
    <x v="752"/>
    <d v="2014-07-18T05:00:00"/>
  </r>
  <r>
    <n v="841"/>
    <s v="Garcia, Dunn and Richardson"/>
    <s v="Automated even-keeled emulation"/>
    <n v="9100"/>
    <n v="12991"/>
    <x v="1"/>
    <n v="155"/>
    <s v="US"/>
    <s v="USD"/>
    <n v="1455861600"/>
    <n v="1457244000"/>
    <b v="0"/>
    <b v="0"/>
    <s v="technology/web"/>
    <n v="1.4275824175824177"/>
    <n v="83.812903225806451"/>
    <x v="2"/>
    <s v="web"/>
    <x v="753"/>
    <d v="2016-03-06T06:00:00"/>
  </r>
  <r>
    <n v="842"/>
    <s v="Lawson and Sons"/>
    <s v="Reverse-engineered multi-tasking product"/>
    <n v="1500"/>
    <n v="8447"/>
    <x v="1"/>
    <n v="132"/>
    <s v="IT"/>
    <s v="EUR"/>
    <n v="1529038800"/>
    <n v="1529298000"/>
    <b v="0"/>
    <b v="0"/>
    <s v="technology/wearables"/>
    <n v="5.6313333333333331"/>
    <n v="63.992424242424242"/>
    <x v="2"/>
    <s v="wearables"/>
    <x v="754"/>
    <d v="2018-06-18T05:00:00"/>
  </r>
  <r>
    <n v="843"/>
    <s v="Porter-Hicks"/>
    <s v="De-engineered next generation parallelism"/>
    <n v="8800"/>
    <n v="2703"/>
    <x v="0"/>
    <n v="33"/>
    <s v="US"/>
    <s v="USD"/>
    <n v="1535259600"/>
    <n v="1535778000"/>
    <b v="0"/>
    <b v="0"/>
    <s v="photography/photography books"/>
    <n v="0.30715909090909088"/>
    <n v="81.909090909090907"/>
    <x v="7"/>
    <s v="photography books"/>
    <x v="755"/>
    <d v="2018-09-01T05:00:00"/>
  </r>
  <r>
    <n v="844"/>
    <s v="Rodriguez-Hansen"/>
    <s v="Intuitive cohesive groupware"/>
    <n v="8800"/>
    <n v="8747"/>
    <x v="3"/>
    <n v="94"/>
    <s v="US"/>
    <s v="USD"/>
    <n v="1327212000"/>
    <n v="1327471200"/>
    <b v="0"/>
    <b v="0"/>
    <s v="film &amp; video/documentary"/>
    <n v="0.99397727272727276"/>
    <n v="93.053191489361708"/>
    <x v="4"/>
    <s v="documentary"/>
    <x v="756"/>
    <d v="2012-01-25T06:00:00"/>
  </r>
  <r>
    <n v="845"/>
    <s v="Williams LLC"/>
    <s v="Up-sized high-level access"/>
    <n v="69900"/>
    <n v="138087"/>
    <x v="1"/>
    <n v="1354"/>
    <s v="GB"/>
    <s v="GBP"/>
    <n v="1526360400"/>
    <n v="1529557200"/>
    <b v="0"/>
    <b v="0"/>
    <s v="technology/web"/>
    <n v="1.9754935622317598"/>
    <n v="101.98449039881831"/>
    <x v="2"/>
    <s v="web"/>
    <x v="757"/>
    <d v="2018-06-21T05:00:00"/>
  </r>
  <r>
    <n v="846"/>
    <s v="Cooper, Stanley and Bryant"/>
    <s v="Phased empowering success"/>
    <n v="1000"/>
    <n v="5085"/>
    <x v="1"/>
    <n v="48"/>
    <s v="US"/>
    <s v="USD"/>
    <n v="1532149200"/>
    <n v="1535259600"/>
    <b v="1"/>
    <b v="1"/>
    <s v="technology/web"/>
    <n v="5.085"/>
    <n v="105.9375"/>
    <x v="2"/>
    <s v="web"/>
    <x v="758"/>
    <d v="2018-08-26T05:00:00"/>
  </r>
  <r>
    <n v="847"/>
    <s v="Miller, Glenn and Adams"/>
    <s v="Distributed actuating project"/>
    <n v="4700"/>
    <n v="11174"/>
    <x v="1"/>
    <n v="110"/>
    <s v="US"/>
    <s v="USD"/>
    <n v="1515304800"/>
    <n v="1515564000"/>
    <b v="0"/>
    <b v="0"/>
    <s v="food/food trucks"/>
    <n v="2.3774468085106384"/>
    <n v="101.58181818181818"/>
    <x v="0"/>
    <s v="food trucks"/>
    <x v="759"/>
    <d v="2018-01-10T06:00:00"/>
  </r>
  <r>
    <n v="848"/>
    <s v="Cole, Salazar and Moreno"/>
    <s v="Robust motivating orchestration"/>
    <n v="3200"/>
    <n v="10831"/>
    <x v="1"/>
    <n v="172"/>
    <s v="US"/>
    <s v="USD"/>
    <n v="1276318800"/>
    <n v="1277096400"/>
    <b v="0"/>
    <b v="0"/>
    <s v="film &amp; video/drama"/>
    <n v="3.3846875000000001"/>
    <n v="62.970930232558139"/>
    <x v="4"/>
    <s v="drama"/>
    <x v="760"/>
    <d v="2010-06-21T05:00:00"/>
  </r>
  <r>
    <n v="849"/>
    <s v="Jones-Ryan"/>
    <s v="Vision-oriented uniform instruction set"/>
    <n v="6700"/>
    <n v="8917"/>
    <x v="1"/>
    <n v="307"/>
    <s v="US"/>
    <s v="USD"/>
    <n v="1328767200"/>
    <n v="1329026400"/>
    <b v="0"/>
    <b v="1"/>
    <s v="music/indie rock"/>
    <n v="1.3308955223880596"/>
    <n v="29.045602605863191"/>
    <x v="1"/>
    <s v="indie rock"/>
    <x v="761"/>
    <d v="2012-02-12T06:00:00"/>
  </r>
  <r>
    <n v="850"/>
    <s v="Hood, Perez and Meadows"/>
    <s v="Cross-group upward-trending hierarchy"/>
    <n v="100"/>
    <n v="1"/>
    <x v="0"/>
    <n v="1"/>
    <s v="US"/>
    <s v="USD"/>
    <n v="1321682400"/>
    <n v="1322978400"/>
    <b v="1"/>
    <b v="0"/>
    <s v="music/rock"/>
    <n v="0.01"/>
    <n v="1"/>
    <x v="1"/>
    <s v="rock"/>
    <x v="762"/>
    <d v="2011-12-04T06:00:00"/>
  </r>
  <r>
    <n v="851"/>
    <s v="Bright and Sons"/>
    <s v="Object-based needs-based info-mediaries"/>
    <n v="6000"/>
    <n v="12468"/>
    <x v="1"/>
    <n v="160"/>
    <s v="US"/>
    <s v="USD"/>
    <n v="1335934800"/>
    <n v="1338786000"/>
    <b v="0"/>
    <b v="0"/>
    <s v="music/electric music"/>
    <n v="2.0779999999999998"/>
    <n v="77.924999999999997"/>
    <x v="1"/>
    <s v="electric music"/>
    <x v="444"/>
    <d v="2012-06-04T05:00:00"/>
  </r>
  <r>
    <n v="852"/>
    <s v="Brady Ltd"/>
    <s v="Open-source reciprocal standardization"/>
    <n v="4900"/>
    <n v="2505"/>
    <x v="0"/>
    <n v="31"/>
    <s v="US"/>
    <s v="USD"/>
    <n v="1310792400"/>
    <n v="1311656400"/>
    <b v="0"/>
    <b v="1"/>
    <s v="games/video games"/>
    <n v="0.51122448979591839"/>
    <n v="80.806451612903231"/>
    <x v="6"/>
    <s v="video games"/>
    <x v="763"/>
    <d v="2011-07-26T05:00:00"/>
  </r>
  <r>
    <n v="853"/>
    <s v="Collier LLC"/>
    <s v="Secured well-modulated projection"/>
    <n v="17100"/>
    <n v="111502"/>
    <x v="1"/>
    <n v="1467"/>
    <s v="CA"/>
    <s v="CAD"/>
    <n v="1308546000"/>
    <n v="1308978000"/>
    <b v="0"/>
    <b v="1"/>
    <s v="music/indie rock"/>
    <n v="6.5205847953216374"/>
    <n v="76.006816632583508"/>
    <x v="1"/>
    <s v="indie rock"/>
    <x v="764"/>
    <d v="2011-06-25T05:00:00"/>
  </r>
  <r>
    <n v="854"/>
    <s v="Campbell, Thomas and Obrien"/>
    <s v="Multi-channeled secondary middleware"/>
    <n v="171000"/>
    <n v="194309"/>
    <x v="1"/>
    <n v="2662"/>
    <s v="CA"/>
    <s v="CAD"/>
    <n v="1574056800"/>
    <n v="1576389600"/>
    <b v="0"/>
    <b v="0"/>
    <s v="publishing/fiction"/>
    <n v="1.1363099415204678"/>
    <n v="72.993613824192337"/>
    <x v="5"/>
    <s v="fiction"/>
    <x v="765"/>
    <d v="2019-12-15T06:00:00"/>
  </r>
  <r>
    <n v="855"/>
    <s v="Moses-Terry"/>
    <s v="Horizontal clear-thinking framework"/>
    <n v="23400"/>
    <n v="23956"/>
    <x v="1"/>
    <n v="452"/>
    <s v="AU"/>
    <s v="AUD"/>
    <n v="1308373200"/>
    <n v="1311051600"/>
    <b v="0"/>
    <b v="0"/>
    <s v="theater/plays"/>
    <n v="1.0237606837606839"/>
    <n v="53"/>
    <x v="3"/>
    <s v="plays"/>
    <x v="766"/>
    <d v="2011-07-19T05:00:00"/>
  </r>
  <r>
    <n v="856"/>
    <s v="Williams and Sons"/>
    <s v="Profound composite core"/>
    <n v="2400"/>
    <n v="8558"/>
    <x v="1"/>
    <n v="158"/>
    <s v="US"/>
    <s v="USD"/>
    <n v="1335243600"/>
    <n v="1336712400"/>
    <b v="0"/>
    <b v="0"/>
    <s v="food/food trucks"/>
    <n v="3.5658333333333334"/>
    <n v="54.164556962025316"/>
    <x v="0"/>
    <s v="food trucks"/>
    <x v="767"/>
    <d v="2012-05-11T05:00:00"/>
  </r>
  <r>
    <n v="857"/>
    <s v="Miranda, Gray and Hale"/>
    <s v="Programmable disintermediate matrices"/>
    <n v="5300"/>
    <n v="7413"/>
    <x v="1"/>
    <n v="225"/>
    <s v="CH"/>
    <s v="CHF"/>
    <n v="1328421600"/>
    <n v="1330408800"/>
    <b v="1"/>
    <b v="0"/>
    <s v="film &amp; video/shorts"/>
    <n v="1.3986792452830188"/>
    <n v="32.946666666666665"/>
    <x v="4"/>
    <s v="shorts"/>
    <x v="768"/>
    <d v="2012-02-28T06:00:00"/>
  </r>
  <r>
    <n v="858"/>
    <s v="Ayala, Crawford and Taylor"/>
    <s v="Realigned 5thgeneration knowledge user"/>
    <n v="4000"/>
    <n v="2778"/>
    <x v="0"/>
    <n v="35"/>
    <s v="US"/>
    <s v="USD"/>
    <n v="1524286800"/>
    <n v="1524891600"/>
    <b v="1"/>
    <b v="0"/>
    <s v="food/food trucks"/>
    <n v="0.69450000000000001"/>
    <n v="79.371428571428567"/>
    <x v="0"/>
    <s v="food trucks"/>
    <x v="769"/>
    <d v="2018-04-28T05:00:00"/>
  </r>
  <r>
    <n v="859"/>
    <s v="Martinez Ltd"/>
    <s v="Multi-layered upward-trending groupware"/>
    <n v="7300"/>
    <n v="2594"/>
    <x v="0"/>
    <n v="63"/>
    <s v="US"/>
    <s v="USD"/>
    <n v="1362117600"/>
    <n v="1363669200"/>
    <b v="0"/>
    <b v="1"/>
    <s v="theater/plays"/>
    <n v="0.35534246575342465"/>
    <n v="41.174603174603178"/>
    <x v="3"/>
    <s v="plays"/>
    <x v="770"/>
    <d v="2013-03-19T05:00:00"/>
  </r>
  <r>
    <n v="860"/>
    <s v="Lee PLC"/>
    <s v="Re-contextualized leadingedge firmware"/>
    <n v="2000"/>
    <n v="5033"/>
    <x v="1"/>
    <n v="65"/>
    <s v="US"/>
    <s v="USD"/>
    <n v="1550556000"/>
    <n v="1551420000"/>
    <b v="0"/>
    <b v="1"/>
    <s v="technology/wearables"/>
    <n v="2.5165000000000002"/>
    <n v="77.430769230769229"/>
    <x v="2"/>
    <s v="wearables"/>
    <x v="771"/>
    <d v="2019-03-01T06:00:00"/>
  </r>
  <r>
    <n v="861"/>
    <s v="Young, Ramsey and Powell"/>
    <s v="Devolved disintermediate analyzer"/>
    <n v="8800"/>
    <n v="9317"/>
    <x v="1"/>
    <n v="163"/>
    <s v="US"/>
    <s v="USD"/>
    <n v="1269147600"/>
    <n v="1269838800"/>
    <b v="0"/>
    <b v="0"/>
    <s v="theater/plays"/>
    <n v="1.0587500000000001"/>
    <n v="57.159509202453989"/>
    <x v="3"/>
    <s v="plays"/>
    <x v="772"/>
    <d v="2010-03-29T05:00:00"/>
  </r>
  <r>
    <n v="862"/>
    <s v="Lewis and Sons"/>
    <s v="Profound disintermediate open system"/>
    <n v="3500"/>
    <n v="6560"/>
    <x v="1"/>
    <n v="85"/>
    <s v="US"/>
    <s v="USD"/>
    <n v="1312174800"/>
    <n v="1312520400"/>
    <b v="0"/>
    <b v="0"/>
    <s v="theater/plays"/>
    <n v="1.8742857142857143"/>
    <n v="77.17647058823529"/>
    <x v="3"/>
    <s v="plays"/>
    <x v="773"/>
    <d v="2011-08-05T05:00:00"/>
  </r>
  <r>
    <n v="863"/>
    <s v="Davis-Johnson"/>
    <s v="Automated reciprocal protocol"/>
    <n v="1400"/>
    <n v="5415"/>
    <x v="1"/>
    <n v="217"/>
    <s v="US"/>
    <s v="USD"/>
    <n v="1434517200"/>
    <n v="1436504400"/>
    <b v="0"/>
    <b v="1"/>
    <s v="film &amp; video/television"/>
    <n v="3.8678571428571429"/>
    <n v="24.953917050691246"/>
    <x v="4"/>
    <s v="television"/>
    <x v="774"/>
    <d v="2015-07-10T05:00:00"/>
  </r>
  <r>
    <n v="864"/>
    <s v="Stevenson-Thompson"/>
    <s v="Automated static workforce"/>
    <n v="4200"/>
    <n v="14577"/>
    <x v="1"/>
    <n v="150"/>
    <s v="US"/>
    <s v="USD"/>
    <n v="1471582800"/>
    <n v="1472014800"/>
    <b v="0"/>
    <b v="0"/>
    <s v="film &amp; video/shorts"/>
    <n v="3.4707142857142856"/>
    <n v="97.18"/>
    <x v="4"/>
    <s v="shorts"/>
    <x v="775"/>
    <d v="2016-08-24T05:00:00"/>
  </r>
  <r>
    <n v="865"/>
    <s v="Ellis, Smith and Armstrong"/>
    <s v="Horizontal attitude-oriented help-desk"/>
    <n v="81000"/>
    <n v="150515"/>
    <x v="1"/>
    <n v="3272"/>
    <s v="US"/>
    <s v="USD"/>
    <n v="1410757200"/>
    <n v="1411534800"/>
    <b v="0"/>
    <b v="0"/>
    <s v="theater/plays"/>
    <n v="1.8582098765432098"/>
    <n v="46.000916870415651"/>
    <x v="3"/>
    <s v="plays"/>
    <x v="776"/>
    <d v="2014-09-24T05:00:00"/>
  </r>
  <r>
    <n v="866"/>
    <s v="Jackson-Brown"/>
    <s v="Versatile 5thgeneration matrices"/>
    <n v="182800"/>
    <n v="79045"/>
    <x v="3"/>
    <n v="898"/>
    <s v="US"/>
    <s v="USD"/>
    <n v="1304830800"/>
    <n v="1304917200"/>
    <b v="0"/>
    <b v="0"/>
    <s v="photography/photography books"/>
    <n v="0.43241247264770238"/>
    <n v="88.023385300668153"/>
    <x v="7"/>
    <s v="photography books"/>
    <x v="777"/>
    <d v="2011-05-09T05:00:00"/>
  </r>
  <r>
    <n v="867"/>
    <s v="Kane, Pruitt and Rivera"/>
    <s v="Cross-platform next generation service-desk"/>
    <n v="4800"/>
    <n v="7797"/>
    <x v="1"/>
    <n v="300"/>
    <s v="US"/>
    <s v="USD"/>
    <n v="1539061200"/>
    <n v="1539579600"/>
    <b v="0"/>
    <b v="0"/>
    <s v="food/food trucks"/>
    <n v="1.6243749999999999"/>
    <n v="25.99"/>
    <x v="0"/>
    <s v="food trucks"/>
    <x v="778"/>
    <d v="2018-10-15T05:00:00"/>
  </r>
  <r>
    <n v="868"/>
    <s v="Wood, Buckley and Meza"/>
    <s v="Front-line web-enabled installation"/>
    <n v="7000"/>
    <n v="12939"/>
    <x v="1"/>
    <n v="126"/>
    <s v="US"/>
    <s v="USD"/>
    <n v="1381554000"/>
    <n v="1382504400"/>
    <b v="0"/>
    <b v="0"/>
    <s v="theater/plays"/>
    <n v="1.8484285714285715"/>
    <n v="102.69047619047619"/>
    <x v="3"/>
    <s v="plays"/>
    <x v="779"/>
    <d v="2013-10-23T05:00:00"/>
  </r>
  <r>
    <n v="869"/>
    <s v="Brown-Williams"/>
    <s v="Multi-channeled responsive product"/>
    <n v="161900"/>
    <n v="38376"/>
    <x v="0"/>
    <n v="526"/>
    <s v="US"/>
    <s v="USD"/>
    <n v="1277096400"/>
    <n v="1278306000"/>
    <b v="0"/>
    <b v="0"/>
    <s v="film &amp; video/drama"/>
    <n v="0.23703520691785052"/>
    <n v="72.958174904942965"/>
    <x v="4"/>
    <s v="drama"/>
    <x v="780"/>
    <d v="2010-07-05T05:00:00"/>
  </r>
  <r>
    <n v="870"/>
    <s v="Hansen-Austin"/>
    <s v="Adaptive demand-driven encryption"/>
    <n v="7700"/>
    <n v="6920"/>
    <x v="0"/>
    <n v="121"/>
    <s v="US"/>
    <s v="USD"/>
    <n v="1440392400"/>
    <n v="1442552400"/>
    <b v="0"/>
    <b v="0"/>
    <s v="theater/plays"/>
    <n v="0.89870129870129867"/>
    <n v="57.190082644628099"/>
    <x v="3"/>
    <s v="plays"/>
    <x v="335"/>
    <d v="2015-09-18T05:00:00"/>
  </r>
  <r>
    <n v="871"/>
    <s v="Santana-George"/>
    <s v="Re-engineered client-driven knowledge user"/>
    <n v="71500"/>
    <n v="194912"/>
    <x v="1"/>
    <n v="2320"/>
    <s v="US"/>
    <s v="USD"/>
    <n v="1509512400"/>
    <n v="1511071200"/>
    <b v="0"/>
    <b v="1"/>
    <s v="theater/plays"/>
    <n v="2.7260419580419581"/>
    <n v="84.013793103448279"/>
    <x v="3"/>
    <s v="plays"/>
    <x v="535"/>
    <d v="2017-11-19T06:00:00"/>
  </r>
  <r>
    <n v="872"/>
    <s v="Davis LLC"/>
    <s v="Compatible logistical paradigm"/>
    <n v="4700"/>
    <n v="7992"/>
    <x v="1"/>
    <n v="81"/>
    <s v="AU"/>
    <s v="AUD"/>
    <n v="1535950800"/>
    <n v="1536382800"/>
    <b v="0"/>
    <b v="0"/>
    <s v="film &amp; video/science fiction"/>
    <n v="1.7004255319148935"/>
    <n v="98.666666666666671"/>
    <x v="4"/>
    <s v="science fiction"/>
    <x v="270"/>
    <d v="2018-09-08T05:00:00"/>
  </r>
  <r>
    <n v="873"/>
    <s v="Vazquez, Ochoa and Clark"/>
    <s v="Intuitive value-added installation"/>
    <n v="42100"/>
    <n v="79268"/>
    <x v="1"/>
    <n v="1887"/>
    <s v="US"/>
    <s v="USD"/>
    <n v="1389160800"/>
    <n v="1389592800"/>
    <b v="0"/>
    <b v="0"/>
    <s v="photography/photography books"/>
    <n v="1.8828503562945369"/>
    <n v="42.007419183889773"/>
    <x v="7"/>
    <s v="photography books"/>
    <x v="781"/>
    <d v="2014-01-13T06:00:00"/>
  </r>
  <r>
    <n v="874"/>
    <s v="Chung-Nguyen"/>
    <s v="Managed discrete parallelism"/>
    <n v="40200"/>
    <n v="139468"/>
    <x v="1"/>
    <n v="4358"/>
    <s v="US"/>
    <s v="USD"/>
    <n v="1271998800"/>
    <n v="1275282000"/>
    <b v="0"/>
    <b v="1"/>
    <s v="photography/photography books"/>
    <n v="3.4693532338308457"/>
    <n v="32.002753556677376"/>
    <x v="7"/>
    <s v="photography books"/>
    <x v="782"/>
    <d v="2010-05-31T05:00:00"/>
  </r>
  <r>
    <n v="875"/>
    <s v="Mueller-Harmon"/>
    <s v="Implemented tangible approach"/>
    <n v="7900"/>
    <n v="5465"/>
    <x v="0"/>
    <n v="67"/>
    <s v="US"/>
    <s v="USD"/>
    <n v="1294898400"/>
    <n v="1294984800"/>
    <b v="0"/>
    <b v="0"/>
    <s v="music/rock"/>
    <n v="0.6917721518987342"/>
    <n v="81.567164179104481"/>
    <x v="1"/>
    <s v="rock"/>
    <x v="783"/>
    <d v="2011-01-14T06:00:00"/>
  </r>
  <r>
    <n v="876"/>
    <s v="Dixon, Perez and Banks"/>
    <s v="Re-engineered encompassing definition"/>
    <n v="8300"/>
    <n v="2111"/>
    <x v="0"/>
    <n v="57"/>
    <s v="CA"/>
    <s v="CAD"/>
    <n v="1559970000"/>
    <n v="1562043600"/>
    <b v="0"/>
    <b v="0"/>
    <s v="photography/photography books"/>
    <n v="0.25433734939759034"/>
    <n v="37.035087719298247"/>
    <x v="7"/>
    <s v="photography books"/>
    <x v="784"/>
    <d v="2019-07-02T05:00:00"/>
  </r>
  <r>
    <n v="877"/>
    <s v="Estrada Group"/>
    <s v="Multi-lateral uniform collaboration"/>
    <n v="163600"/>
    <n v="126628"/>
    <x v="0"/>
    <n v="1229"/>
    <s v="US"/>
    <s v="USD"/>
    <n v="1469509200"/>
    <n v="1469595600"/>
    <b v="0"/>
    <b v="0"/>
    <s v="food/food trucks"/>
    <n v="0.77400977995110021"/>
    <n v="103.033360455655"/>
    <x v="0"/>
    <s v="food trucks"/>
    <x v="785"/>
    <d v="2016-07-27T05:00:00"/>
  </r>
  <r>
    <n v="878"/>
    <s v="Lutz Group"/>
    <s v="Enterprise-wide foreground paradigm"/>
    <n v="2700"/>
    <n v="1012"/>
    <x v="0"/>
    <n v="12"/>
    <s v="IT"/>
    <s v="EUR"/>
    <n v="1579068000"/>
    <n v="1581141600"/>
    <b v="0"/>
    <b v="0"/>
    <s v="music/metal"/>
    <n v="0.37481481481481482"/>
    <n v="84.333333333333329"/>
    <x v="1"/>
    <s v="metal"/>
    <x v="786"/>
    <d v="2020-02-08T06:00:00"/>
  </r>
  <r>
    <n v="879"/>
    <s v="Ortiz Inc"/>
    <s v="Stand-alone incremental parallelism"/>
    <n v="1000"/>
    <n v="5438"/>
    <x v="1"/>
    <n v="53"/>
    <s v="US"/>
    <s v="USD"/>
    <n v="1487743200"/>
    <n v="1488520800"/>
    <b v="0"/>
    <b v="0"/>
    <s v="publishing/nonfiction"/>
    <n v="5.4379999999999997"/>
    <n v="102.60377358490567"/>
    <x v="5"/>
    <s v="nonfiction"/>
    <x v="787"/>
    <d v="2017-03-03T06:00:00"/>
  </r>
  <r>
    <n v="880"/>
    <s v="Craig, Ellis and Miller"/>
    <s v="Persevering 5thgeneration throughput"/>
    <n v="84500"/>
    <n v="193101"/>
    <x v="1"/>
    <n v="2414"/>
    <s v="US"/>
    <s v="USD"/>
    <n v="1563685200"/>
    <n v="1563858000"/>
    <b v="0"/>
    <b v="0"/>
    <s v="music/electric music"/>
    <n v="2.2852189349112426"/>
    <n v="79.992129246064621"/>
    <x v="1"/>
    <s v="electric music"/>
    <x v="788"/>
    <d v="2019-07-23T05:00:00"/>
  </r>
  <r>
    <n v="881"/>
    <s v="Charles Inc"/>
    <s v="Implemented object-oriented synergy"/>
    <n v="81300"/>
    <n v="31665"/>
    <x v="0"/>
    <n v="452"/>
    <s v="US"/>
    <s v="USD"/>
    <n v="1436418000"/>
    <n v="1438923600"/>
    <b v="0"/>
    <b v="1"/>
    <s v="theater/plays"/>
    <n v="0.38948339483394834"/>
    <n v="70.055309734513273"/>
    <x v="3"/>
    <s v="plays"/>
    <x v="330"/>
    <d v="2015-08-07T05:00:00"/>
  </r>
  <r>
    <n v="882"/>
    <s v="White-Rosario"/>
    <s v="Balanced demand-driven definition"/>
    <n v="800"/>
    <n v="2960"/>
    <x v="1"/>
    <n v="80"/>
    <s v="US"/>
    <s v="USD"/>
    <n v="1421820000"/>
    <n v="1422165600"/>
    <b v="0"/>
    <b v="0"/>
    <s v="theater/plays"/>
    <n v="3.7"/>
    <n v="37"/>
    <x v="3"/>
    <s v="plays"/>
    <x v="789"/>
    <d v="2015-01-25T06:00:00"/>
  </r>
  <r>
    <n v="883"/>
    <s v="Simmons-Villarreal"/>
    <s v="Customer-focused mobile Graphic Interface"/>
    <n v="3400"/>
    <n v="8089"/>
    <x v="1"/>
    <n v="193"/>
    <s v="US"/>
    <s v="USD"/>
    <n v="1274763600"/>
    <n v="1277874000"/>
    <b v="0"/>
    <b v="0"/>
    <s v="film &amp; video/shorts"/>
    <n v="2.3791176470588233"/>
    <n v="41.911917098445599"/>
    <x v="4"/>
    <s v="shorts"/>
    <x v="790"/>
    <d v="2010-06-30T05:00:00"/>
  </r>
  <r>
    <n v="884"/>
    <s v="Strickland Group"/>
    <s v="Horizontal secondary interface"/>
    <n v="170800"/>
    <n v="109374"/>
    <x v="0"/>
    <n v="1886"/>
    <s v="US"/>
    <s v="USD"/>
    <n v="1399179600"/>
    <n v="1399352400"/>
    <b v="0"/>
    <b v="1"/>
    <s v="theater/plays"/>
    <n v="0.64036299765807958"/>
    <n v="57.992576882290564"/>
    <x v="3"/>
    <s v="plays"/>
    <x v="791"/>
    <d v="2014-05-06T05:00:00"/>
  </r>
  <r>
    <n v="885"/>
    <s v="Lynch Ltd"/>
    <s v="Virtual analyzing collaboration"/>
    <n v="1800"/>
    <n v="2129"/>
    <x v="1"/>
    <n v="52"/>
    <s v="US"/>
    <s v="USD"/>
    <n v="1275800400"/>
    <n v="1279083600"/>
    <b v="0"/>
    <b v="0"/>
    <s v="theater/plays"/>
    <n v="1.1827777777777777"/>
    <n v="40.942307692307693"/>
    <x v="3"/>
    <s v="plays"/>
    <x v="792"/>
    <d v="2010-07-14T05:00:00"/>
  </r>
  <r>
    <n v="886"/>
    <s v="Sanders LLC"/>
    <s v="Multi-tiered explicit focus group"/>
    <n v="150600"/>
    <n v="127745"/>
    <x v="0"/>
    <n v="1825"/>
    <s v="US"/>
    <s v="USD"/>
    <n v="1282798800"/>
    <n v="1284354000"/>
    <b v="0"/>
    <b v="0"/>
    <s v="music/indie rock"/>
    <n v="0.84824037184594958"/>
    <n v="69.9972602739726"/>
    <x v="1"/>
    <s v="indie rock"/>
    <x v="793"/>
    <d v="2010-09-13T05:00:00"/>
  </r>
  <r>
    <n v="887"/>
    <s v="Cooper LLC"/>
    <s v="Multi-layered systematic knowledgebase"/>
    <n v="7800"/>
    <n v="2289"/>
    <x v="0"/>
    <n v="31"/>
    <s v="US"/>
    <s v="USD"/>
    <n v="1437109200"/>
    <n v="1441170000"/>
    <b v="0"/>
    <b v="1"/>
    <s v="theater/plays"/>
    <n v="0.29346153846153844"/>
    <n v="73.838709677419359"/>
    <x v="3"/>
    <s v="plays"/>
    <x v="794"/>
    <d v="2015-09-02T05:00:00"/>
  </r>
  <r>
    <n v="888"/>
    <s v="Palmer Ltd"/>
    <s v="Reverse-engineered uniform knowledge user"/>
    <n v="5800"/>
    <n v="12174"/>
    <x v="1"/>
    <n v="290"/>
    <s v="US"/>
    <s v="USD"/>
    <n v="1491886800"/>
    <n v="1493528400"/>
    <b v="0"/>
    <b v="0"/>
    <s v="theater/plays"/>
    <n v="2.0989655172413793"/>
    <n v="41.979310344827589"/>
    <x v="3"/>
    <s v="plays"/>
    <x v="795"/>
    <d v="2017-04-30T05:00:00"/>
  </r>
  <r>
    <n v="889"/>
    <s v="Santos Group"/>
    <s v="Secured dynamic capacity"/>
    <n v="5600"/>
    <n v="9508"/>
    <x v="1"/>
    <n v="122"/>
    <s v="US"/>
    <s v="USD"/>
    <n v="1394600400"/>
    <n v="1395205200"/>
    <b v="0"/>
    <b v="1"/>
    <s v="music/electric music"/>
    <n v="1.697857142857143"/>
    <n v="77.93442622950819"/>
    <x v="1"/>
    <s v="electric music"/>
    <x v="796"/>
    <d v="2014-03-19T05:00:00"/>
  </r>
  <r>
    <n v="890"/>
    <s v="Christian, Kim and Jimenez"/>
    <s v="Devolved foreground throughput"/>
    <n v="134400"/>
    <n v="155849"/>
    <x v="1"/>
    <n v="1470"/>
    <s v="US"/>
    <s v="USD"/>
    <n v="1561352400"/>
    <n v="1561438800"/>
    <b v="0"/>
    <b v="0"/>
    <s v="music/indie rock"/>
    <n v="1.1595907738095239"/>
    <n v="106.01972789115646"/>
    <x v="1"/>
    <s v="indie rock"/>
    <x v="797"/>
    <d v="2019-06-25T05:00:00"/>
  </r>
  <r>
    <n v="891"/>
    <s v="Williams, Price and Hurley"/>
    <s v="Synchronized demand-driven infrastructure"/>
    <n v="3000"/>
    <n v="7758"/>
    <x v="1"/>
    <n v="165"/>
    <s v="CA"/>
    <s v="CAD"/>
    <n v="1322892000"/>
    <n v="1326693600"/>
    <b v="0"/>
    <b v="0"/>
    <s v="film &amp; video/documentary"/>
    <n v="2.5859999999999999"/>
    <n v="47.018181818181816"/>
    <x v="4"/>
    <s v="documentary"/>
    <x v="798"/>
    <d v="2012-01-16T06:00:00"/>
  </r>
  <r>
    <n v="892"/>
    <s v="Anderson, Parks and Estrada"/>
    <s v="Realigned discrete structure"/>
    <n v="6000"/>
    <n v="13835"/>
    <x v="1"/>
    <n v="182"/>
    <s v="US"/>
    <s v="USD"/>
    <n v="1274418000"/>
    <n v="1277960400"/>
    <b v="0"/>
    <b v="0"/>
    <s v="publishing/translations"/>
    <n v="2.3058333333333332"/>
    <n v="76.016483516483518"/>
    <x v="5"/>
    <s v="translations"/>
    <x v="799"/>
    <d v="2010-07-01T05:00:00"/>
  </r>
  <r>
    <n v="893"/>
    <s v="Collins-Martinez"/>
    <s v="Progressive grid-enabled website"/>
    <n v="8400"/>
    <n v="10770"/>
    <x v="1"/>
    <n v="199"/>
    <s v="IT"/>
    <s v="EUR"/>
    <n v="1434344400"/>
    <n v="1434690000"/>
    <b v="0"/>
    <b v="1"/>
    <s v="film &amp; video/documentary"/>
    <n v="1.2821428571428573"/>
    <n v="54.120603015075375"/>
    <x v="4"/>
    <s v="documentary"/>
    <x v="800"/>
    <d v="2015-06-19T05:00:00"/>
  </r>
  <r>
    <n v="894"/>
    <s v="Barrett Inc"/>
    <s v="Organic cohesive neural-net"/>
    <n v="1700"/>
    <n v="3208"/>
    <x v="1"/>
    <n v="56"/>
    <s v="GB"/>
    <s v="GBP"/>
    <n v="1373518800"/>
    <n v="1376110800"/>
    <b v="0"/>
    <b v="1"/>
    <s v="film &amp; video/television"/>
    <n v="1.8870588235294117"/>
    <n v="57.285714285714285"/>
    <x v="4"/>
    <s v="television"/>
    <x v="801"/>
    <d v="2013-08-10T05:00:00"/>
  </r>
  <r>
    <n v="895"/>
    <s v="Adams-Rollins"/>
    <s v="Integrated demand-driven info-mediaries"/>
    <n v="159800"/>
    <n v="11108"/>
    <x v="0"/>
    <n v="107"/>
    <s v="US"/>
    <s v="USD"/>
    <n v="1517637600"/>
    <n v="1518415200"/>
    <b v="0"/>
    <b v="0"/>
    <s v="theater/plays"/>
    <n v="6.9511889862327911E-2"/>
    <n v="103.81308411214954"/>
    <x v="3"/>
    <s v="plays"/>
    <x v="802"/>
    <d v="2018-02-12T06:00:00"/>
  </r>
  <r>
    <n v="896"/>
    <s v="Wright-Bryant"/>
    <s v="Reverse-engineered client-server extranet"/>
    <n v="19800"/>
    <n v="153338"/>
    <x v="1"/>
    <n v="1460"/>
    <s v="AU"/>
    <s v="AUD"/>
    <n v="1310619600"/>
    <n v="1310878800"/>
    <b v="0"/>
    <b v="1"/>
    <s v="food/food trucks"/>
    <n v="7.7443434343434348"/>
    <n v="105.02602739726028"/>
    <x v="0"/>
    <s v="food trucks"/>
    <x v="803"/>
    <d v="2011-07-17T05:00:00"/>
  </r>
  <r>
    <n v="897"/>
    <s v="Berry-Cannon"/>
    <s v="Organized discrete encoding"/>
    <n v="8800"/>
    <n v="2437"/>
    <x v="0"/>
    <n v="27"/>
    <s v="US"/>
    <s v="USD"/>
    <n v="1556427600"/>
    <n v="1556600400"/>
    <b v="0"/>
    <b v="0"/>
    <s v="theater/plays"/>
    <n v="0.27693181818181817"/>
    <n v="90.259259259259252"/>
    <x v="3"/>
    <s v="plays"/>
    <x v="212"/>
    <d v="2019-04-30T05:00:00"/>
  </r>
  <r>
    <n v="898"/>
    <s v="Davis-Gonzalez"/>
    <s v="Balanced regional flexibility"/>
    <n v="179100"/>
    <n v="93991"/>
    <x v="0"/>
    <n v="1221"/>
    <s v="US"/>
    <s v="USD"/>
    <n v="1576476000"/>
    <n v="1576994400"/>
    <b v="0"/>
    <b v="0"/>
    <s v="film &amp; video/documentary"/>
    <n v="0.52479620323841425"/>
    <n v="76.978705978705975"/>
    <x v="4"/>
    <s v="documentary"/>
    <x v="804"/>
    <d v="2019-12-22T06:00:00"/>
  </r>
  <r>
    <n v="899"/>
    <s v="Best-Young"/>
    <s v="Implemented multimedia time-frame"/>
    <n v="3100"/>
    <n v="12620"/>
    <x v="1"/>
    <n v="123"/>
    <s v="CH"/>
    <s v="CHF"/>
    <n v="1381122000"/>
    <n v="1382677200"/>
    <b v="0"/>
    <b v="0"/>
    <s v="music/jazz"/>
    <n v="4.0709677419354842"/>
    <n v="102.60162601626017"/>
    <x v="1"/>
    <s v="jazz"/>
    <x v="805"/>
    <d v="2013-10-25T05:00:00"/>
  </r>
  <r>
    <n v="900"/>
    <s v="Powers, Smith and Deleon"/>
    <s v="Enhanced uniform service-desk"/>
    <n v="100"/>
    <n v="2"/>
    <x v="0"/>
    <n v="1"/>
    <s v="US"/>
    <s v="USD"/>
    <n v="1411102800"/>
    <n v="1411189200"/>
    <b v="0"/>
    <b v="1"/>
    <s v="technology/web"/>
    <n v="0.02"/>
    <n v="2"/>
    <x v="2"/>
    <s v="web"/>
    <x v="806"/>
    <d v="2014-09-20T05:00:00"/>
  </r>
  <r>
    <n v="901"/>
    <s v="Hogan Group"/>
    <s v="Versatile bottom-line definition"/>
    <n v="5600"/>
    <n v="8746"/>
    <x v="1"/>
    <n v="159"/>
    <s v="US"/>
    <s v="USD"/>
    <n v="1531803600"/>
    <n v="1534654800"/>
    <b v="0"/>
    <b v="1"/>
    <s v="music/rock"/>
    <n v="1.5617857142857143"/>
    <n v="55.0062893081761"/>
    <x v="1"/>
    <s v="rock"/>
    <x v="807"/>
    <d v="2018-08-19T05:00:00"/>
  </r>
  <r>
    <n v="902"/>
    <s v="Wang, Silva and Byrd"/>
    <s v="Integrated bifurcated software"/>
    <n v="1400"/>
    <n v="3534"/>
    <x v="1"/>
    <n v="110"/>
    <s v="US"/>
    <s v="USD"/>
    <n v="1454133600"/>
    <n v="1457762400"/>
    <b v="0"/>
    <b v="0"/>
    <s v="technology/web"/>
    <n v="2.5242857142857145"/>
    <n v="32.127272727272725"/>
    <x v="2"/>
    <s v="web"/>
    <x v="722"/>
    <d v="2016-03-12T06:00:00"/>
  </r>
  <r>
    <n v="903"/>
    <s v="Parker-Morris"/>
    <s v="Assimilated next generation instruction set"/>
    <n v="41000"/>
    <n v="709"/>
    <x v="2"/>
    <n v="14"/>
    <s v="US"/>
    <s v="USD"/>
    <n v="1336194000"/>
    <n v="1337490000"/>
    <b v="0"/>
    <b v="1"/>
    <s v="publishing/nonfiction"/>
    <n v="1.729268292682927E-2"/>
    <n v="50.642857142857146"/>
    <x v="5"/>
    <s v="nonfiction"/>
    <x v="477"/>
    <d v="2012-05-20T05:00:00"/>
  </r>
  <r>
    <n v="904"/>
    <s v="Rodriguez, Johnson and Jackson"/>
    <s v="Digitized foreground array"/>
    <n v="6500"/>
    <n v="795"/>
    <x v="0"/>
    <n v="16"/>
    <s v="US"/>
    <s v="USD"/>
    <n v="1349326800"/>
    <n v="1349672400"/>
    <b v="0"/>
    <b v="0"/>
    <s v="publishing/radio &amp; podcasts"/>
    <n v="0.12230769230769231"/>
    <n v="49.6875"/>
    <x v="5"/>
    <s v="radio &amp; podcasts"/>
    <x v="259"/>
    <d v="2012-10-08T05:00:00"/>
  </r>
  <r>
    <n v="905"/>
    <s v="Haynes PLC"/>
    <s v="Re-engineered clear-thinking project"/>
    <n v="7900"/>
    <n v="12955"/>
    <x v="1"/>
    <n v="236"/>
    <s v="US"/>
    <s v="USD"/>
    <n v="1379566800"/>
    <n v="1379826000"/>
    <b v="0"/>
    <b v="0"/>
    <s v="theater/plays"/>
    <n v="1.6398734177215191"/>
    <n v="54.894067796610166"/>
    <x v="3"/>
    <s v="plays"/>
    <x v="9"/>
    <d v="2013-09-22T05:00:00"/>
  </r>
  <r>
    <n v="906"/>
    <s v="Hayes Group"/>
    <s v="Implemented even-keeled standardization"/>
    <n v="5500"/>
    <n v="8964"/>
    <x v="1"/>
    <n v="191"/>
    <s v="US"/>
    <s v="USD"/>
    <n v="1494651600"/>
    <n v="1497762000"/>
    <b v="1"/>
    <b v="1"/>
    <s v="film &amp; video/documentary"/>
    <n v="1.6298181818181818"/>
    <n v="46.931937172774866"/>
    <x v="4"/>
    <s v="documentary"/>
    <x v="808"/>
    <d v="2017-06-18T05:00:00"/>
  </r>
  <r>
    <n v="907"/>
    <s v="White, Pena and Calhoun"/>
    <s v="Quality-focused asymmetric adapter"/>
    <n v="9100"/>
    <n v="1843"/>
    <x v="0"/>
    <n v="41"/>
    <s v="US"/>
    <s v="USD"/>
    <n v="1303880400"/>
    <n v="1304485200"/>
    <b v="0"/>
    <b v="0"/>
    <s v="theater/plays"/>
    <n v="0.20252747252747252"/>
    <n v="44.951219512195124"/>
    <x v="3"/>
    <s v="plays"/>
    <x v="809"/>
    <d v="2011-05-04T05:00:00"/>
  </r>
  <r>
    <n v="908"/>
    <s v="Bryant-Pope"/>
    <s v="Networked intangible help-desk"/>
    <n v="38200"/>
    <n v="121950"/>
    <x v="1"/>
    <n v="3934"/>
    <s v="US"/>
    <s v="USD"/>
    <n v="1335934800"/>
    <n v="1336885200"/>
    <b v="0"/>
    <b v="0"/>
    <s v="games/video games"/>
    <n v="3.1924083769633507"/>
    <n v="30.99898322318251"/>
    <x v="6"/>
    <s v="video games"/>
    <x v="444"/>
    <d v="2012-05-13T05:00:00"/>
  </r>
  <r>
    <n v="909"/>
    <s v="Gates, Li and Thompson"/>
    <s v="Synchronized attitude-oriented frame"/>
    <n v="1800"/>
    <n v="8621"/>
    <x v="1"/>
    <n v="80"/>
    <s v="CA"/>
    <s v="CAD"/>
    <n v="1528088400"/>
    <n v="1530421200"/>
    <b v="0"/>
    <b v="1"/>
    <s v="theater/plays"/>
    <n v="4.7894444444444444"/>
    <n v="107.7625"/>
    <x v="3"/>
    <s v="plays"/>
    <x v="384"/>
    <d v="2018-07-01T05:00:00"/>
  </r>
  <r>
    <n v="910"/>
    <s v="King-Morris"/>
    <s v="Proactive incremental architecture"/>
    <n v="154500"/>
    <n v="30215"/>
    <x v="3"/>
    <n v="296"/>
    <s v="US"/>
    <s v="USD"/>
    <n v="1421906400"/>
    <n v="1421992800"/>
    <b v="0"/>
    <b v="0"/>
    <s v="theater/plays"/>
    <n v="0.19556634304207121"/>
    <n v="102.07770270270271"/>
    <x v="3"/>
    <s v="plays"/>
    <x v="810"/>
    <d v="2015-01-23T06:00:00"/>
  </r>
  <r>
    <n v="911"/>
    <s v="Carter, Cole and Curtis"/>
    <s v="Cloned responsive standardization"/>
    <n v="5800"/>
    <n v="11539"/>
    <x v="1"/>
    <n v="462"/>
    <s v="US"/>
    <s v="USD"/>
    <n v="1568005200"/>
    <n v="1568178000"/>
    <b v="1"/>
    <b v="0"/>
    <s v="technology/web"/>
    <n v="1.9894827586206896"/>
    <n v="24.976190476190474"/>
    <x v="2"/>
    <s v="web"/>
    <x v="811"/>
    <d v="2019-09-11T05:00:00"/>
  </r>
  <r>
    <n v="912"/>
    <s v="Sanchez-Parsons"/>
    <s v="Reduced bifurcated pricing structure"/>
    <n v="1800"/>
    <n v="14310"/>
    <x v="1"/>
    <n v="179"/>
    <s v="US"/>
    <s v="USD"/>
    <n v="1346821200"/>
    <n v="1347944400"/>
    <b v="1"/>
    <b v="0"/>
    <s v="film &amp; video/drama"/>
    <n v="7.95"/>
    <n v="79.944134078212286"/>
    <x v="4"/>
    <s v="drama"/>
    <x v="812"/>
    <d v="2012-09-18T05:00:00"/>
  </r>
  <r>
    <n v="913"/>
    <s v="Rivera-Pearson"/>
    <s v="Re-engineered asymmetric challenge"/>
    <n v="70200"/>
    <n v="35536"/>
    <x v="0"/>
    <n v="523"/>
    <s v="AU"/>
    <s v="AUD"/>
    <n v="1557637200"/>
    <n v="1558760400"/>
    <b v="0"/>
    <b v="0"/>
    <s v="film &amp; video/drama"/>
    <n v="0.50621082621082625"/>
    <n v="67.946462715105156"/>
    <x v="4"/>
    <s v="drama"/>
    <x v="813"/>
    <d v="2019-05-25T05:00:00"/>
  </r>
  <r>
    <n v="914"/>
    <s v="Ramirez, Padilla and Barrera"/>
    <s v="Diverse client-driven conglomeration"/>
    <n v="6400"/>
    <n v="3676"/>
    <x v="0"/>
    <n v="141"/>
    <s v="GB"/>
    <s v="GBP"/>
    <n v="1375592400"/>
    <n v="1376629200"/>
    <b v="0"/>
    <b v="0"/>
    <s v="theater/plays"/>
    <n v="0.57437499999999997"/>
    <n v="26.070921985815602"/>
    <x v="3"/>
    <s v="plays"/>
    <x v="814"/>
    <d v="2013-08-16T05:00:00"/>
  </r>
  <r>
    <n v="915"/>
    <s v="Riggs Group"/>
    <s v="Configurable upward-trending solution"/>
    <n v="125900"/>
    <n v="195936"/>
    <x v="1"/>
    <n v="1866"/>
    <s v="GB"/>
    <s v="GBP"/>
    <n v="1503982800"/>
    <n v="1504760400"/>
    <b v="0"/>
    <b v="0"/>
    <s v="film &amp; video/television"/>
    <n v="1.5562827640984909"/>
    <n v="105.0032154340836"/>
    <x v="4"/>
    <s v="television"/>
    <x v="80"/>
    <d v="2017-09-07T05:00:00"/>
  </r>
  <r>
    <n v="916"/>
    <s v="Clements Ltd"/>
    <s v="Persistent bandwidth-monitored framework"/>
    <n v="3700"/>
    <n v="1343"/>
    <x v="0"/>
    <n v="52"/>
    <s v="US"/>
    <s v="USD"/>
    <n v="1418882400"/>
    <n v="1419660000"/>
    <b v="0"/>
    <b v="0"/>
    <s v="photography/photography books"/>
    <n v="0.36297297297297298"/>
    <n v="25.826923076923077"/>
    <x v="7"/>
    <s v="photography books"/>
    <x v="815"/>
    <d v="2014-12-27T06:00:00"/>
  </r>
  <r>
    <n v="917"/>
    <s v="Cooper Inc"/>
    <s v="Polarized discrete product"/>
    <n v="3600"/>
    <n v="2097"/>
    <x v="2"/>
    <n v="27"/>
    <s v="GB"/>
    <s v="GBP"/>
    <n v="1309237200"/>
    <n v="1311310800"/>
    <b v="0"/>
    <b v="1"/>
    <s v="film &amp; video/shorts"/>
    <n v="0.58250000000000002"/>
    <n v="77.666666666666671"/>
    <x v="4"/>
    <s v="shorts"/>
    <x v="816"/>
    <d v="2011-07-22T05:00:00"/>
  </r>
  <r>
    <n v="918"/>
    <s v="Jones-Gonzalez"/>
    <s v="Seamless dynamic website"/>
    <n v="3800"/>
    <n v="9021"/>
    <x v="1"/>
    <n v="156"/>
    <s v="CH"/>
    <s v="CHF"/>
    <n v="1343365200"/>
    <n v="1344315600"/>
    <b v="0"/>
    <b v="0"/>
    <s v="publishing/radio &amp; podcasts"/>
    <n v="2.3739473684210526"/>
    <n v="57.82692307692308"/>
    <x v="5"/>
    <s v="radio &amp; podcasts"/>
    <x v="474"/>
    <d v="2012-08-07T05:00:00"/>
  </r>
  <r>
    <n v="919"/>
    <s v="Fox Ltd"/>
    <s v="Extended multimedia firmware"/>
    <n v="35600"/>
    <n v="20915"/>
    <x v="0"/>
    <n v="225"/>
    <s v="AU"/>
    <s v="AUD"/>
    <n v="1507957200"/>
    <n v="1510725600"/>
    <b v="0"/>
    <b v="1"/>
    <s v="theater/plays"/>
    <n v="0.58750000000000002"/>
    <n v="92.955555555555549"/>
    <x v="3"/>
    <s v="plays"/>
    <x v="817"/>
    <d v="2017-11-15T06:00:00"/>
  </r>
  <r>
    <n v="920"/>
    <s v="Green, Murphy and Webb"/>
    <s v="Versatile directional project"/>
    <n v="5300"/>
    <n v="9676"/>
    <x v="1"/>
    <n v="255"/>
    <s v="US"/>
    <s v="USD"/>
    <n v="1549519200"/>
    <n v="1551247200"/>
    <b v="1"/>
    <b v="0"/>
    <s v="film &amp; video/animation"/>
    <n v="1.8256603773584905"/>
    <n v="37.945098039215686"/>
    <x v="4"/>
    <s v="animation"/>
    <x v="818"/>
    <d v="2019-02-27T06:00:00"/>
  </r>
  <r>
    <n v="921"/>
    <s v="Stevenson PLC"/>
    <s v="Profound directional knowledge user"/>
    <n v="160400"/>
    <n v="1210"/>
    <x v="0"/>
    <n v="38"/>
    <s v="US"/>
    <s v="USD"/>
    <n v="1329026400"/>
    <n v="1330236000"/>
    <b v="0"/>
    <b v="0"/>
    <s v="technology/web"/>
    <n v="7.5436408977556111E-3"/>
    <n v="31.842105263157894"/>
    <x v="2"/>
    <s v="web"/>
    <x v="819"/>
    <d v="2012-02-26T06:00:00"/>
  </r>
  <r>
    <n v="922"/>
    <s v="Soto-Anthony"/>
    <s v="Ameliorated logistical capability"/>
    <n v="51400"/>
    <n v="90440"/>
    <x v="1"/>
    <n v="2261"/>
    <s v="US"/>
    <s v="USD"/>
    <n v="1544335200"/>
    <n v="1545112800"/>
    <b v="0"/>
    <b v="1"/>
    <s v="music/world music"/>
    <n v="1.7595330739299611"/>
    <n v="40"/>
    <x v="1"/>
    <s v="world music"/>
    <x v="609"/>
    <d v="2018-12-18T06:00:00"/>
  </r>
  <r>
    <n v="923"/>
    <s v="Wise and Sons"/>
    <s v="Sharable discrete definition"/>
    <n v="1700"/>
    <n v="4044"/>
    <x v="1"/>
    <n v="40"/>
    <s v="US"/>
    <s v="USD"/>
    <n v="1279083600"/>
    <n v="1279170000"/>
    <b v="0"/>
    <b v="0"/>
    <s v="theater/plays"/>
    <n v="2.3788235294117648"/>
    <n v="101.1"/>
    <x v="3"/>
    <s v="plays"/>
    <x v="547"/>
    <d v="2010-07-15T05:00:00"/>
  </r>
  <r>
    <n v="924"/>
    <s v="Butler-Barr"/>
    <s v="User-friendly next generation core"/>
    <n v="39400"/>
    <n v="192292"/>
    <x v="1"/>
    <n v="2289"/>
    <s v="IT"/>
    <s v="EUR"/>
    <n v="1572498000"/>
    <n v="1573452000"/>
    <b v="0"/>
    <b v="0"/>
    <s v="theater/plays"/>
    <n v="4.8805076142131982"/>
    <n v="84.006989951944078"/>
    <x v="3"/>
    <s v="plays"/>
    <x v="820"/>
    <d v="2019-11-11T06:00:00"/>
  </r>
  <r>
    <n v="925"/>
    <s v="Wilson, Jefferson and Anderson"/>
    <s v="Profit-focused empowering system engine"/>
    <n v="3000"/>
    <n v="6722"/>
    <x v="1"/>
    <n v="65"/>
    <s v="US"/>
    <s v="USD"/>
    <n v="1506056400"/>
    <n v="1507093200"/>
    <b v="0"/>
    <b v="0"/>
    <s v="theater/plays"/>
    <n v="2.2406666666666668"/>
    <n v="103.41538461538461"/>
    <x v="3"/>
    <s v="plays"/>
    <x v="821"/>
    <d v="2017-10-04T05:00:00"/>
  </r>
  <r>
    <n v="926"/>
    <s v="Brown-Oliver"/>
    <s v="Synchronized cohesive encoding"/>
    <n v="8700"/>
    <n v="1577"/>
    <x v="0"/>
    <n v="15"/>
    <s v="US"/>
    <s v="USD"/>
    <n v="1463029200"/>
    <n v="1463374800"/>
    <b v="0"/>
    <b v="0"/>
    <s v="food/food trucks"/>
    <n v="0.18126436781609195"/>
    <n v="105.13333333333334"/>
    <x v="0"/>
    <s v="food trucks"/>
    <x v="151"/>
    <d v="2016-05-16T05:00:00"/>
  </r>
  <r>
    <n v="927"/>
    <s v="Davis-Gardner"/>
    <s v="Synergistic dynamic utilization"/>
    <n v="7200"/>
    <n v="3301"/>
    <x v="0"/>
    <n v="37"/>
    <s v="US"/>
    <s v="USD"/>
    <n v="1342069200"/>
    <n v="1344574800"/>
    <b v="0"/>
    <b v="0"/>
    <s v="theater/plays"/>
    <n v="0.45847222222222223"/>
    <n v="89.21621621621621"/>
    <x v="3"/>
    <s v="plays"/>
    <x v="822"/>
    <d v="2012-08-10T05:00:00"/>
  </r>
  <r>
    <n v="928"/>
    <s v="Dawson Group"/>
    <s v="Triple-buffered bi-directional model"/>
    <n v="167400"/>
    <n v="196386"/>
    <x v="1"/>
    <n v="3777"/>
    <s v="IT"/>
    <s v="EUR"/>
    <n v="1388296800"/>
    <n v="1389074400"/>
    <b v="0"/>
    <b v="0"/>
    <s v="technology/web"/>
    <n v="1.1731541218637993"/>
    <n v="51.995234312946785"/>
    <x v="2"/>
    <s v="web"/>
    <x v="823"/>
    <d v="2014-01-07T06:00:00"/>
  </r>
  <r>
    <n v="929"/>
    <s v="Turner-Terrell"/>
    <s v="Polarized tertiary function"/>
    <n v="5500"/>
    <n v="11952"/>
    <x v="1"/>
    <n v="184"/>
    <s v="GB"/>
    <s v="GBP"/>
    <n v="1493787600"/>
    <n v="1494997200"/>
    <b v="0"/>
    <b v="0"/>
    <s v="theater/plays"/>
    <n v="2.173090909090909"/>
    <n v="64.956521739130437"/>
    <x v="3"/>
    <s v="plays"/>
    <x v="824"/>
    <d v="2017-05-17T05:00:00"/>
  </r>
  <r>
    <n v="930"/>
    <s v="Hall, Buchanan and Benton"/>
    <s v="Configurable fault-tolerant structure"/>
    <n v="3500"/>
    <n v="3930"/>
    <x v="1"/>
    <n v="85"/>
    <s v="US"/>
    <s v="USD"/>
    <n v="1424844000"/>
    <n v="1425448800"/>
    <b v="0"/>
    <b v="1"/>
    <s v="theater/plays"/>
    <n v="1.1228571428571428"/>
    <n v="46.235294117647058"/>
    <x v="3"/>
    <s v="plays"/>
    <x v="825"/>
    <d v="2015-03-04T06:00:00"/>
  </r>
  <r>
    <n v="931"/>
    <s v="Lowery, Hayden and Cruz"/>
    <s v="Digitized 24/7 budgetary management"/>
    <n v="7900"/>
    <n v="5729"/>
    <x v="0"/>
    <n v="112"/>
    <s v="US"/>
    <s v="USD"/>
    <n v="1403931600"/>
    <n v="1404104400"/>
    <b v="0"/>
    <b v="1"/>
    <s v="theater/plays"/>
    <n v="0.72518987341772156"/>
    <n v="51.151785714285715"/>
    <x v="3"/>
    <s v="plays"/>
    <x v="826"/>
    <d v="2014-06-30T05:00:00"/>
  </r>
  <r>
    <n v="932"/>
    <s v="Mora, Miller and Harper"/>
    <s v="Stand-alone zero tolerance algorithm"/>
    <n v="2300"/>
    <n v="4883"/>
    <x v="1"/>
    <n v="144"/>
    <s v="US"/>
    <s v="USD"/>
    <n v="1394514000"/>
    <n v="1394773200"/>
    <b v="0"/>
    <b v="0"/>
    <s v="music/rock"/>
    <n v="2.1230434782608696"/>
    <n v="33.909722222222221"/>
    <x v="1"/>
    <s v="rock"/>
    <x v="827"/>
    <d v="2014-03-14T05:00:00"/>
  </r>
  <r>
    <n v="933"/>
    <s v="Espinoza Group"/>
    <s v="Implemented tangible support"/>
    <n v="73000"/>
    <n v="175015"/>
    <x v="1"/>
    <n v="1902"/>
    <s v="US"/>
    <s v="USD"/>
    <n v="1365397200"/>
    <n v="1366520400"/>
    <b v="0"/>
    <b v="0"/>
    <s v="theater/plays"/>
    <n v="2.3974657534246577"/>
    <n v="92.016298633017882"/>
    <x v="3"/>
    <s v="plays"/>
    <x v="828"/>
    <d v="2013-04-21T05:00:00"/>
  </r>
  <r>
    <n v="934"/>
    <s v="Davis, Crawford and Lopez"/>
    <s v="Reactive radical framework"/>
    <n v="6200"/>
    <n v="11280"/>
    <x v="1"/>
    <n v="105"/>
    <s v="US"/>
    <s v="USD"/>
    <n v="1456120800"/>
    <n v="1456639200"/>
    <b v="0"/>
    <b v="0"/>
    <s v="theater/plays"/>
    <n v="1.8193548387096774"/>
    <n v="107.42857142857143"/>
    <x v="3"/>
    <s v="plays"/>
    <x v="829"/>
    <d v="2016-02-28T06:00:00"/>
  </r>
  <r>
    <n v="935"/>
    <s v="Richards, Stevens and Fleming"/>
    <s v="Object-based full-range knowledge user"/>
    <n v="6100"/>
    <n v="10012"/>
    <x v="1"/>
    <n v="132"/>
    <s v="US"/>
    <s v="USD"/>
    <n v="1437714000"/>
    <n v="1438318800"/>
    <b v="0"/>
    <b v="0"/>
    <s v="theater/plays"/>
    <n v="1.6413114754098361"/>
    <n v="75.848484848484844"/>
    <x v="3"/>
    <s v="plays"/>
    <x v="830"/>
    <d v="2015-07-31T05:00:00"/>
  </r>
  <r>
    <n v="936"/>
    <s v="Brown Ltd"/>
    <s v="Enhanced composite contingency"/>
    <n v="103200"/>
    <n v="1690"/>
    <x v="0"/>
    <n v="21"/>
    <s v="US"/>
    <s v="USD"/>
    <n v="1563771600"/>
    <n v="1564030800"/>
    <b v="1"/>
    <b v="0"/>
    <s v="theater/plays"/>
    <n v="1.6375968992248063E-2"/>
    <n v="80.476190476190482"/>
    <x v="3"/>
    <s v="plays"/>
    <x v="831"/>
    <d v="2019-07-25T05:00:00"/>
  </r>
  <r>
    <n v="937"/>
    <s v="Tapia, Sandoval and Hurley"/>
    <s v="Cloned fresh-thinking model"/>
    <n v="171000"/>
    <n v="84891"/>
    <x v="3"/>
    <n v="976"/>
    <s v="US"/>
    <s v="USD"/>
    <n v="1448517600"/>
    <n v="1449295200"/>
    <b v="0"/>
    <b v="0"/>
    <s v="film &amp; video/documentary"/>
    <n v="0.49643859649122807"/>
    <n v="86.978483606557376"/>
    <x v="4"/>
    <s v="documentary"/>
    <x v="832"/>
    <d v="2015-12-05T06:00:00"/>
  </r>
  <r>
    <n v="938"/>
    <s v="Allen Inc"/>
    <s v="Total dedicated benchmark"/>
    <n v="9200"/>
    <n v="10093"/>
    <x v="1"/>
    <n v="96"/>
    <s v="US"/>
    <s v="USD"/>
    <n v="1528779600"/>
    <n v="1531890000"/>
    <b v="0"/>
    <b v="1"/>
    <s v="publishing/fiction"/>
    <n v="1.0970652173913042"/>
    <n v="105.13541666666667"/>
    <x v="5"/>
    <s v="fiction"/>
    <x v="833"/>
    <d v="2018-07-18T05:00:00"/>
  </r>
  <r>
    <n v="939"/>
    <s v="Williams, Johnson and Campbell"/>
    <s v="Streamlined human-resource Graphic Interface"/>
    <n v="7800"/>
    <n v="3839"/>
    <x v="0"/>
    <n v="67"/>
    <s v="US"/>
    <s v="USD"/>
    <n v="1304744400"/>
    <n v="1306213200"/>
    <b v="0"/>
    <b v="1"/>
    <s v="games/video games"/>
    <n v="0.49217948717948717"/>
    <n v="57.298507462686565"/>
    <x v="6"/>
    <s v="video games"/>
    <x v="834"/>
    <d v="2011-05-24T05:00:00"/>
  </r>
  <r>
    <n v="940"/>
    <s v="Wiggins Ltd"/>
    <s v="Upgradable analyzing core"/>
    <n v="9900"/>
    <n v="6161"/>
    <x v="2"/>
    <n v="66"/>
    <s v="CA"/>
    <s v="CAD"/>
    <n v="1354341600"/>
    <n v="1356242400"/>
    <b v="0"/>
    <b v="0"/>
    <s v="technology/web"/>
    <n v="0.62232323232323228"/>
    <n v="93.348484848484844"/>
    <x v="2"/>
    <s v="web"/>
    <x v="835"/>
    <d v="2012-12-23T06:00:00"/>
  </r>
  <r>
    <n v="941"/>
    <s v="Luna-Horne"/>
    <s v="Profound exuding pricing structure"/>
    <n v="43000"/>
    <n v="5615"/>
    <x v="0"/>
    <n v="78"/>
    <s v="US"/>
    <s v="USD"/>
    <n v="1294552800"/>
    <n v="1297576800"/>
    <b v="1"/>
    <b v="0"/>
    <s v="theater/plays"/>
    <n v="0.1305813953488372"/>
    <n v="71.987179487179489"/>
    <x v="3"/>
    <s v="plays"/>
    <x v="836"/>
    <d v="2011-02-13T06:00:00"/>
  </r>
  <r>
    <n v="942"/>
    <s v="Allen Inc"/>
    <s v="Horizontal optimizing model"/>
    <n v="9600"/>
    <n v="6205"/>
    <x v="0"/>
    <n v="67"/>
    <s v="AU"/>
    <s v="AUD"/>
    <n v="1295935200"/>
    <n v="1296194400"/>
    <b v="0"/>
    <b v="0"/>
    <s v="theater/plays"/>
    <n v="0.64635416666666667"/>
    <n v="92.611940298507463"/>
    <x v="3"/>
    <s v="plays"/>
    <x v="837"/>
    <d v="2011-01-28T06:00:00"/>
  </r>
  <r>
    <n v="943"/>
    <s v="Peterson, Gonzalez and Spencer"/>
    <s v="Synchronized fault-tolerant algorithm"/>
    <n v="7500"/>
    <n v="11969"/>
    <x v="1"/>
    <n v="114"/>
    <s v="US"/>
    <s v="USD"/>
    <n v="1411534800"/>
    <n v="1414558800"/>
    <b v="0"/>
    <b v="0"/>
    <s v="food/food trucks"/>
    <n v="1.5958666666666668"/>
    <n v="104.99122807017544"/>
    <x v="0"/>
    <s v="food trucks"/>
    <x v="219"/>
    <d v="2014-10-29T05:00:00"/>
  </r>
  <r>
    <n v="944"/>
    <s v="Walter Inc"/>
    <s v="Streamlined 5thgeneration intranet"/>
    <n v="10000"/>
    <n v="8142"/>
    <x v="0"/>
    <n v="263"/>
    <s v="AU"/>
    <s v="AUD"/>
    <n v="1486706400"/>
    <n v="1488348000"/>
    <b v="0"/>
    <b v="0"/>
    <s v="photography/photography books"/>
    <n v="0.81420000000000003"/>
    <n v="30.958174904942965"/>
    <x v="7"/>
    <s v="photography books"/>
    <x v="365"/>
    <d v="2017-03-01T06:00:00"/>
  </r>
  <r>
    <n v="945"/>
    <s v="Sanders, Farley and Huffman"/>
    <s v="Cross-group clear-thinking task-force"/>
    <n v="172000"/>
    <n v="55805"/>
    <x v="0"/>
    <n v="1691"/>
    <s v="US"/>
    <s v="USD"/>
    <n v="1333602000"/>
    <n v="1334898000"/>
    <b v="1"/>
    <b v="0"/>
    <s v="photography/photography books"/>
    <n v="0.32444767441860467"/>
    <n v="33.001182732111175"/>
    <x v="7"/>
    <s v="photography books"/>
    <x v="838"/>
    <d v="2012-04-20T05:00:00"/>
  </r>
  <r>
    <n v="946"/>
    <s v="Hall, Holmes and Walker"/>
    <s v="Public-key bandwidth-monitored intranet"/>
    <n v="153700"/>
    <n v="15238"/>
    <x v="0"/>
    <n v="181"/>
    <s v="US"/>
    <s v="USD"/>
    <n v="1308200400"/>
    <n v="1308373200"/>
    <b v="0"/>
    <b v="0"/>
    <s v="theater/plays"/>
    <n v="9.9141184124918666E-2"/>
    <n v="84.187845303867405"/>
    <x v="3"/>
    <s v="plays"/>
    <x v="839"/>
    <d v="2011-06-18T05:00:00"/>
  </r>
  <r>
    <n v="947"/>
    <s v="Smith-Powell"/>
    <s v="Upgradable clear-thinking hardware"/>
    <n v="3600"/>
    <n v="961"/>
    <x v="0"/>
    <n v="13"/>
    <s v="US"/>
    <s v="USD"/>
    <n v="1411707600"/>
    <n v="1412312400"/>
    <b v="0"/>
    <b v="0"/>
    <s v="theater/plays"/>
    <n v="0.26694444444444443"/>
    <n v="73.92307692307692"/>
    <x v="3"/>
    <s v="plays"/>
    <x v="840"/>
    <d v="2014-10-03T05:00:00"/>
  </r>
  <r>
    <n v="948"/>
    <s v="Smith-Hill"/>
    <s v="Integrated holistic paradigm"/>
    <n v="9400"/>
    <n v="5918"/>
    <x v="3"/>
    <n v="160"/>
    <s v="US"/>
    <s v="USD"/>
    <n v="1418364000"/>
    <n v="1419228000"/>
    <b v="1"/>
    <b v="1"/>
    <s v="film &amp; video/documentary"/>
    <n v="0.62957446808510642"/>
    <n v="36.987499999999997"/>
    <x v="4"/>
    <s v="documentary"/>
    <x v="841"/>
    <d v="2014-12-22T06:00:00"/>
  </r>
  <r>
    <n v="949"/>
    <s v="Wright LLC"/>
    <s v="Seamless clear-thinking conglomeration"/>
    <n v="5900"/>
    <n v="9520"/>
    <x v="1"/>
    <n v="203"/>
    <s v="US"/>
    <s v="USD"/>
    <n v="1429333200"/>
    <n v="1430974800"/>
    <b v="0"/>
    <b v="0"/>
    <s v="technology/web"/>
    <n v="1.6135593220338984"/>
    <n v="46.896551724137929"/>
    <x v="2"/>
    <s v="web"/>
    <x v="842"/>
    <d v="2015-05-07T05:00:00"/>
  </r>
  <r>
    <n v="950"/>
    <s v="Williams, Orozco and Gomez"/>
    <s v="Persistent content-based methodology"/>
    <n v="100"/>
    <n v="5"/>
    <x v="0"/>
    <n v="1"/>
    <s v="US"/>
    <s v="USD"/>
    <n v="1555390800"/>
    <n v="1555822800"/>
    <b v="0"/>
    <b v="1"/>
    <s v="theater/plays"/>
    <n v="0.05"/>
    <n v="5"/>
    <x v="3"/>
    <s v="plays"/>
    <x v="843"/>
    <d v="2019-04-21T05:00:00"/>
  </r>
  <r>
    <n v="951"/>
    <s v="Peterson Ltd"/>
    <s v="Re-engineered 24hour matrix"/>
    <n v="14500"/>
    <n v="159056"/>
    <x v="1"/>
    <n v="1559"/>
    <s v="US"/>
    <s v="USD"/>
    <n v="1482732000"/>
    <n v="1482818400"/>
    <b v="0"/>
    <b v="1"/>
    <s v="music/rock"/>
    <n v="10.969379310344827"/>
    <n v="102.02437459910199"/>
    <x v="1"/>
    <s v="rock"/>
    <x v="844"/>
    <d v="2016-12-27T06:00:00"/>
  </r>
  <r>
    <n v="952"/>
    <s v="Cummings-Hayes"/>
    <s v="Virtual multi-tasking core"/>
    <n v="145500"/>
    <n v="101987"/>
    <x v="3"/>
    <n v="2266"/>
    <s v="US"/>
    <s v="USD"/>
    <n v="1470718800"/>
    <n v="1471928400"/>
    <b v="0"/>
    <b v="0"/>
    <s v="film &amp; video/documentary"/>
    <n v="0.70094158075601376"/>
    <n v="45.007502206531335"/>
    <x v="4"/>
    <s v="documentary"/>
    <x v="845"/>
    <d v="2016-08-23T05:00:00"/>
  </r>
  <r>
    <n v="953"/>
    <s v="Boyle Ltd"/>
    <s v="Streamlined fault-tolerant conglomeration"/>
    <n v="3300"/>
    <n v="1980"/>
    <x v="0"/>
    <n v="21"/>
    <s v="US"/>
    <s v="USD"/>
    <n v="1450591200"/>
    <n v="1453701600"/>
    <b v="0"/>
    <b v="1"/>
    <s v="film &amp; video/science fiction"/>
    <n v="0.6"/>
    <n v="94.285714285714292"/>
    <x v="4"/>
    <s v="science fiction"/>
    <x v="846"/>
    <d v="2016-01-25T06:00:00"/>
  </r>
  <r>
    <n v="954"/>
    <s v="Henderson, Parker and Diaz"/>
    <s v="Enterprise-wide client-driven policy"/>
    <n v="42600"/>
    <n v="156384"/>
    <x v="1"/>
    <n v="1548"/>
    <s v="AU"/>
    <s v="AUD"/>
    <n v="1348290000"/>
    <n v="1350363600"/>
    <b v="0"/>
    <b v="0"/>
    <s v="technology/web"/>
    <n v="3.6709859154929578"/>
    <n v="101.02325581395348"/>
    <x v="2"/>
    <s v="web"/>
    <x v="110"/>
    <d v="2012-10-16T05:00:00"/>
  </r>
  <r>
    <n v="955"/>
    <s v="Moss-Obrien"/>
    <s v="Function-based next generation emulation"/>
    <n v="700"/>
    <n v="7763"/>
    <x v="1"/>
    <n v="80"/>
    <s v="US"/>
    <s v="USD"/>
    <n v="1353823200"/>
    <n v="1353996000"/>
    <b v="0"/>
    <b v="0"/>
    <s v="theater/plays"/>
    <n v="11.09"/>
    <n v="97.037499999999994"/>
    <x v="3"/>
    <s v="plays"/>
    <x v="847"/>
    <d v="2012-11-27T06:00:00"/>
  </r>
  <r>
    <n v="956"/>
    <s v="Wood Inc"/>
    <s v="Re-engineered composite focus group"/>
    <n v="187600"/>
    <n v="35698"/>
    <x v="0"/>
    <n v="830"/>
    <s v="US"/>
    <s v="USD"/>
    <n v="1450764000"/>
    <n v="1451109600"/>
    <b v="0"/>
    <b v="0"/>
    <s v="film &amp; video/science fiction"/>
    <n v="0.19028784648187633"/>
    <n v="43.00963855421687"/>
    <x v="4"/>
    <s v="science fiction"/>
    <x v="848"/>
    <d v="2015-12-26T06:00:00"/>
  </r>
  <r>
    <n v="957"/>
    <s v="Riley, Cohen and Goodman"/>
    <s v="Profound mission-critical function"/>
    <n v="9800"/>
    <n v="12434"/>
    <x v="1"/>
    <n v="131"/>
    <s v="US"/>
    <s v="USD"/>
    <n v="1329372000"/>
    <n v="1329631200"/>
    <b v="0"/>
    <b v="0"/>
    <s v="theater/plays"/>
    <n v="1.2687755102040816"/>
    <n v="94.916030534351151"/>
    <x v="3"/>
    <s v="plays"/>
    <x v="849"/>
    <d v="2012-02-19T06:00:00"/>
  </r>
  <r>
    <n v="958"/>
    <s v="Green, Robinson and Ho"/>
    <s v="De-engineered zero-defect open system"/>
    <n v="1100"/>
    <n v="8081"/>
    <x v="1"/>
    <n v="112"/>
    <s v="US"/>
    <s v="USD"/>
    <n v="1277096400"/>
    <n v="1278997200"/>
    <b v="0"/>
    <b v="0"/>
    <s v="film &amp; video/animation"/>
    <n v="7.3463636363636367"/>
    <n v="72.151785714285708"/>
    <x v="4"/>
    <s v="animation"/>
    <x v="780"/>
    <d v="2010-07-13T05:00:00"/>
  </r>
  <r>
    <n v="959"/>
    <s v="Black-Graham"/>
    <s v="Operative hybrid utilization"/>
    <n v="145000"/>
    <n v="6631"/>
    <x v="0"/>
    <n v="130"/>
    <s v="US"/>
    <s v="USD"/>
    <n v="1277701200"/>
    <n v="1280120400"/>
    <b v="0"/>
    <b v="0"/>
    <s v="publishing/translations"/>
    <n v="4.5731034482758622E-2"/>
    <n v="51.007692307692309"/>
    <x v="5"/>
    <s v="translations"/>
    <x v="140"/>
    <d v="2010-07-26T05:00:00"/>
  </r>
  <r>
    <n v="960"/>
    <s v="Robbins Group"/>
    <s v="Function-based interactive matrix"/>
    <n v="5500"/>
    <n v="4678"/>
    <x v="0"/>
    <n v="55"/>
    <s v="US"/>
    <s v="USD"/>
    <n v="1454911200"/>
    <n v="1458104400"/>
    <b v="0"/>
    <b v="0"/>
    <s v="technology/web"/>
    <n v="0.85054545454545449"/>
    <n v="85.054545454545448"/>
    <x v="2"/>
    <s v="web"/>
    <x v="850"/>
    <d v="2016-03-16T05:00:00"/>
  </r>
  <r>
    <n v="961"/>
    <s v="Mason, Case and May"/>
    <s v="Optimized content-based collaboration"/>
    <n v="5700"/>
    <n v="6800"/>
    <x v="1"/>
    <n v="155"/>
    <s v="US"/>
    <s v="USD"/>
    <n v="1297922400"/>
    <n v="1298268000"/>
    <b v="0"/>
    <b v="0"/>
    <s v="publishing/translations"/>
    <n v="1.1929824561403508"/>
    <n v="43.87096774193548"/>
    <x v="5"/>
    <s v="translations"/>
    <x v="851"/>
    <d v="2011-02-21T06:00:00"/>
  </r>
  <r>
    <n v="962"/>
    <s v="Harris, Russell and Mitchell"/>
    <s v="User-centric cohesive policy"/>
    <n v="3600"/>
    <n v="10657"/>
    <x v="1"/>
    <n v="266"/>
    <s v="US"/>
    <s v="USD"/>
    <n v="1384408800"/>
    <n v="1386223200"/>
    <b v="0"/>
    <b v="0"/>
    <s v="food/food trucks"/>
    <n v="2.9602777777777778"/>
    <n v="40.063909774436091"/>
    <x v="0"/>
    <s v="food trucks"/>
    <x v="852"/>
    <d v="2013-12-05T06:00:00"/>
  </r>
  <r>
    <n v="963"/>
    <s v="Rodriguez-Robinson"/>
    <s v="Ergonomic methodical hub"/>
    <n v="5900"/>
    <n v="4997"/>
    <x v="0"/>
    <n v="114"/>
    <s v="IT"/>
    <s v="EUR"/>
    <n v="1299304800"/>
    <n v="1299823200"/>
    <b v="0"/>
    <b v="1"/>
    <s v="photography/photography books"/>
    <n v="0.84694915254237291"/>
    <n v="43.833333333333336"/>
    <x v="7"/>
    <s v="photography books"/>
    <x v="853"/>
    <d v="2011-03-11T06:00:00"/>
  </r>
  <r>
    <n v="964"/>
    <s v="Peck, Higgins and Smith"/>
    <s v="Devolved disintermediate encryption"/>
    <n v="3700"/>
    <n v="13164"/>
    <x v="1"/>
    <n v="155"/>
    <s v="US"/>
    <s v="USD"/>
    <n v="1431320400"/>
    <n v="1431752400"/>
    <b v="0"/>
    <b v="0"/>
    <s v="theater/plays"/>
    <n v="3.5578378378378379"/>
    <n v="84.92903225806451"/>
    <x v="3"/>
    <s v="plays"/>
    <x v="854"/>
    <d v="2015-05-16T05:00:00"/>
  </r>
  <r>
    <n v="965"/>
    <s v="Nunez-King"/>
    <s v="Phased clear-thinking policy"/>
    <n v="2200"/>
    <n v="8501"/>
    <x v="1"/>
    <n v="207"/>
    <s v="GB"/>
    <s v="GBP"/>
    <n v="1264399200"/>
    <n v="1267855200"/>
    <b v="0"/>
    <b v="0"/>
    <s v="music/rock"/>
    <n v="3.8640909090909092"/>
    <n v="41.067632850241544"/>
    <x v="1"/>
    <s v="rock"/>
    <x v="67"/>
    <d v="2010-03-06T06:00:00"/>
  </r>
  <r>
    <n v="966"/>
    <s v="Davis and Sons"/>
    <s v="Seamless solution-oriented capacity"/>
    <n v="1700"/>
    <n v="13468"/>
    <x v="1"/>
    <n v="245"/>
    <s v="US"/>
    <s v="USD"/>
    <n v="1497502800"/>
    <n v="1497675600"/>
    <b v="0"/>
    <b v="0"/>
    <s v="theater/plays"/>
    <n v="7.9223529411764702"/>
    <n v="54.971428571428568"/>
    <x v="3"/>
    <s v="plays"/>
    <x v="855"/>
    <d v="2017-06-17T05:00:00"/>
  </r>
  <r>
    <n v="967"/>
    <s v="Howard-Douglas"/>
    <s v="Organized human-resource attitude"/>
    <n v="88400"/>
    <n v="121138"/>
    <x v="1"/>
    <n v="1573"/>
    <s v="US"/>
    <s v="USD"/>
    <n v="1333688400"/>
    <n v="1336885200"/>
    <b v="0"/>
    <b v="0"/>
    <s v="music/world music"/>
    <n v="1.3703393665158372"/>
    <n v="77.010807374443743"/>
    <x v="1"/>
    <s v="world music"/>
    <x v="107"/>
    <d v="2012-05-13T05:00:00"/>
  </r>
  <r>
    <n v="968"/>
    <s v="Gonzalez-White"/>
    <s v="Open-architected disintermediate budgetary management"/>
    <n v="2400"/>
    <n v="8117"/>
    <x v="1"/>
    <n v="114"/>
    <s v="US"/>
    <s v="USD"/>
    <n v="1293861600"/>
    <n v="1295157600"/>
    <b v="0"/>
    <b v="0"/>
    <s v="food/food trucks"/>
    <n v="3.3820833333333336"/>
    <n v="71.201754385964918"/>
    <x v="0"/>
    <s v="food trucks"/>
    <x v="344"/>
    <d v="2011-01-16T06:00:00"/>
  </r>
  <r>
    <n v="969"/>
    <s v="Lopez-King"/>
    <s v="Multi-lateral radical solution"/>
    <n v="7900"/>
    <n v="8550"/>
    <x v="1"/>
    <n v="93"/>
    <s v="US"/>
    <s v="USD"/>
    <n v="1576994400"/>
    <n v="1577599200"/>
    <b v="0"/>
    <b v="0"/>
    <s v="theater/plays"/>
    <n v="1.0822784810126582"/>
    <n v="91.935483870967744"/>
    <x v="3"/>
    <s v="plays"/>
    <x v="856"/>
    <d v="2019-12-29T06:00:00"/>
  </r>
  <r>
    <n v="970"/>
    <s v="Glover-Nelson"/>
    <s v="Inverse context-sensitive info-mediaries"/>
    <n v="94900"/>
    <n v="57659"/>
    <x v="0"/>
    <n v="594"/>
    <s v="US"/>
    <s v="USD"/>
    <n v="1304917200"/>
    <n v="1305003600"/>
    <b v="0"/>
    <b v="0"/>
    <s v="theater/plays"/>
    <n v="0.60757639620653314"/>
    <n v="97.069023569023571"/>
    <x v="3"/>
    <s v="plays"/>
    <x v="857"/>
    <d v="2011-05-10T05:00:00"/>
  </r>
  <r>
    <n v="971"/>
    <s v="Garner and Sons"/>
    <s v="Versatile neutral workforce"/>
    <n v="5100"/>
    <n v="1414"/>
    <x v="0"/>
    <n v="24"/>
    <s v="US"/>
    <s v="USD"/>
    <n v="1381208400"/>
    <n v="1381726800"/>
    <b v="0"/>
    <b v="0"/>
    <s v="film &amp; video/television"/>
    <n v="0.27725490196078434"/>
    <n v="58.916666666666664"/>
    <x v="4"/>
    <s v="television"/>
    <x v="858"/>
    <d v="2013-10-14T05:00:00"/>
  </r>
  <r>
    <n v="972"/>
    <s v="Sellers, Roach and Garrison"/>
    <s v="Multi-tiered systematic knowledge user"/>
    <n v="42700"/>
    <n v="97524"/>
    <x v="1"/>
    <n v="1681"/>
    <s v="US"/>
    <s v="USD"/>
    <n v="1401685200"/>
    <n v="1402462800"/>
    <b v="0"/>
    <b v="1"/>
    <s v="technology/web"/>
    <n v="2.283934426229508"/>
    <n v="58.015466983938133"/>
    <x v="2"/>
    <s v="web"/>
    <x v="859"/>
    <d v="2014-06-11T05:00:00"/>
  </r>
  <r>
    <n v="973"/>
    <s v="Herrera, Bennett and Silva"/>
    <s v="Programmable multi-state algorithm"/>
    <n v="121100"/>
    <n v="26176"/>
    <x v="0"/>
    <n v="252"/>
    <s v="US"/>
    <s v="USD"/>
    <n v="1291960800"/>
    <n v="1292133600"/>
    <b v="0"/>
    <b v="1"/>
    <s v="theater/plays"/>
    <n v="0.21615194054500414"/>
    <n v="103.87301587301587"/>
    <x v="3"/>
    <s v="plays"/>
    <x v="860"/>
    <d v="2010-12-12T06:00:00"/>
  </r>
  <r>
    <n v="974"/>
    <s v="Thomas, Clay and Mendoza"/>
    <s v="Multi-channeled reciprocal interface"/>
    <n v="800"/>
    <n v="2991"/>
    <x v="1"/>
    <n v="32"/>
    <s v="US"/>
    <s v="USD"/>
    <n v="1368853200"/>
    <n v="1368939600"/>
    <b v="0"/>
    <b v="0"/>
    <s v="music/indie rock"/>
    <n v="3.73875"/>
    <n v="93.46875"/>
    <x v="1"/>
    <s v="indie rock"/>
    <x v="170"/>
    <d v="2013-05-19T05:00:00"/>
  </r>
  <r>
    <n v="975"/>
    <s v="Ayala Group"/>
    <s v="Right-sized maximized migration"/>
    <n v="5400"/>
    <n v="8366"/>
    <x v="1"/>
    <n v="135"/>
    <s v="US"/>
    <s v="USD"/>
    <n v="1448776800"/>
    <n v="1452146400"/>
    <b v="0"/>
    <b v="1"/>
    <s v="theater/plays"/>
    <n v="1.5492592592592593"/>
    <n v="61.970370370370368"/>
    <x v="3"/>
    <s v="plays"/>
    <x v="861"/>
    <d v="2016-01-07T06:00:00"/>
  </r>
  <r>
    <n v="976"/>
    <s v="Huerta, Roberts and Dickerson"/>
    <s v="Self-enabling value-added artificial intelligence"/>
    <n v="4000"/>
    <n v="12886"/>
    <x v="1"/>
    <n v="140"/>
    <s v="US"/>
    <s v="USD"/>
    <n v="1296194400"/>
    <n v="1296712800"/>
    <b v="0"/>
    <b v="1"/>
    <s v="theater/plays"/>
    <n v="3.2214999999999998"/>
    <n v="92.042857142857144"/>
    <x v="3"/>
    <s v="plays"/>
    <x v="862"/>
    <d v="2011-02-03T06:00:00"/>
  </r>
  <r>
    <n v="977"/>
    <s v="Johnson Group"/>
    <s v="Vision-oriented interactive solution"/>
    <n v="7000"/>
    <n v="5177"/>
    <x v="0"/>
    <n v="67"/>
    <s v="US"/>
    <s v="USD"/>
    <n v="1517983200"/>
    <n v="1520748000"/>
    <b v="0"/>
    <b v="0"/>
    <s v="food/food trucks"/>
    <n v="0.73957142857142855"/>
    <n v="77.268656716417908"/>
    <x v="0"/>
    <s v="food trucks"/>
    <x v="863"/>
    <d v="2018-03-11T06:00:00"/>
  </r>
  <r>
    <n v="978"/>
    <s v="Bailey, Nguyen and Martinez"/>
    <s v="Fundamental user-facing productivity"/>
    <n v="1000"/>
    <n v="8641"/>
    <x v="1"/>
    <n v="92"/>
    <s v="US"/>
    <s v="USD"/>
    <n v="1478930400"/>
    <n v="1480831200"/>
    <b v="0"/>
    <b v="0"/>
    <s v="games/video games"/>
    <n v="8.641"/>
    <n v="93.923913043478265"/>
    <x v="6"/>
    <s v="video games"/>
    <x v="864"/>
    <d v="2016-12-04T06:00:00"/>
  </r>
  <r>
    <n v="979"/>
    <s v="Williams, Martin and Meyer"/>
    <s v="Innovative well-modulated capability"/>
    <n v="60200"/>
    <n v="86244"/>
    <x v="1"/>
    <n v="1015"/>
    <s v="GB"/>
    <s v="GBP"/>
    <n v="1426395600"/>
    <n v="1426914000"/>
    <b v="0"/>
    <b v="0"/>
    <s v="theater/plays"/>
    <n v="1.432624584717608"/>
    <n v="84.969458128078813"/>
    <x v="3"/>
    <s v="plays"/>
    <x v="527"/>
    <d v="2015-03-21T05:00:00"/>
  </r>
  <r>
    <n v="980"/>
    <s v="Huff-Johnson"/>
    <s v="Universal fault-tolerant orchestration"/>
    <n v="195200"/>
    <n v="78630"/>
    <x v="0"/>
    <n v="742"/>
    <s v="US"/>
    <s v="USD"/>
    <n v="1446181200"/>
    <n v="1446616800"/>
    <b v="1"/>
    <b v="0"/>
    <s v="publishing/nonfiction"/>
    <n v="0.40281762295081969"/>
    <n v="105.97035040431267"/>
    <x v="5"/>
    <s v="nonfiction"/>
    <x v="865"/>
    <d v="2015-11-04T06:00:00"/>
  </r>
  <r>
    <n v="981"/>
    <s v="Diaz-Little"/>
    <s v="Grass-roots executive synergy"/>
    <n v="6700"/>
    <n v="11941"/>
    <x v="1"/>
    <n v="323"/>
    <s v="US"/>
    <s v="USD"/>
    <n v="1514181600"/>
    <n v="1517032800"/>
    <b v="0"/>
    <b v="0"/>
    <s v="technology/web"/>
    <n v="1.7822388059701493"/>
    <n v="36.969040247678016"/>
    <x v="2"/>
    <s v="web"/>
    <x v="866"/>
    <d v="2018-01-27T06:00:00"/>
  </r>
  <r>
    <n v="982"/>
    <s v="Freeman-French"/>
    <s v="Multi-layered optimal application"/>
    <n v="7200"/>
    <n v="6115"/>
    <x v="0"/>
    <n v="75"/>
    <s v="US"/>
    <s v="USD"/>
    <n v="1311051600"/>
    <n v="1311224400"/>
    <b v="0"/>
    <b v="1"/>
    <s v="film &amp; video/documentary"/>
    <n v="0.84930555555555554"/>
    <n v="81.533333333333331"/>
    <x v="4"/>
    <s v="documentary"/>
    <x v="867"/>
    <d v="2011-07-21T05:00:00"/>
  </r>
  <r>
    <n v="983"/>
    <s v="Beck-Weber"/>
    <s v="Business-focused full-range core"/>
    <n v="129100"/>
    <n v="188404"/>
    <x v="1"/>
    <n v="2326"/>
    <s v="US"/>
    <s v="USD"/>
    <n v="1564894800"/>
    <n v="1566190800"/>
    <b v="0"/>
    <b v="0"/>
    <s v="film &amp; video/documentary"/>
    <n v="1.4593648334624323"/>
    <n v="80.999140154772135"/>
    <x v="4"/>
    <s v="documentary"/>
    <x v="868"/>
    <d v="2019-08-19T05:00:00"/>
  </r>
  <r>
    <n v="984"/>
    <s v="Lewis-Jacobson"/>
    <s v="Exclusive system-worthy Graphic Interface"/>
    <n v="6500"/>
    <n v="9910"/>
    <x v="1"/>
    <n v="381"/>
    <s v="US"/>
    <s v="USD"/>
    <n v="1567918800"/>
    <n v="1570165200"/>
    <b v="0"/>
    <b v="0"/>
    <s v="theater/plays"/>
    <n v="1.5246153846153847"/>
    <n v="26.010498687664043"/>
    <x v="3"/>
    <s v="plays"/>
    <x v="105"/>
    <d v="2019-10-04T05:00:00"/>
  </r>
  <r>
    <n v="985"/>
    <s v="Logan-Curtis"/>
    <s v="Enhanced optimal ability"/>
    <n v="170600"/>
    <n v="114523"/>
    <x v="0"/>
    <n v="4405"/>
    <s v="US"/>
    <s v="USD"/>
    <n v="1386309600"/>
    <n v="1388556000"/>
    <b v="0"/>
    <b v="1"/>
    <s v="music/rock"/>
    <n v="0.67129542790152408"/>
    <n v="25.998410896708286"/>
    <x v="1"/>
    <s v="rock"/>
    <x v="481"/>
    <d v="2014-01-01T06:00:00"/>
  </r>
  <r>
    <n v="986"/>
    <s v="Chan, Washington and Callahan"/>
    <s v="Optional zero administration neural-net"/>
    <n v="7800"/>
    <n v="3144"/>
    <x v="0"/>
    <n v="92"/>
    <s v="US"/>
    <s v="USD"/>
    <n v="1301979600"/>
    <n v="1303189200"/>
    <b v="0"/>
    <b v="0"/>
    <s v="music/rock"/>
    <n v="0.40307692307692305"/>
    <n v="34.173913043478258"/>
    <x v="1"/>
    <s v="rock"/>
    <x v="253"/>
    <d v="2011-04-19T05:00:00"/>
  </r>
  <r>
    <n v="987"/>
    <s v="Wilson Group"/>
    <s v="Ameliorated foreground focus group"/>
    <n v="6200"/>
    <n v="13441"/>
    <x v="1"/>
    <n v="480"/>
    <s v="US"/>
    <s v="USD"/>
    <n v="1493269200"/>
    <n v="1494478800"/>
    <b v="0"/>
    <b v="0"/>
    <s v="film &amp; video/documentary"/>
    <n v="2.1679032258064517"/>
    <n v="28.002083333333335"/>
    <x v="4"/>
    <s v="documentary"/>
    <x v="869"/>
    <d v="2017-05-11T05:00:00"/>
  </r>
  <r>
    <n v="988"/>
    <s v="Gardner, Ryan and Gutierrez"/>
    <s v="Triple-buffered multi-tasking matrices"/>
    <n v="9400"/>
    <n v="4899"/>
    <x v="0"/>
    <n v="64"/>
    <s v="US"/>
    <s v="USD"/>
    <n v="1478930400"/>
    <n v="1480744800"/>
    <b v="0"/>
    <b v="0"/>
    <s v="publishing/radio &amp; podcasts"/>
    <n v="0.52117021276595743"/>
    <n v="76.546875"/>
    <x v="5"/>
    <s v="radio &amp; podcasts"/>
    <x v="864"/>
    <d v="2016-12-03T06:00:00"/>
  </r>
  <r>
    <n v="989"/>
    <s v="Hernandez Inc"/>
    <s v="Versatile dedicated migration"/>
    <n v="2400"/>
    <n v="11990"/>
    <x v="1"/>
    <n v="226"/>
    <s v="US"/>
    <s v="USD"/>
    <n v="1555390800"/>
    <n v="1555822800"/>
    <b v="0"/>
    <b v="0"/>
    <s v="publishing/translations"/>
    <n v="4.9958333333333336"/>
    <n v="53.053097345132741"/>
    <x v="5"/>
    <s v="translations"/>
    <x v="843"/>
    <d v="2019-04-21T05:00:00"/>
  </r>
  <r>
    <n v="990"/>
    <s v="Ortiz-Roberts"/>
    <s v="Devolved foreground customer loyalty"/>
    <n v="7800"/>
    <n v="6839"/>
    <x v="0"/>
    <n v="64"/>
    <s v="US"/>
    <s v="USD"/>
    <n v="1456984800"/>
    <n v="1458882000"/>
    <b v="0"/>
    <b v="1"/>
    <s v="film &amp; video/drama"/>
    <n v="0.87679487179487181"/>
    <n v="106.859375"/>
    <x v="4"/>
    <s v="drama"/>
    <x v="289"/>
    <d v="2016-03-25T05:00:00"/>
  </r>
  <r>
    <n v="991"/>
    <s v="Ramirez LLC"/>
    <s v="Reduced reciprocal focus group"/>
    <n v="9800"/>
    <n v="11091"/>
    <x v="1"/>
    <n v="241"/>
    <s v="US"/>
    <s v="USD"/>
    <n v="1411621200"/>
    <n v="1411966800"/>
    <b v="0"/>
    <b v="1"/>
    <s v="music/rock"/>
    <n v="1.131734693877551"/>
    <n v="46.020746887966808"/>
    <x v="1"/>
    <s v="rock"/>
    <x v="870"/>
    <d v="2014-09-29T05:00:00"/>
  </r>
  <r>
    <n v="992"/>
    <s v="Morrow Inc"/>
    <s v="Networked global migration"/>
    <n v="3100"/>
    <n v="13223"/>
    <x v="1"/>
    <n v="132"/>
    <s v="US"/>
    <s v="USD"/>
    <n v="1525669200"/>
    <n v="1526878800"/>
    <b v="0"/>
    <b v="1"/>
    <s v="film &amp; video/drama"/>
    <n v="4.2654838709677421"/>
    <n v="100.17424242424242"/>
    <x v="4"/>
    <s v="drama"/>
    <x v="871"/>
    <d v="2018-05-21T05:00:00"/>
  </r>
  <r>
    <n v="993"/>
    <s v="Erickson-Rogers"/>
    <s v="De-engineered even-keeled definition"/>
    <n v="9800"/>
    <n v="7608"/>
    <x v="3"/>
    <n v="75"/>
    <s v="IT"/>
    <s v="EUR"/>
    <n v="1450936800"/>
    <n v="1452405600"/>
    <b v="0"/>
    <b v="1"/>
    <s v="photography/photography books"/>
    <n v="0.77632653061224488"/>
    <n v="101.44"/>
    <x v="7"/>
    <s v="photography books"/>
    <x v="872"/>
    <d v="2016-01-10T06:00:00"/>
  </r>
  <r>
    <n v="994"/>
    <s v="Leach, Rich and Price"/>
    <s v="Implemented bi-directional flexibility"/>
    <n v="141100"/>
    <n v="74073"/>
    <x v="0"/>
    <n v="842"/>
    <s v="US"/>
    <s v="USD"/>
    <n v="1413522000"/>
    <n v="1414040400"/>
    <b v="0"/>
    <b v="1"/>
    <s v="publishing/translations"/>
    <n v="0.52496810772501767"/>
    <n v="87.972684085510693"/>
    <x v="5"/>
    <s v="translations"/>
    <x v="873"/>
    <d v="2014-10-23T05:00:00"/>
  </r>
  <r>
    <n v="995"/>
    <s v="Manning-Hamilton"/>
    <s v="Vision-oriented scalable definition"/>
    <n v="97300"/>
    <n v="153216"/>
    <x v="1"/>
    <n v="2043"/>
    <s v="US"/>
    <s v="USD"/>
    <n v="1541307600"/>
    <n v="1543816800"/>
    <b v="0"/>
    <b v="1"/>
    <s v="food/food trucks"/>
    <n v="1.5746762589928058"/>
    <n v="74.995594713656388"/>
    <x v="0"/>
    <s v="food trucks"/>
    <x v="874"/>
    <d v="2018-12-03T06:00:00"/>
  </r>
  <r>
    <n v="996"/>
    <s v="Butler LLC"/>
    <s v="Future-proofed upward-trending migration"/>
    <n v="6600"/>
    <n v="4814"/>
    <x v="0"/>
    <n v="112"/>
    <s v="US"/>
    <s v="USD"/>
    <n v="1357106400"/>
    <n v="1359698400"/>
    <b v="0"/>
    <b v="0"/>
    <s v="theater/plays"/>
    <n v="0.72939393939393937"/>
    <n v="42.982142857142854"/>
    <x v="3"/>
    <s v="plays"/>
    <x v="875"/>
    <d v="2013-02-01T06:00:00"/>
  </r>
  <r>
    <n v="997"/>
    <s v="Ball LLC"/>
    <s v="Right-sized full-range throughput"/>
    <n v="7600"/>
    <n v="4603"/>
    <x v="3"/>
    <n v="139"/>
    <s v="IT"/>
    <s v="EUR"/>
    <n v="1390197600"/>
    <n v="1390629600"/>
    <b v="0"/>
    <b v="0"/>
    <s v="theater/plays"/>
    <n v="0.60565789473684206"/>
    <n v="33.115107913669064"/>
    <x v="3"/>
    <s v="plays"/>
    <x v="876"/>
    <d v="2014-01-25T06:00:00"/>
  </r>
  <r>
    <n v="998"/>
    <s v="Taylor, Santiago and Flores"/>
    <s v="Polarized composite customer loyalty"/>
    <n v="66600"/>
    <n v="37823"/>
    <x v="0"/>
    <n v="374"/>
    <s v="US"/>
    <s v="USD"/>
    <n v="1265868000"/>
    <n v="1267077600"/>
    <b v="0"/>
    <b v="1"/>
    <s v="music/indie rock"/>
    <n v="0.5679129129129129"/>
    <n v="101.13101604278074"/>
    <x v="1"/>
    <s v="indie rock"/>
    <x v="877"/>
    <d v="2010-02-25T06:00:00"/>
  </r>
  <r>
    <n v="999"/>
    <s v="Hernandez, Norton and Kelley"/>
    <s v="Expanded eco-centric policy"/>
    <n v="111100"/>
    <n v="62819"/>
    <x v="3"/>
    <n v="1122"/>
    <s v="US"/>
    <s v="USD"/>
    <n v="1467176400"/>
    <n v="1467781200"/>
    <b v="0"/>
    <b v="0"/>
    <s v="food/food trucks"/>
    <n v="0.56542754275427543"/>
    <n v="55.98841354723708"/>
    <x v="0"/>
    <s v="food trucks"/>
    <x v="878"/>
    <d v="2016-07-06T05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91CC6-EBD5-E242-AB74-A95499AF851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C9B4E-AF95-2748-B112-5BFB9561A66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30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6" hier="-1"/>
  </pageFields>
  <dataFields count="1">
    <dataField name="Count of outcom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C8BC8-5634-D744-AD64-EAEFD1C695BD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21" hier="-1"/>
    <pageField fld="16" hier="-1"/>
  </pageFields>
  <dataFields count="1">
    <dataField name="Count of Date Created Conversion" fld="18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91D78-93EE-9C4D-92AF-2DF9A5540735}" name="Table1" displayName="Table1" ref="A1:XFD1048576" totalsRowShown="0" headerRowDxfId="6">
  <autoFilter ref="A1:XFD1048576" xr:uid="{12991D78-93EE-9C4D-92AF-2DF9A5540735}">
    <filterColumn colId="5">
      <filters blank="1">
        <filter val="canceled"/>
        <filter val="failed"/>
        <filter val="successful"/>
      </filters>
    </filterColumn>
  </autoFilter>
  <sortState xmlns:xlrd2="http://schemas.microsoft.com/office/spreadsheetml/2017/richdata2" ref="A2:XFD1041">
    <sortCondition ref="A1:A1048576"/>
  </sortState>
  <tableColumns count="16384">
    <tableColumn id="1" xr3:uid="{FEE28032-0CFB-AD40-B2C2-39EB181E1AEF}" name="id"/>
    <tableColumn id="2" xr3:uid="{EFE8B451-6142-184A-82EB-DAFC32CEE2B7}" name="name"/>
    <tableColumn id="3" xr3:uid="{2D3FEEAE-B494-3741-87C9-DBD2FC135DDF}" name="blurb" dataDxfId="5"/>
    <tableColumn id="4" xr3:uid="{1237E4EC-9344-F847-93A2-BCC9101D1980}" name="goal"/>
    <tableColumn id="5" xr3:uid="{3E33FDEE-186A-C14E-B5D3-976FBCA94EE4}" name="pledged"/>
    <tableColumn id="6" xr3:uid="{DFAE6A6C-690E-B344-848A-AB4393134067}" name="outcome"/>
    <tableColumn id="7" xr3:uid="{ABE3B11F-2E4A-1141-ADD5-92AA48F218F4}" name="backers_count"/>
    <tableColumn id="8" xr3:uid="{6E875799-B4BA-D646-9D34-6075A8DF431B}" name="country"/>
    <tableColumn id="9" xr3:uid="{7AAC77D3-0B14-D245-BDD4-4FFC6AF58C10}" name="currency"/>
    <tableColumn id="10" xr3:uid="{5DE38F8E-6B98-D448-8913-BD3EEC197C97}" name="launched_at"/>
    <tableColumn id="11" xr3:uid="{27DF8229-2326-4545-BD37-D868738028EF}" name="deadline"/>
    <tableColumn id="12" xr3:uid="{F53549E3-485F-734F-AFEB-3E39A798F4AA}" name="staff_pick"/>
    <tableColumn id="13" xr3:uid="{C48F30CE-A2C3-A04D-ADDE-90FE70B9407C}" name="spotlight"/>
    <tableColumn id="14" xr3:uid="{96534169-4238-2041-B0AE-814E357D3BFD}" name="category &amp; sub-category"/>
    <tableColumn id="15" xr3:uid="{965BD33A-3570-E04A-8105-44D76C9066F9}" name="Percent Funded" dataDxfId="4" dataCellStyle="Percent"/>
    <tableColumn id="16" xr3:uid="{4C737399-3EA2-BD4C-BC83-A0C8FC78FF26}" name="Average Donation"/>
    <tableColumn id="17" xr3:uid="{B6C3DE86-C076-5E48-B774-4D42DAC3F2BB}" name="Parent Catergory "/>
    <tableColumn id="18" xr3:uid="{B635B4A6-99C3-544E-8B62-959B105A5ED3}" name="Sub-Category "/>
    <tableColumn id="19" xr3:uid="{B27A8703-B367-B340-9C07-968804FB8E27}" name="Date Created Conversion"/>
    <tableColumn id="20" xr3:uid="{B8FBB1C7-F8A9-A640-A39D-63D1576A35D5}" name="Date Ended Conversion"/>
    <tableColumn id="21" xr3:uid="{C423AF0B-7E9D-A94D-B086-2B9AA58BE3BC}" name="Column1"/>
    <tableColumn id="22" xr3:uid="{676E8440-662D-6B4F-AF04-4417716A9AA2}" name="Column2"/>
    <tableColumn id="23" xr3:uid="{3FAFF21F-EAB0-F943-987A-82AD8DFC24A6}" name="Column3"/>
    <tableColumn id="24" xr3:uid="{C3EF0666-B22F-844B-BBEC-B70451ABD18E}" name="Column4"/>
    <tableColumn id="25" xr3:uid="{06E362B9-E7F8-FF48-B048-83A4F1BCB446}" name="Column5"/>
    <tableColumn id="26" xr3:uid="{4CE529F5-3861-EC4F-88FE-A3479B6FA74E}" name="Column6"/>
    <tableColumn id="27" xr3:uid="{5DAE8497-E8E9-5B40-A4A6-FD88434F79B2}" name="Column7"/>
    <tableColumn id="28" xr3:uid="{615019E9-7383-8A4C-829B-815CC0F2376F}" name="Column8"/>
    <tableColumn id="29" xr3:uid="{D09E4FC5-A78B-6D40-A7FB-657FD8E98DDD}" name="Column9"/>
    <tableColumn id="30" xr3:uid="{07A39A5F-B4E2-EC4E-8594-A63C23BD99E2}" name="Column10"/>
    <tableColumn id="31" xr3:uid="{91117369-F9D7-F24C-8596-4E4EE3AD966F}" name="Column11"/>
    <tableColumn id="32" xr3:uid="{32A01C2E-6B62-A44B-BBDF-A99B7941A242}" name="Column12"/>
    <tableColumn id="33" xr3:uid="{F12F1C89-8F95-CC45-93DC-5D5AC26C4F5D}" name="Column13"/>
    <tableColumn id="34" xr3:uid="{EECADF3C-16D5-AC4D-8AD9-472E82D60D95}" name="Column14"/>
    <tableColumn id="35" xr3:uid="{50F2A8D8-67BD-B341-9A53-689BE28181A4}" name="Column15"/>
    <tableColumn id="36" xr3:uid="{6F94CDBF-C2AC-4F46-A566-E111704CB259}" name="Column16"/>
    <tableColumn id="37" xr3:uid="{84432587-2251-EA43-96AC-76046AB6BEE3}" name="Column17"/>
    <tableColumn id="38" xr3:uid="{8CF86EED-0FD0-8F48-81F7-4D3E448C3F99}" name="Column18"/>
    <tableColumn id="39" xr3:uid="{4FADF51C-86D9-934B-8E0F-6ADAA8AD2E65}" name="Column19"/>
    <tableColumn id="40" xr3:uid="{F34AB3C5-99D8-234C-97E7-FD7FD1D73E96}" name="Column20"/>
    <tableColumn id="41" xr3:uid="{7AA3E643-304F-CB43-8D83-488E8B4F5E69}" name="Column21"/>
    <tableColumn id="42" xr3:uid="{E657748E-339F-164E-AC72-37342048A4AD}" name="Column22"/>
    <tableColumn id="43" xr3:uid="{F40CF039-475E-3F40-A3D4-ECDD68545686}" name="Column23"/>
    <tableColumn id="44" xr3:uid="{F4110494-CF1A-2548-95EA-C5E23F678037}" name="Column24"/>
    <tableColumn id="45" xr3:uid="{ADB15D5B-32E5-AE4C-ADB4-6A4E6025516E}" name="Column25"/>
    <tableColumn id="46" xr3:uid="{0F7F1035-C42C-C54C-8E04-58A1420A0BF2}" name="Column26"/>
    <tableColumn id="47" xr3:uid="{4239B62A-1ED6-924E-A40E-3635971CA9BE}" name="Column27"/>
    <tableColumn id="48" xr3:uid="{DFED56DA-5D75-CE47-8EE5-467FAF4E7845}" name="Column28"/>
    <tableColumn id="49" xr3:uid="{82B63A95-B942-D643-B789-429991ADE049}" name="Column29"/>
    <tableColumn id="50" xr3:uid="{E013C4E0-3F8F-064D-97FF-08C00B8A7E7F}" name="Column30"/>
    <tableColumn id="51" xr3:uid="{2BEE747F-94CC-8B4D-A65D-6D63E5F4027B}" name="Column31"/>
    <tableColumn id="52" xr3:uid="{0A32ADCB-86F7-E64F-B3F4-FE95B2A6F7DB}" name="Column32"/>
    <tableColumn id="53" xr3:uid="{9E326D1B-60CF-154E-8324-1999E8C02B46}" name="Column33"/>
    <tableColumn id="54" xr3:uid="{41E14278-0516-5D41-8401-3B6BAA1B7B2A}" name="Column34"/>
    <tableColumn id="55" xr3:uid="{4EE27CB2-4249-624E-A674-2A9D31F2B473}" name="Column35"/>
    <tableColumn id="56" xr3:uid="{AA7628B7-C155-9F40-946F-5830C8BFCB30}" name="Column36"/>
    <tableColumn id="57" xr3:uid="{561B1EAA-CBE0-2C4C-9B32-D042E1BE9F45}" name="Column37"/>
    <tableColumn id="58" xr3:uid="{0E9C7A74-4233-BE44-8861-780FB8582DF5}" name="Column38"/>
    <tableColumn id="59" xr3:uid="{79C43961-7E4E-4242-8696-6AA98CDB56C2}" name="Column39"/>
    <tableColumn id="60" xr3:uid="{59784662-8D41-C441-9968-ABAE3E472667}" name="Column40"/>
    <tableColumn id="61" xr3:uid="{78C39F71-7D7C-5B4C-9B53-C24E91091360}" name="Column41"/>
    <tableColumn id="62" xr3:uid="{BB61EE45-756C-1342-9F60-99BDDFB27BF4}" name="Column42"/>
    <tableColumn id="63" xr3:uid="{386B8BA6-413D-0047-882B-7167FB28DC97}" name="Column43"/>
    <tableColumn id="64" xr3:uid="{94AF89D2-D575-0144-AD1E-D8521FA851FA}" name="Column44"/>
    <tableColumn id="65" xr3:uid="{44338AC3-833F-D64E-BD04-FB13CAB03934}" name="Column45"/>
    <tableColumn id="66" xr3:uid="{7B3E0CED-A3E1-6449-B10F-B31407D59B1B}" name="Column46"/>
    <tableColumn id="67" xr3:uid="{6B2A0201-689A-5E48-B8B0-CD3C67DAC284}" name="Column47"/>
    <tableColumn id="68" xr3:uid="{B19F3AC5-B5B2-EA41-BFC5-B7AD7826D4C5}" name="Column48"/>
    <tableColumn id="69" xr3:uid="{A5538857-3766-7046-9C4B-9BE46B70EC1A}" name="Column49"/>
    <tableColumn id="70" xr3:uid="{E53075DF-C5A5-094A-A46F-1E68EDE30780}" name="Column50"/>
    <tableColumn id="71" xr3:uid="{AA0FF4D5-E922-6944-8EEF-366AC4626FDB}" name="Column51"/>
    <tableColumn id="72" xr3:uid="{D3B733F0-4472-AB4A-8935-EFD878E66EA5}" name="Column52"/>
    <tableColumn id="73" xr3:uid="{226CB4BF-C2D6-C046-B878-1433C3306E0F}" name="Column53"/>
    <tableColumn id="74" xr3:uid="{6D6FFDC1-92E3-8D4F-9053-4503B30C04BE}" name="Column54"/>
    <tableColumn id="75" xr3:uid="{5F99717C-FE0E-3C46-A337-ED3E376FEC5F}" name="Column55"/>
    <tableColumn id="76" xr3:uid="{D7AA5F14-1C37-7840-BD71-81AAC504160E}" name="Column56"/>
    <tableColumn id="77" xr3:uid="{E4677444-1BC4-D34F-9C54-030A4E9713C4}" name="Column57"/>
    <tableColumn id="78" xr3:uid="{45100456-916F-CB42-8902-D8BBF4796221}" name="Column58"/>
    <tableColumn id="79" xr3:uid="{B4DDE150-DE16-3542-B2A1-10FA6C505F0C}" name="Column59"/>
    <tableColumn id="80" xr3:uid="{70CFB4FA-B0AB-9841-8067-69754932D4F2}" name="Column60"/>
    <tableColumn id="81" xr3:uid="{10EE1124-FE19-2545-9F96-1CD72DC844D8}" name="Column61"/>
    <tableColumn id="82" xr3:uid="{DE7F4181-05C2-3841-AFF8-DC75D6232156}" name="Column62"/>
    <tableColumn id="83" xr3:uid="{6BA88B5F-0F7E-6541-8F90-56D1D2B5C8A2}" name="Column63"/>
    <tableColumn id="84" xr3:uid="{B297924E-016C-134F-8AE9-9774DC2861FD}" name="Column64"/>
    <tableColumn id="85" xr3:uid="{6C0445F4-19FC-6E4C-BABD-99BB403E2F87}" name="Column65"/>
    <tableColumn id="86" xr3:uid="{4BA51EF8-355B-784B-BD1A-B23C70A05CAF}" name="Column66"/>
    <tableColumn id="87" xr3:uid="{0FC11349-BC9D-3F47-B430-7BE6F16E29F2}" name="Column67"/>
    <tableColumn id="88" xr3:uid="{3404851A-7BCA-7A4B-910C-EF894B6A824D}" name="Column68"/>
    <tableColumn id="89" xr3:uid="{25FDB2F5-65AD-FF4C-9AEC-1F3576C79725}" name="Column69"/>
    <tableColumn id="90" xr3:uid="{7D9DD35F-9685-4042-A1AC-5BB8AC224588}" name="Column70"/>
    <tableColumn id="91" xr3:uid="{29D3D408-3F77-984B-863B-EBD46BDA4BCD}" name="Column71"/>
    <tableColumn id="92" xr3:uid="{034B8B29-288B-5343-84D3-B8BEC5941739}" name="Column72"/>
    <tableColumn id="93" xr3:uid="{4A1BA365-76D8-6242-ACF9-45985F40C00A}" name="Column73"/>
    <tableColumn id="94" xr3:uid="{3A4E404E-D9C4-F34D-9134-D9E8C8CB0321}" name="Column74"/>
    <tableColumn id="95" xr3:uid="{086B30A5-6B99-5A4C-89FC-9C57A06A9CBD}" name="Column75"/>
    <tableColumn id="96" xr3:uid="{E042CF09-01E6-784B-A351-9BD5E683F3EE}" name="Column76"/>
    <tableColumn id="97" xr3:uid="{4C925421-A8CE-CE4A-B050-FC38186427D3}" name="Column77"/>
    <tableColumn id="98" xr3:uid="{B675B62F-B7CB-3F4E-888A-0D5937803B9A}" name="Column78"/>
    <tableColumn id="99" xr3:uid="{CFD35C26-A65B-A84F-8690-11188B1F2CE4}" name="Column79"/>
    <tableColumn id="100" xr3:uid="{969C0982-92F9-224E-8FE0-2FAD5B31D7CE}" name="Column80"/>
    <tableColumn id="101" xr3:uid="{31B005B3-FBD7-DF44-83DB-D258171C4546}" name="Column81"/>
    <tableColumn id="102" xr3:uid="{B0B85E6D-83C8-0A4E-989D-8D4522523D9E}" name="Column82"/>
    <tableColumn id="103" xr3:uid="{9574CD70-FF1B-2C49-A604-D5EF0069AAA6}" name="Column83"/>
    <tableColumn id="104" xr3:uid="{E607727E-DDCE-2A4A-9E38-CC90125FC4BA}" name="Column84"/>
    <tableColumn id="105" xr3:uid="{1D1BCD20-6C4C-AE4B-A7BE-11AAAEE0AE68}" name="Column85"/>
    <tableColumn id="106" xr3:uid="{A79370A0-08E2-244A-96D8-651CB64793FA}" name="Column86"/>
    <tableColumn id="107" xr3:uid="{B4F03A7A-9492-C440-AE52-A9CEC93CEC5B}" name="Column87"/>
    <tableColumn id="108" xr3:uid="{A605E7BA-D0C8-7643-A6D5-3CF3DBA2DA39}" name="Column88"/>
    <tableColumn id="109" xr3:uid="{DC3B96AE-04F9-6F48-A1DC-5A62D05BBC28}" name="Column89"/>
    <tableColumn id="110" xr3:uid="{A6086BDE-A4A2-5B45-8F99-BFC2E41AA8FD}" name="Column90"/>
    <tableColumn id="111" xr3:uid="{AA25722D-E7A5-0341-AAEB-E35E3C0F318F}" name="Column91"/>
    <tableColumn id="112" xr3:uid="{C5B8D8F7-DE42-9845-A59A-B98BCB8A5E89}" name="Column92"/>
    <tableColumn id="113" xr3:uid="{30BFF153-D378-4342-816E-6A274B60A306}" name="Column93"/>
    <tableColumn id="114" xr3:uid="{9C0DE8ED-5749-5045-85AC-05724179D687}" name="Column94"/>
    <tableColumn id="115" xr3:uid="{7FBF46AF-B076-8D43-B6C9-4A533710AD9C}" name="Column95"/>
    <tableColumn id="116" xr3:uid="{3C034BF5-DB10-4A44-A775-0E01A7071E77}" name="Column96"/>
    <tableColumn id="117" xr3:uid="{F8AED3D0-0304-9C4F-B932-A2993C537F19}" name="Column97"/>
    <tableColumn id="118" xr3:uid="{CA254F91-EFA0-7344-B577-823808B70301}" name="Column98"/>
    <tableColumn id="119" xr3:uid="{A0F792F7-9564-0241-BD6B-4C0726D1B312}" name="Column99"/>
    <tableColumn id="120" xr3:uid="{D1975C43-927C-0041-B5FF-8C4DCC45107D}" name="Column100"/>
    <tableColumn id="121" xr3:uid="{0017CCE1-F977-0F4A-8D29-EF157AF21AEF}" name="Column101"/>
    <tableColumn id="122" xr3:uid="{B361AE72-A912-0642-BC60-F59F18D4F9CD}" name="Column102"/>
    <tableColumn id="123" xr3:uid="{9832C372-578E-554E-85A1-1D209992ED6E}" name="Column103"/>
    <tableColumn id="124" xr3:uid="{22162BDE-CE7B-3E42-99AA-F4AA8681BA12}" name="Column104"/>
    <tableColumn id="125" xr3:uid="{7E8F92E9-CD97-EC44-81A0-05453FD17519}" name="Column105"/>
    <tableColumn id="126" xr3:uid="{64D06901-CDDB-604D-B7E6-8DB676D1E322}" name="Column106"/>
    <tableColumn id="127" xr3:uid="{0C7AD200-5BBB-7846-9FC4-98EA7E649962}" name="Column107"/>
    <tableColumn id="128" xr3:uid="{31F4A233-E7D5-594C-8153-52BF4291D003}" name="Column108"/>
    <tableColumn id="129" xr3:uid="{FD4C740A-66E3-2242-BBDA-946C81D4E02B}" name="Column109"/>
    <tableColumn id="130" xr3:uid="{2683EF8F-EC6C-024C-B876-2ED4494C481A}" name="Column110"/>
    <tableColumn id="131" xr3:uid="{141D74DE-99A2-9844-80F6-BA1BF035ED56}" name="Column111"/>
    <tableColumn id="132" xr3:uid="{BDD80E4B-F895-2441-B54C-3A6EA8BC5F80}" name="Column112"/>
    <tableColumn id="133" xr3:uid="{E3A4DDAF-25FC-F241-A52A-1E333F56B37D}" name="Column113"/>
    <tableColumn id="134" xr3:uid="{3D48B930-896A-DD45-8E6A-9B8B0E1FE942}" name="Column114"/>
    <tableColumn id="135" xr3:uid="{12A71BDA-56A8-F64F-9AE3-5C96BBB5F0FA}" name="Column115"/>
    <tableColumn id="136" xr3:uid="{F8D21194-9678-404A-95E9-D4744AC3A077}" name="Column116"/>
    <tableColumn id="137" xr3:uid="{34C486FE-FFA7-E842-8BBE-D5128F7DD56E}" name="Column117"/>
    <tableColumn id="138" xr3:uid="{C15BA968-2E19-364D-B638-F4C67923F4CE}" name="Column118"/>
    <tableColumn id="139" xr3:uid="{2A2A6A2E-5FD7-9B4C-8D6D-11B9099BCD6A}" name="Column119"/>
    <tableColumn id="140" xr3:uid="{6AD60EE0-8BFA-AD41-B842-F5535EFEAB96}" name="Column120"/>
    <tableColumn id="141" xr3:uid="{20454BE7-8E9B-F346-B9EA-98EBBEF72E0A}" name="Column121"/>
    <tableColumn id="142" xr3:uid="{683082A5-FFAB-1B45-92F0-C09A03312F1F}" name="Column122"/>
    <tableColumn id="143" xr3:uid="{1CDF8632-0827-EA4C-AEB7-F59145FF0C68}" name="Column123"/>
    <tableColumn id="144" xr3:uid="{33641A65-1306-7945-8C2B-230A77EDBEBC}" name="Column124"/>
    <tableColumn id="145" xr3:uid="{1D6D9E30-8D0B-DA4B-9B92-7297FBA7BE7F}" name="Column125"/>
    <tableColumn id="146" xr3:uid="{CB0AB121-CED7-1849-8D79-95906B39105B}" name="Column126"/>
    <tableColumn id="147" xr3:uid="{C3F92DD5-4C26-6148-BA80-588674E690A8}" name="Column127"/>
    <tableColumn id="148" xr3:uid="{323E85EC-930B-9241-A520-E1A5706C07DA}" name="Column128"/>
    <tableColumn id="149" xr3:uid="{9FA24588-33AD-4D43-BAEE-B544C53921C2}" name="Column129"/>
    <tableColumn id="150" xr3:uid="{6B850EDD-7B63-CE4A-982A-5AEE8583EF98}" name="Column130"/>
    <tableColumn id="151" xr3:uid="{F19D7FA9-90A6-2842-9ED4-845814FCF8BC}" name="Column131"/>
    <tableColumn id="152" xr3:uid="{17A4E0EB-E230-EF4B-BF38-281DC4205954}" name="Column132"/>
    <tableColumn id="153" xr3:uid="{1075B312-C874-0E42-A704-CD02645D84D4}" name="Column133"/>
    <tableColumn id="154" xr3:uid="{73B9328C-2CD1-D345-B9E5-4DA343CB5D0C}" name="Column134"/>
    <tableColumn id="155" xr3:uid="{525BC2BC-3B75-DE4E-A073-434318D25D1E}" name="Column135"/>
    <tableColumn id="156" xr3:uid="{01BA394C-D2BE-6445-ADA2-577569713B42}" name="Column136"/>
    <tableColumn id="157" xr3:uid="{CAAA76D5-B6B0-AB41-A857-9CC892949F88}" name="Column137"/>
    <tableColumn id="158" xr3:uid="{C610D35E-3C40-854D-B955-95A90D83ADAA}" name="Column138"/>
    <tableColumn id="159" xr3:uid="{FAE65DAD-FE68-BB4F-A15D-CCEF8CD721D4}" name="Column139"/>
    <tableColumn id="160" xr3:uid="{E40C2913-1BE0-F84D-8037-94B511B7F5F0}" name="Column140"/>
    <tableColumn id="161" xr3:uid="{B2FB3422-F0D4-4D48-9B73-CE69700805E1}" name="Column141"/>
    <tableColumn id="162" xr3:uid="{E28708B6-B9AD-E848-89AA-04EBDF3D6888}" name="Column142"/>
    <tableColumn id="163" xr3:uid="{225C36BD-0391-4B43-A31C-2D46CE12930C}" name="Column143"/>
    <tableColumn id="164" xr3:uid="{3CDCFDD4-F64A-024B-B5A9-282BBBAF64D2}" name="Column144"/>
    <tableColumn id="165" xr3:uid="{E1D3925B-5770-9244-9A62-4F314E47B461}" name="Column145"/>
    <tableColumn id="166" xr3:uid="{EA84074B-81EF-1F46-BEB7-4AD9544D8AB5}" name="Column146"/>
    <tableColumn id="167" xr3:uid="{D5A4A544-F4B1-DA4B-B0D7-08905AF168EE}" name="Column147"/>
    <tableColumn id="168" xr3:uid="{609968F7-1F11-1F4D-AD3A-B78DD8F5D840}" name="Column148"/>
    <tableColumn id="169" xr3:uid="{44F7418C-E078-F742-8B97-77A036979DA9}" name="Column149"/>
    <tableColumn id="170" xr3:uid="{25C6678E-E324-CF49-A706-3A4E80D45E25}" name="Column150"/>
    <tableColumn id="171" xr3:uid="{F73498A2-EA55-544E-8798-F56F6456442D}" name="Column151"/>
    <tableColumn id="172" xr3:uid="{6FB853D2-B38C-3B44-99DE-D43E5879E091}" name="Column152"/>
    <tableColumn id="173" xr3:uid="{6F945859-62D8-5A4C-8C4C-CCDFDCC8A23C}" name="Column153"/>
    <tableColumn id="174" xr3:uid="{922842CF-CF8E-8642-B53F-769359AC4F0D}" name="Column154"/>
    <tableColumn id="175" xr3:uid="{FBC2A55D-5DEE-E04B-B381-34068CB3F6E6}" name="Column155"/>
    <tableColumn id="176" xr3:uid="{4EEF8988-E70A-0D45-A84C-D33000C65B98}" name="Column156"/>
    <tableColumn id="177" xr3:uid="{A5A044A5-8AEA-4249-B72D-9C61F636FF54}" name="Column157"/>
    <tableColumn id="178" xr3:uid="{DE14AE5C-A0D1-224D-B472-1BEB085A40F7}" name="Column158"/>
    <tableColumn id="179" xr3:uid="{99D27D9F-CB87-344A-B86B-F7EE6F2A5A69}" name="Column159"/>
    <tableColumn id="180" xr3:uid="{C3254864-EE00-8146-9363-47B07ADD2158}" name="Column160"/>
    <tableColumn id="181" xr3:uid="{3D8448B7-45DE-D14D-89B2-1FE3C8538E4F}" name="Column161"/>
    <tableColumn id="182" xr3:uid="{06A75503-3784-C94D-9DE9-B884FEBC3303}" name="Column162"/>
    <tableColumn id="183" xr3:uid="{CD44CE0C-A129-964B-85EC-091708F668B5}" name="Column163"/>
    <tableColumn id="184" xr3:uid="{E10751FB-D52F-EC41-BEC1-C103C53446C0}" name="Column164"/>
    <tableColumn id="185" xr3:uid="{7D46B38C-7008-0548-9642-28473A98648B}" name="Column165"/>
    <tableColumn id="186" xr3:uid="{54A71880-C2DD-5444-AE50-D8846AC61B2F}" name="Column166"/>
    <tableColumn id="187" xr3:uid="{17309315-67E0-5042-A7D9-DB7DDFB74434}" name="Column167"/>
    <tableColumn id="188" xr3:uid="{213E242F-3215-D047-984D-E0C8B191F2AC}" name="Column168"/>
    <tableColumn id="189" xr3:uid="{C3163AD8-908A-944A-9858-DB1A3779F74D}" name="Column169"/>
    <tableColumn id="190" xr3:uid="{30A6219D-28FD-7C48-9FF7-497DB5A54F45}" name="Column170"/>
    <tableColumn id="191" xr3:uid="{3CCED527-6B8C-BF42-A5F1-087AA7C313B9}" name="Column171"/>
    <tableColumn id="192" xr3:uid="{3E4F28A6-4545-304F-AC52-A02C6012396B}" name="Column172"/>
    <tableColumn id="193" xr3:uid="{3237106F-A012-5444-B0A7-56A20925556C}" name="Column173"/>
    <tableColumn id="194" xr3:uid="{8858B931-D377-5246-86AC-5F522001D482}" name="Column174"/>
    <tableColumn id="195" xr3:uid="{AB19DD13-2096-9442-8916-D98679DB66E7}" name="Column175"/>
    <tableColumn id="196" xr3:uid="{FA9C211D-E92C-2349-BDB0-8168E5C7A037}" name="Column176"/>
    <tableColumn id="197" xr3:uid="{6D6254A0-E30C-1B4B-B650-B508E662F8B9}" name="Column177"/>
    <tableColumn id="198" xr3:uid="{4490B0E7-B279-C445-BCD4-709B4E5D5E40}" name="Column178"/>
    <tableColumn id="199" xr3:uid="{F700F5CA-49EE-CB48-AAFE-9DF7C1374DB5}" name="Column179"/>
    <tableColumn id="200" xr3:uid="{73696AF8-19AF-E143-B8A2-E6A4DED8559A}" name="Column180"/>
    <tableColumn id="201" xr3:uid="{B29AAD19-6866-8644-BCAC-60CC6EDE9AD8}" name="Column181"/>
    <tableColumn id="202" xr3:uid="{91903AF4-73F3-FB48-95CB-0D46231030BE}" name="Column182"/>
    <tableColumn id="203" xr3:uid="{FFE8BC09-0C88-7442-82BE-E28A0FF37AEB}" name="Column183"/>
    <tableColumn id="204" xr3:uid="{6ADEFDC4-0717-E048-9937-054F5F108F4B}" name="Column184"/>
    <tableColumn id="205" xr3:uid="{45C24735-6F70-EB4E-9B03-C1CF608BD32F}" name="Column185"/>
    <tableColumn id="206" xr3:uid="{6E66028E-4F53-4B49-9352-1FA4ED517CFA}" name="Column186"/>
    <tableColumn id="207" xr3:uid="{6B3EC0C9-1A37-EB47-A078-37630B1A4F79}" name="Column187"/>
    <tableColumn id="208" xr3:uid="{05D91200-EA0C-174A-B71F-8AC78B0B7BFC}" name="Column188"/>
    <tableColumn id="209" xr3:uid="{FAD17FED-5E4B-0642-AE61-6C93B2B6DCB0}" name="Column189"/>
    <tableColumn id="210" xr3:uid="{37466303-4FBB-874B-81D4-E63375E6ABDF}" name="Column190"/>
    <tableColumn id="211" xr3:uid="{DD102B23-654D-5340-B4D6-A4F0ADD48DC0}" name="Column191"/>
    <tableColumn id="212" xr3:uid="{96AD8C51-EA55-174F-B689-629BE0DB2351}" name="Column192"/>
    <tableColumn id="213" xr3:uid="{43048A81-F163-AB46-87F3-1D1A89213903}" name="Column193"/>
    <tableColumn id="214" xr3:uid="{DDBB1079-7550-5746-B846-E130BFCE55F2}" name="Column194"/>
    <tableColumn id="215" xr3:uid="{4F8BAD37-8E34-7B42-88AE-CFFF4A70E5A9}" name="Column195"/>
    <tableColumn id="216" xr3:uid="{27613707-D7A4-BB4B-8EE8-EBDBBF40D68F}" name="Column196"/>
    <tableColumn id="217" xr3:uid="{C3A2B25D-6BE9-4C4A-B9C5-86F99F9089D5}" name="Column197"/>
    <tableColumn id="218" xr3:uid="{7B96DCD6-82E2-CC49-92B8-3B7841DED5B9}" name="Column198"/>
    <tableColumn id="219" xr3:uid="{6CA29F5F-0709-6C42-B16A-60E703F39526}" name="Column199"/>
    <tableColumn id="220" xr3:uid="{C01874BF-BD30-8A4F-A248-6C8CBE032FA9}" name="Column200"/>
    <tableColumn id="221" xr3:uid="{036F4374-CC2B-BB42-A280-6B95DBFD26D3}" name="Column201"/>
    <tableColumn id="222" xr3:uid="{D45237C8-2110-2C47-B027-61E4A64CD27E}" name="Column202"/>
    <tableColumn id="223" xr3:uid="{F921AE25-C899-7F46-B477-40506AB1302C}" name="Column203"/>
    <tableColumn id="224" xr3:uid="{E7ACB734-7180-B349-9B1B-53039C19B468}" name="Column204"/>
    <tableColumn id="225" xr3:uid="{EC7AB392-33FE-094F-8C17-5E68F6D0ED08}" name="Column205"/>
    <tableColumn id="226" xr3:uid="{E6A5A6D5-146B-FB41-91A3-CDD0AB33723A}" name="Column206"/>
    <tableColumn id="227" xr3:uid="{CD27E166-1447-C846-A615-9B04F6C1E84F}" name="Column207"/>
    <tableColumn id="228" xr3:uid="{8A9A2AE9-07A1-DD4E-8BC6-20FA3E7AA47D}" name="Column208"/>
    <tableColumn id="229" xr3:uid="{5C00EA69-D227-6F4B-9D82-B988D62B84CE}" name="Column209"/>
    <tableColumn id="230" xr3:uid="{C6275C72-C999-524A-B8EB-7BE5B4801428}" name="Column210"/>
    <tableColumn id="231" xr3:uid="{40712DEF-E681-E94A-9404-329EF4A2F157}" name="Column211"/>
    <tableColumn id="232" xr3:uid="{4307E924-3EC6-1842-9F7C-908CEA730A5D}" name="Column212"/>
    <tableColumn id="233" xr3:uid="{EEBBA311-3E18-024D-B80D-A6665A4D8EA2}" name="Column213"/>
    <tableColumn id="234" xr3:uid="{3A3AF8C0-F628-8B4B-B64D-500268DF020B}" name="Column214"/>
    <tableColumn id="235" xr3:uid="{954D6108-B9D1-CC4A-88B1-717878907AE5}" name="Column215"/>
    <tableColumn id="236" xr3:uid="{11D6F728-F7F7-4645-B6FD-3BEDE9B79BA4}" name="Column216"/>
    <tableColumn id="237" xr3:uid="{70CC7D5D-4BED-1A44-8F18-0922AAF1B06A}" name="Column217"/>
    <tableColumn id="238" xr3:uid="{513BA0EB-B790-8746-A021-FFCC85EAE72E}" name="Column218"/>
    <tableColumn id="239" xr3:uid="{DBF3FF4E-D919-F942-99A6-F6643F70FA2F}" name="Column219"/>
    <tableColumn id="240" xr3:uid="{F8D3D374-8156-8442-9C8B-0C376C1CDE3D}" name="Column220"/>
    <tableColumn id="241" xr3:uid="{D0B13D94-0FBA-D04A-9E1D-D4EE4B12195A}" name="Column221"/>
    <tableColumn id="242" xr3:uid="{544D9E9F-C15F-E546-AC21-BA6EACDB10CF}" name="Column222"/>
    <tableColumn id="243" xr3:uid="{071762DB-B4E2-734C-A200-ECFDAF4BCF18}" name="Column223"/>
    <tableColumn id="244" xr3:uid="{314685F3-7777-5B43-92F1-F6C70CF3C760}" name="Column224"/>
    <tableColumn id="245" xr3:uid="{312B9ABC-3F98-B24A-BF06-A1313E9DC874}" name="Column225"/>
    <tableColumn id="246" xr3:uid="{AAF81C60-2D1C-F44B-BD25-59F9179EE956}" name="Column226"/>
    <tableColumn id="247" xr3:uid="{22F599B7-B2EA-B44D-A921-732DC76BC5CE}" name="Column227"/>
    <tableColumn id="248" xr3:uid="{A57E810D-11B8-3842-AE2A-30EA6383B262}" name="Column228"/>
    <tableColumn id="249" xr3:uid="{1113447A-8AFC-A242-B11D-8231B3B6CC15}" name="Column229"/>
    <tableColumn id="250" xr3:uid="{538665BA-6555-1C43-81B4-E058D3EB40F6}" name="Column230"/>
    <tableColumn id="251" xr3:uid="{1BB600C4-9AFF-F542-9633-3A09EFC86DFA}" name="Column231"/>
    <tableColumn id="252" xr3:uid="{AF4F9F6D-0252-D744-8C31-A830D3D89D51}" name="Column232"/>
    <tableColumn id="253" xr3:uid="{82198A57-F85B-884E-B827-18622ACC078E}" name="Column233"/>
    <tableColumn id="254" xr3:uid="{6CE40C48-BC37-EE4B-8F35-7F25756370C7}" name="Column234"/>
    <tableColumn id="255" xr3:uid="{65C098C3-7F78-5845-A52D-C941665F36A5}" name="Column235"/>
    <tableColumn id="256" xr3:uid="{42566DB1-7725-4D4C-AEE1-9FEE03B37BDE}" name="Column236"/>
    <tableColumn id="257" xr3:uid="{29FE9743-F240-5D4A-8946-A51341B4DB17}" name="Column237"/>
    <tableColumn id="258" xr3:uid="{E33CD050-AA76-324E-A45C-42A3920F1B35}" name="Column238"/>
    <tableColumn id="259" xr3:uid="{2E70762A-468B-1948-B119-3594F998BE1E}" name="Column239"/>
    <tableColumn id="260" xr3:uid="{E5F533AD-1BE2-D945-BA7F-5371C2886409}" name="Column240"/>
    <tableColumn id="261" xr3:uid="{0B7F4EAB-25A2-134A-95A6-F72254F1036E}" name="Column241"/>
    <tableColumn id="262" xr3:uid="{7FC65014-1DC7-464A-9AAD-55E2B7E19995}" name="Column242"/>
    <tableColumn id="263" xr3:uid="{2CF86A68-1734-1C4C-BF81-2E30C638D8A4}" name="Column243"/>
    <tableColumn id="264" xr3:uid="{45675C99-DF2F-AD49-B3E8-95609EB46320}" name="Column244"/>
    <tableColumn id="265" xr3:uid="{D6C75C89-4341-2249-8E1D-C77197FEAEF4}" name="Column245"/>
    <tableColumn id="266" xr3:uid="{7EC357CC-AB38-6B4D-8B12-5A0978C85536}" name="Column246"/>
    <tableColumn id="267" xr3:uid="{8181B1A2-1B29-2644-B5C7-96241EB8F2A6}" name="Column247"/>
    <tableColumn id="268" xr3:uid="{65723CAA-D6EC-964B-9546-D978DC74778E}" name="Column248"/>
    <tableColumn id="269" xr3:uid="{F7578BE7-CF74-1743-9CC9-4D3185526A1C}" name="Column249"/>
    <tableColumn id="270" xr3:uid="{9C987BDE-AFBB-6044-9100-B2977A04D142}" name="Column250"/>
    <tableColumn id="271" xr3:uid="{7B966564-B99C-3D44-BB6E-D42D3334E032}" name="Column251"/>
    <tableColumn id="272" xr3:uid="{AA0AB1F6-CB6C-0346-9246-14CF8069A80E}" name="Column252"/>
    <tableColumn id="273" xr3:uid="{B95C76C2-6D24-F344-8238-363DD073B58F}" name="Column253"/>
    <tableColumn id="274" xr3:uid="{7C77AD43-FCDE-BD49-A9D4-29C6D2807463}" name="Column254"/>
    <tableColumn id="275" xr3:uid="{0CB4B159-81EA-F744-BF39-CA0EA39FB104}" name="Column255"/>
    <tableColumn id="276" xr3:uid="{48EE5FCC-B7FE-624C-9E63-BE56EFBB0943}" name="Column256"/>
    <tableColumn id="277" xr3:uid="{D2BA9443-D360-B64B-BCFB-D70F03676D24}" name="Column257"/>
    <tableColumn id="278" xr3:uid="{427A2B09-5392-174F-8256-4B149B39EF09}" name="Column258"/>
    <tableColumn id="279" xr3:uid="{884BD4D1-E2DF-BD40-89E2-3ED8355B5D21}" name="Column259"/>
    <tableColumn id="280" xr3:uid="{A9A2A2FF-4617-444D-AC31-72C27B0AE37B}" name="Column260"/>
    <tableColumn id="281" xr3:uid="{1A0443EA-268A-6049-9C5F-BADDC63034F3}" name="Column261"/>
    <tableColumn id="282" xr3:uid="{B5944C1E-B310-3E44-9BC0-0984F1B50E2A}" name="Column262"/>
    <tableColumn id="283" xr3:uid="{AC5C4B24-220F-CC44-9443-6B1F5DEF083A}" name="Column263"/>
    <tableColumn id="284" xr3:uid="{DFCDD3AB-C3CE-C545-B1A0-E9BA81008F0E}" name="Column264"/>
    <tableColumn id="285" xr3:uid="{56658AE0-33DB-9C4D-A2FE-5B9AED300164}" name="Column265"/>
    <tableColumn id="286" xr3:uid="{2F5FE096-38FC-714C-A86C-5A2D68F84DCB}" name="Column266"/>
    <tableColumn id="287" xr3:uid="{06E6DE0A-0F2B-6E49-A10B-340815C41579}" name="Column267"/>
    <tableColumn id="288" xr3:uid="{B4A37950-E514-1749-A19D-F814EE4DE3EB}" name="Column268"/>
    <tableColumn id="289" xr3:uid="{59E16BBE-4868-BA46-A5BD-44B9502B555B}" name="Column269"/>
    <tableColumn id="290" xr3:uid="{73705FAA-4E2E-EE49-BBA6-CA067D0EBC3C}" name="Column270"/>
    <tableColumn id="291" xr3:uid="{596A3C8C-2D5E-F343-B363-14A4074F95AE}" name="Column271"/>
    <tableColumn id="292" xr3:uid="{6C7D7224-4033-B24D-8DC8-A25EC56353D8}" name="Column272"/>
    <tableColumn id="293" xr3:uid="{DB5D1D82-A034-E04A-974E-955654BE6484}" name="Column273"/>
    <tableColumn id="294" xr3:uid="{5EE1F617-5374-804A-B56A-6BE9E955AFC6}" name="Column274"/>
    <tableColumn id="295" xr3:uid="{8B29032B-EFEB-9B4B-A6B7-D02F82D914A4}" name="Column275"/>
    <tableColumn id="296" xr3:uid="{1D8BEA9E-8AC4-054C-84E3-D5F582403745}" name="Column276"/>
    <tableColumn id="297" xr3:uid="{1565EE70-2960-6F4A-8955-23AA6FCE7F42}" name="Column277"/>
    <tableColumn id="298" xr3:uid="{6470B1E2-B298-C443-B8F8-7F6FE9BE4ECC}" name="Column278"/>
    <tableColumn id="299" xr3:uid="{CFA3935A-EC0A-3344-BB18-53580D21C9EA}" name="Column279"/>
    <tableColumn id="300" xr3:uid="{376B8B52-7653-AD40-A1FA-5CC5B5106DE3}" name="Column280"/>
    <tableColumn id="301" xr3:uid="{4C4416A0-7A0C-BB47-B3C2-12E00170EDF5}" name="Column281"/>
    <tableColumn id="302" xr3:uid="{155A0BE3-1564-0E40-9ADF-FF368B5371C4}" name="Column282"/>
    <tableColumn id="303" xr3:uid="{9AF05810-D3C7-084A-9938-2689735F1165}" name="Column283"/>
    <tableColumn id="304" xr3:uid="{4E552979-3195-9649-8085-DD721B60E3CA}" name="Column284"/>
    <tableColumn id="305" xr3:uid="{9FC1F9B2-A444-DE49-8FCB-F00B123F60BF}" name="Column285"/>
    <tableColumn id="306" xr3:uid="{3552C2F8-4B63-6E48-A73F-29B29480DAFB}" name="Column286"/>
    <tableColumn id="307" xr3:uid="{90B5B3D1-0AF2-8142-8982-A3B1F270D190}" name="Column287"/>
    <tableColumn id="308" xr3:uid="{402F2CFB-2EC1-E84E-88B9-65B1660236AF}" name="Column288"/>
    <tableColumn id="309" xr3:uid="{71A87176-8644-0D48-97CE-58D0AE8EE70F}" name="Column289"/>
    <tableColumn id="310" xr3:uid="{EC1A7448-F12B-3040-9B45-A3E8DEEFB844}" name="Column290"/>
    <tableColumn id="311" xr3:uid="{AF5E368F-F9C4-C84E-B9D9-C69D074DD8EB}" name="Column291"/>
    <tableColumn id="312" xr3:uid="{34B2331E-7151-3342-8579-13CB9036B4DF}" name="Column292"/>
    <tableColumn id="313" xr3:uid="{62499B2D-36B4-9942-96CB-C9F2625EC166}" name="Column293"/>
    <tableColumn id="314" xr3:uid="{1FE21B1E-9754-674E-A57B-F8CFC320A2F0}" name="Column294"/>
    <tableColumn id="315" xr3:uid="{F57E9B92-0067-B848-BFFF-5806CCC38AAC}" name="Column295"/>
    <tableColumn id="316" xr3:uid="{58BC088B-3AB6-1B4A-BF54-8023CBA26CAD}" name="Column296"/>
    <tableColumn id="317" xr3:uid="{A8F647F8-FED5-BA4B-8BEA-0486DF88AF3B}" name="Column297"/>
    <tableColumn id="318" xr3:uid="{7B6015B9-B85C-C540-9A04-9F7204F8AE94}" name="Column298"/>
    <tableColumn id="319" xr3:uid="{35678FC3-2C91-9F49-BF60-00A3DA7E3997}" name="Column299"/>
    <tableColumn id="320" xr3:uid="{F196C261-0A62-114A-BF80-2C59542D5BC4}" name="Column300"/>
    <tableColumn id="321" xr3:uid="{16BA4744-8EBB-3147-A3E7-D2D28D5D742D}" name="Column301"/>
    <tableColumn id="322" xr3:uid="{254541F9-69B0-654E-837F-D2FC94714500}" name="Column302"/>
    <tableColumn id="323" xr3:uid="{E0251AD2-0BF2-5947-831E-64582A544E73}" name="Column303"/>
    <tableColumn id="324" xr3:uid="{9229B29E-D77E-424D-98F9-767C7A2DBC3A}" name="Column304"/>
    <tableColumn id="325" xr3:uid="{D90BF196-89F9-5F4B-A231-A36AB2B549ED}" name="Column305"/>
    <tableColumn id="326" xr3:uid="{B0374A71-AC7B-AE4C-A2C4-3D26371A2CD9}" name="Column306"/>
    <tableColumn id="327" xr3:uid="{6540B991-2174-7641-9C16-817CE0FA72F8}" name="Column307"/>
    <tableColumn id="328" xr3:uid="{0C6781B7-1214-D445-9E20-039B2475A653}" name="Column308"/>
    <tableColumn id="329" xr3:uid="{4CC4AFDD-1338-924C-A910-13DE5EDCE7FD}" name="Column309"/>
    <tableColumn id="330" xr3:uid="{FE87520A-6FFD-0544-B5F5-E98E0C18DBF4}" name="Column310"/>
    <tableColumn id="331" xr3:uid="{D4CF3A85-BD23-B24F-84D9-408669A61A1D}" name="Column311"/>
    <tableColumn id="332" xr3:uid="{C2A00918-D036-3F47-BAF7-BB37186B0AA4}" name="Column312"/>
    <tableColumn id="333" xr3:uid="{A1E0740A-82FB-9E40-9AE4-0D92150B48AB}" name="Column313"/>
    <tableColumn id="334" xr3:uid="{08C489E1-9914-0842-9C80-4683BEC352EE}" name="Column314"/>
    <tableColumn id="335" xr3:uid="{78AB6519-5913-A745-A1C6-AC56104CECE7}" name="Column315"/>
    <tableColumn id="336" xr3:uid="{0E7A69C6-8ECE-7E41-9ADF-03A2C1553932}" name="Column316"/>
    <tableColumn id="337" xr3:uid="{EE9CC465-E54B-D147-BF4E-31FDEAFE1A6C}" name="Column317"/>
    <tableColumn id="338" xr3:uid="{0AC28A92-0FD3-0B44-879A-953E97C76E01}" name="Column318"/>
    <tableColumn id="339" xr3:uid="{81BEE96E-6923-6B46-8E1B-D3EB27671058}" name="Column319"/>
    <tableColumn id="340" xr3:uid="{20E78012-7212-704D-BE56-1921AFA8EF2F}" name="Column320"/>
    <tableColumn id="341" xr3:uid="{F3891FF7-0DCB-AF4B-90D4-87E0976DF6B0}" name="Column321"/>
    <tableColumn id="342" xr3:uid="{1B6AB0D7-DEAE-EB47-8C06-280539BE005E}" name="Column322"/>
    <tableColumn id="343" xr3:uid="{B927DBD4-E0ED-C743-9033-73321BFCDBCF}" name="Column323"/>
    <tableColumn id="344" xr3:uid="{DFDA5291-DBC9-AE4A-A508-DCBBD355EFC8}" name="Column324"/>
    <tableColumn id="345" xr3:uid="{3B19BD1B-A71C-7041-AD7A-6720B648A923}" name="Column325"/>
    <tableColumn id="346" xr3:uid="{15820C29-8E53-004E-BE8D-D51058B1B6F8}" name="Column326"/>
    <tableColumn id="347" xr3:uid="{4E0AD631-B32A-7E40-AAB9-79CE4D20492A}" name="Column327"/>
    <tableColumn id="348" xr3:uid="{66CE0CB4-A92D-7044-A26A-AF4DD56008B1}" name="Column328"/>
    <tableColumn id="349" xr3:uid="{EE9DC15F-A8FD-DB44-BD64-78EA21ADC50E}" name="Column329"/>
    <tableColumn id="350" xr3:uid="{306F44D2-636F-F84E-A602-1E11A1A0B35E}" name="Column330"/>
    <tableColumn id="351" xr3:uid="{56D0AACB-2A84-0A48-BFF7-D69DC8C054BB}" name="Column331"/>
    <tableColumn id="352" xr3:uid="{A0E8E0DF-B98B-AA44-B659-6332E19B32D0}" name="Column332"/>
    <tableColumn id="353" xr3:uid="{E8584A3A-387C-834D-90A0-F691990DFE34}" name="Column333"/>
    <tableColumn id="354" xr3:uid="{BDA139BB-5D42-CB4D-8F1C-2E3294BDF53B}" name="Column334"/>
    <tableColumn id="355" xr3:uid="{78563DB5-C6C1-864A-BBE8-B4A31CFA022A}" name="Column335"/>
    <tableColumn id="356" xr3:uid="{F92E4E9B-3ED3-9C41-BCCA-13986AABD2B5}" name="Column336"/>
    <tableColumn id="357" xr3:uid="{FE3240E5-93DD-9343-B04C-FCDF4A06864E}" name="Column337"/>
    <tableColumn id="358" xr3:uid="{B39847AA-E4F2-0C46-A305-49001B1D2818}" name="Column338"/>
    <tableColumn id="359" xr3:uid="{A3634E3B-5564-5B4D-A3BC-1C10568D4ECD}" name="Column339"/>
    <tableColumn id="360" xr3:uid="{2C44BBA2-8086-384E-A11D-8158E3F291C2}" name="Column340"/>
    <tableColumn id="361" xr3:uid="{BE769BD2-D28E-7A4A-98E5-B517476D8FB9}" name="Column341"/>
    <tableColumn id="362" xr3:uid="{178EC1AB-6465-214B-9D6D-038A6A678013}" name="Column342"/>
    <tableColumn id="363" xr3:uid="{B371C871-27C0-8240-A4CA-25587EAA50BD}" name="Column343"/>
    <tableColumn id="364" xr3:uid="{BA9A437E-4CFA-9D47-9F3D-0DEFCAD9E0BF}" name="Column344"/>
    <tableColumn id="365" xr3:uid="{5453F91F-A6A6-9B4A-84B6-9D87B0BA7508}" name="Column345"/>
    <tableColumn id="366" xr3:uid="{470C2CAB-7164-CE47-8CA8-5A304AE5A888}" name="Column346"/>
    <tableColumn id="367" xr3:uid="{C8D38C65-24FD-0B4E-9348-2E10BCFBCFB2}" name="Column347"/>
    <tableColumn id="368" xr3:uid="{D3B3B295-ACBD-DB4A-A416-B3686C3443F1}" name="Column348"/>
    <tableColumn id="369" xr3:uid="{8DAB81C4-FED3-9642-96C4-9D5D61380DD8}" name="Column349"/>
    <tableColumn id="370" xr3:uid="{12A28CE6-ED1C-F449-8D3E-5A8843AA1A1A}" name="Column350"/>
    <tableColumn id="371" xr3:uid="{05B7E8FC-E2AE-5140-9058-7DD0425E9AAD}" name="Column351"/>
    <tableColumn id="372" xr3:uid="{5C0BDF05-890D-3E42-A3B7-513FBEF6D26C}" name="Column352"/>
    <tableColumn id="373" xr3:uid="{64632538-3755-624E-A789-E211DBFC0974}" name="Column353"/>
    <tableColumn id="374" xr3:uid="{C4D75C90-462B-8E41-AAD3-A3A3995E3576}" name="Column354"/>
    <tableColumn id="375" xr3:uid="{AFD4E77C-99C6-0844-B8A5-6DB51EDBA7DB}" name="Column355"/>
    <tableColumn id="376" xr3:uid="{A2263C53-9C5D-5142-A862-152CC6D07A77}" name="Column356"/>
    <tableColumn id="377" xr3:uid="{DE38B0F0-5A27-6746-8B60-32B11831B3CE}" name="Column357"/>
    <tableColumn id="378" xr3:uid="{7B243D40-A773-014B-887B-201B198D0D23}" name="Column358"/>
    <tableColumn id="379" xr3:uid="{5AAD4EC5-C797-7B41-B847-9487BF722D70}" name="Column359"/>
    <tableColumn id="380" xr3:uid="{045EBE07-07C1-004D-B10B-F6949850FFD2}" name="Column360"/>
    <tableColumn id="381" xr3:uid="{BB4BB19A-B00E-1F4A-83AF-60CA677E4F69}" name="Column361"/>
    <tableColumn id="382" xr3:uid="{EB338EDF-77E6-1F46-8776-2BB22F28485A}" name="Column362"/>
    <tableColumn id="383" xr3:uid="{8FD0D311-C1A2-014C-B472-DD0143D9A64D}" name="Column363"/>
    <tableColumn id="384" xr3:uid="{456299BB-2019-EC4F-B6E3-0CB2F8194CE1}" name="Column364"/>
    <tableColumn id="385" xr3:uid="{0CA6B82A-98CD-4143-BD7C-CEC2B877CECC}" name="Column365"/>
    <tableColumn id="386" xr3:uid="{6D3812C3-6FF0-5842-A8BA-964A357832C4}" name="Column366"/>
    <tableColumn id="387" xr3:uid="{E910130F-01E5-0D4C-88B0-366419F34977}" name="Column367"/>
    <tableColumn id="388" xr3:uid="{E88D12CD-D99E-A34B-A992-F658829870D1}" name="Column368"/>
    <tableColumn id="389" xr3:uid="{876F9991-B74E-3646-B245-2A36E580D27C}" name="Column369"/>
    <tableColumn id="390" xr3:uid="{EFE35B10-42B1-5D45-8339-9D7E9BD985B1}" name="Column370"/>
    <tableColumn id="391" xr3:uid="{A07C8D01-4B0B-D54B-97C2-850B57E2AE8A}" name="Column371"/>
    <tableColumn id="392" xr3:uid="{14995779-5DBC-C34C-8C44-35A6D34D59BB}" name="Column372"/>
    <tableColumn id="393" xr3:uid="{F43188A8-C2A4-D047-AB6A-BFAC40E24A54}" name="Column373"/>
    <tableColumn id="394" xr3:uid="{DD395072-0A98-EB48-8CD9-542854CC6370}" name="Column374"/>
    <tableColumn id="395" xr3:uid="{39B09223-459C-114A-8FBE-5BE37793D24D}" name="Column375"/>
    <tableColumn id="396" xr3:uid="{3F869E57-F89D-0E41-AACA-ACBAD49B8CA2}" name="Column376"/>
    <tableColumn id="397" xr3:uid="{C40539E2-C9FE-9742-964A-1DF58778964E}" name="Column377"/>
    <tableColumn id="398" xr3:uid="{C26C7F74-1C85-8544-94B3-49FFB555DB7E}" name="Column378"/>
    <tableColumn id="399" xr3:uid="{82CF5705-7020-944A-A2C3-F3283DBF83BA}" name="Column379"/>
    <tableColumn id="400" xr3:uid="{274B75CD-C23C-8E49-B4F4-8AF2196C2848}" name="Column380"/>
    <tableColumn id="401" xr3:uid="{E6DFF565-4D9C-6F44-A073-A9B4F73D4818}" name="Column381"/>
    <tableColumn id="402" xr3:uid="{077C37A7-D237-C440-8474-DEC6D021036E}" name="Column382"/>
    <tableColumn id="403" xr3:uid="{4C0E28CC-5A7E-2846-9A13-B64CA7502386}" name="Column383"/>
    <tableColumn id="404" xr3:uid="{A16A17B7-0486-3B44-B65E-7BD120EB0A6D}" name="Column384"/>
    <tableColumn id="405" xr3:uid="{82A48FE6-60DA-5E4C-803A-14FB4FE6B79A}" name="Column385"/>
    <tableColumn id="406" xr3:uid="{EC22D645-D97B-8A42-B157-39AC28547CAF}" name="Column386"/>
    <tableColumn id="407" xr3:uid="{FF0D9687-FF99-8640-ADCE-9358F44B6598}" name="Column387"/>
    <tableColumn id="408" xr3:uid="{C3F68A24-E802-974A-8518-88FC2A398256}" name="Column388"/>
    <tableColumn id="409" xr3:uid="{C0617099-579C-CE4C-9D2D-29497E319250}" name="Column389"/>
    <tableColumn id="410" xr3:uid="{8DB58A6E-0927-5D4F-A619-75F5DD5BCF6F}" name="Column390"/>
    <tableColumn id="411" xr3:uid="{01AE16A6-BB30-8743-9AF0-502AF6B24165}" name="Column391"/>
    <tableColumn id="412" xr3:uid="{DC5CD355-3B05-9D47-A35B-322DD4D5F6D5}" name="Column392"/>
    <tableColumn id="413" xr3:uid="{1DF3584A-D10A-0448-87D2-3E07501B6B4F}" name="Column393"/>
    <tableColumn id="414" xr3:uid="{7B1E73B7-3C57-3542-B064-BD9FBAE66C6E}" name="Column394"/>
    <tableColumn id="415" xr3:uid="{98A82942-EFBA-3443-ADAE-F71EB4FACFA6}" name="Column395"/>
    <tableColumn id="416" xr3:uid="{EBBE7234-88AB-B449-A58E-AC08988FF2A9}" name="Column396"/>
    <tableColumn id="417" xr3:uid="{22739DD0-D42F-4341-B267-D8D16826D836}" name="Column397"/>
    <tableColumn id="418" xr3:uid="{274E3AF2-B209-B44A-AF50-C1039EE7562D}" name="Column398"/>
    <tableColumn id="419" xr3:uid="{F3B3AE10-106E-1D42-802E-5C763E527C2E}" name="Column399"/>
    <tableColumn id="420" xr3:uid="{1AD029A9-93DA-5245-87E5-BCE9D8D3B943}" name="Column400"/>
    <tableColumn id="421" xr3:uid="{0181D2ED-C2DD-7D48-90A6-E5545892318D}" name="Column401"/>
    <tableColumn id="422" xr3:uid="{B6D1D21A-A5E4-D14D-A256-AF6E36E3727A}" name="Column402"/>
    <tableColumn id="423" xr3:uid="{1A06EE1F-7176-DB4B-A14C-AA74CDF2D328}" name="Column403"/>
    <tableColumn id="424" xr3:uid="{7D0EEC9F-44C1-134B-8178-E034D84D64B0}" name="Column404"/>
    <tableColumn id="425" xr3:uid="{E1DD2A9F-CEB5-DE48-906B-C7964DAFA181}" name="Column405"/>
    <tableColumn id="426" xr3:uid="{3DE21378-E716-F242-9908-A7CE57AE6198}" name="Column406"/>
    <tableColumn id="427" xr3:uid="{383F46A5-0140-8D43-AE1A-5C0E1F3E7996}" name="Column407"/>
    <tableColumn id="428" xr3:uid="{8C0EB454-3B76-5A4A-8C87-8C7435C0F178}" name="Column408"/>
    <tableColumn id="429" xr3:uid="{941462DC-B5D3-0948-AC7E-E675EDA28357}" name="Column409"/>
    <tableColumn id="430" xr3:uid="{19F49258-BCDE-E544-BB74-0E28CFAFA7AC}" name="Column410"/>
    <tableColumn id="431" xr3:uid="{D634D468-0C47-D749-BA8B-75887EDD7C2F}" name="Column411"/>
    <tableColumn id="432" xr3:uid="{9F58018D-88DA-BA43-8631-8F99B4BED7BE}" name="Column412"/>
    <tableColumn id="433" xr3:uid="{372CC6A1-81F3-A044-BDE3-118B4DA7FF9B}" name="Column413"/>
    <tableColumn id="434" xr3:uid="{3E377569-1E6F-6840-9DBC-37A0C607F9A4}" name="Column414"/>
    <tableColumn id="435" xr3:uid="{4D7108ED-BAE8-B643-92AA-8AA6E14137FB}" name="Column415"/>
    <tableColumn id="436" xr3:uid="{412182F4-F367-5644-8D98-110B5F6981DD}" name="Column416"/>
    <tableColumn id="437" xr3:uid="{DC7CDD06-F679-0D4E-AF0F-7CAE42A1745E}" name="Column417"/>
    <tableColumn id="438" xr3:uid="{E5C01F7C-570D-1840-992F-B218688F9328}" name="Column418"/>
    <tableColumn id="439" xr3:uid="{EF44921B-C83D-A745-A469-EB562E8E123A}" name="Column419"/>
    <tableColumn id="440" xr3:uid="{76255582-F96C-C748-AF51-4ED7A7EC85C0}" name="Column420"/>
    <tableColumn id="441" xr3:uid="{BBA3C158-B2FE-F943-B557-D8AA96C0CC45}" name="Column421"/>
    <tableColumn id="442" xr3:uid="{EB8835E6-D94D-DC49-85E0-E98C9240F766}" name="Column422"/>
    <tableColumn id="443" xr3:uid="{E82C4D4F-6C32-9D4E-8E69-B258F0E0CEB4}" name="Column423"/>
    <tableColumn id="444" xr3:uid="{4B10F439-B9A0-6944-AF1B-2BBAA2D8B19C}" name="Column424"/>
    <tableColumn id="445" xr3:uid="{D61388DE-3371-8344-AD36-576D7FDC6B20}" name="Column425"/>
    <tableColumn id="446" xr3:uid="{CE5539CE-58BC-984C-B5B3-C03C8A74EC32}" name="Column426"/>
    <tableColumn id="447" xr3:uid="{6283694E-B008-AE4A-9478-6599CDDE26B6}" name="Column427"/>
    <tableColumn id="448" xr3:uid="{61BE12E5-AD18-DE49-A536-C59E87B2643A}" name="Column428"/>
    <tableColumn id="449" xr3:uid="{A002606D-5508-1F46-9ECF-4091FCC198D1}" name="Column429"/>
    <tableColumn id="450" xr3:uid="{2076A836-F038-A749-9DE6-ED13CFF3C7FB}" name="Column430"/>
    <tableColumn id="451" xr3:uid="{A2BE715E-C8A1-DD41-B186-B52A6E3B298C}" name="Column431"/>
    <tableColumn id="452" xr3:uid="{C57B7494-42BC-CA45-9C50-575163010D94}" name="Column432"/>
    <tableColumn id="453" xr3:uid="{446992CF-5273-B84E-B40D-8EEE6CD19A99}" name="Column433"/>
    <tableColumn id="454" xr3:uid="{D4EDBB7F-EDD5-8341-810B-A5823417BE8A}" name="Column434"/>
    <tableColumn id="455" xr3:uid="{8636CD0F-9C98-7848-B258-2586F1002ADC}" name="Column435"/>
    <tableColumn id="456" xr3:uid="{43C7D7B1-52F2-5244-A1AC-C1624EC2A7A9}" name="Column436"/>
    <tableColumn id="457" xr3:uid="{5F014607-D0E9-B043-9D65-96B2DA0CB415}" name="Column437"/>
    <tableColumn id="458" xr3:uid="{082908AB-BBE9-474D-8F7B-06660A4CD7A7}" name="Column438"/>
    <tableColumn id="459" xr3:uid="{DF150ED8-5C2F-C043-BC0F-888D4240F410}" name="Column439"/>
    <tableColumn id="460" xr3:uid="{A913A38B-46D4-AE4D-8BA6-6BD9CBF1DF2A}" name="Column440"/>
    <tableColumn id="461" xr3:uid="{06855574-145B-3F4D-8B04-83F9D75B1A23}" name="Column441"/>
    <tableColumn id="462" xr3:uid="{1111C266-B4DE-BF4B-886F-8F0D1001C617}" name="Column442"/>
    <tableColumn id="463" xr3:uid="{A31C58EA-1A63-3746-9312-C92F20CE3935}" name="Column443"/>
    <tableColumn id="464" xr3:uid="{E9F40B48-D0C6-5146-ABAF-E4F13225961E}" name="Column444"/>
    <tableColumn id="465" xr3:uid="{2E09A394-4AD1-2F40-B9A8-AAB86E017CB0}" name="Column445"/>
    <tableColumn id="466" xr3:uid="{22F25160-A6C2-3045-A68D-CA98F1AEE601}" name="Column446"/>
    <tableColumn id="467" xr3:uid="{2E09FF2B-2D5D-D04E-949F-012A5D390811}" name="Column447"/>
    <tableColumn id="468" xr3:uid="{FBAA2FF9-B478-BD44-B519-D596EF465E30}" name="Column448"/>
    <tableColumn id="469" xr3:uid="{F88A64AB-D08E-A649-9F38-68E6AFE4EB2E}" name="Column449"/>
    <tableColumn id="470" xr3:uid="{7A35947E-F8DE-2148-8529-3015D349E257}" name="Column450"/>
    <tableColumn id="471" xr3:uid="{9516551B-AF07-664E-B6AB-8348CFCB6747}" name="Column451"/>
    <tableColumn id="472" xr3:uid="{8F98C992-72CC-9343-827F-7C97C92C31A9}" name="Column452"/>
    <tableColumn id="473" xr3:uid="{33F3F6E0-6AF6-B648-99B0-FD3C597341F8}" name="Column453"/>
    <tableColumn id="474" xr3:uid="{DDBD7A0A-6568-E84F-BE07-48E6A0630766}" name="Column454"/>
    <tableColumn id="475" xr3:uid="{713C7A7A-F603-E74C-A887-A609B32B0D92}" name="Column455"/>
    <tableColumn id="476" xr3:uid="{C99E8219-318A-7B4B-A62D-0665267E08C4}" name="Column456"/>
    <tableColumn id="477" xr3:uid="{3F6C6B3B-EEE2-3D43-89EF-99E408817FE4}" name="Column457"/>
    <tableColumn id="478" xr3:uid="{8978CFB4-5C60-104D-B21E-96D70DCC2C85}" name="Column458"/>
    <tableColumn id="479" xr3:uid="{2968866C-13EC-B641-A61E-B7E842FD097A}" name="Column459"/>
    <tableColumn id="480" xr3:uid="{8D3AE6CD-0F4D-E146-800C-F1B3241B5CEB}" name="Column460"/>
    <tableColumn id="481" xr3:uid="{45E23160-1879-6B4D-8AE4-F5251F57C32B}" name="Column461"/>
    <tableColumn id="482" xr3:uid="{CAF17337-9743-0140-821C-1F35E386EE80}" name="Column462"/>
    <tableColumn id="483" xr3:uid="{F8937ABD-CD66-8E46-ABD9-9DA64F751580}" name="Column463"/>
    <tableColumn id="484" xr3:uid="{1AE1A0E7-BD85-F840-9455-DE73041BBF3D}" name="Column464"/>
    <tableColumn id="485" xr3:uid="{72A2C923-9032-0447-B7C4-D0C1114AF0FA}" name="Column465"/>
    <tableColumn id="486" xr3:uid="{4E38EC6A-69A2-2B43-BCED-5501F2652B05}" name="Column466"/>
    <tableColumn id="487" xr3:uid="{5F7B721B-BFC5-0F43-95F5-FBE6F252373D}" name="Column467"/>
    <tableColumn id="488" xr3:uid="{5D0E570F-F02E-7046-85D4-7DB350229FBE}" name="Column468"/>
    <tableColumn id="489" xr3:uid="{FB51E1F1-1274-B449-9DF6-5A24E00F24B5}" name="Column469"/>
    <tableColumn id="490" xr3:uid="{057F9CC0-DE0A-5E4E-A62A-2C970797861F}" name="Column470"/>
    <tableColumn id="491" xr3:uid="{EE0F5559-C73A-F64C-BCB8-1E14DBA2C8A3}" name="Column471"/>
    <tableColumn id="492" xr3:uid="{2D10EE3B-D59C-7844-A2C9-CB1534967498}" name="Column472"/>
    <tableColumn id="493" xr3:uid="{FC564E23-A974-EF46-B169-72960C5A1FB6}" name="Column473"/>
    <tableColumn id="494" xr3:uid="{8DBF76DF-4DC6-8043-844C-D61D5693DCE1}" name="Column474"/>
    <tableColumn id="495" xr3:uid="{1BBB061D-2167-244F-AA83-DA546E684AE0}" name="Column475"/>
    <tableColumn id="496" xr3:uid="{E6C300D9-048F-2846-900A-B208249CB378}" name="Column476"/>
    <tableColumn id="497" xr3:uid="{989A59B6-A294-4742-933A-FF15F1B9A5CE}" name="Column477"/>
    <tableColumn id="498" xr3:uid="{B5F53624-5141-CC4D-A7BE-44EF287FD810}" name="Column478"/>
    <tableColumn id="499" xr3:uid="{847BBCCA-081B-904C-9944-542CD0C2AF52}" name="Column479"/>
    <tableColumn id="500" xr3:uid="{D5EA5665-362E-3648-9BEB-634DF5D9435B}" name="Column480"/>
    <tableColumn id="501" xr3:uid="{55971FD1-2241-434D-B9B3-A12436F7C79C}" name="Column481"/>
    <tableColumn id="502" xr3:uid="{76CB41C7-F40C-C744-BC7B-61D443C913AD}" name="Column482"/>
    <tableColumn id="503" xr3:uid="{A76F3770-B80E-7F4B-91E1-B61085378C6F}" name="Column483"/>
    <tableColumn id="504" xr3:uid="{D0B88797-948C-BA45-9A5F-CC7F094FC1A3}" name="Column484"/>
    <tableColumn id="505" xr3:uid="{AC284C69-9809-A949-BCF5-F87440E6ADB6}" name="Column485"/>
    <tableColumn id="506" xr3:uid="{C5ABCD4A-DC3C-9D48-BB60-82311C234D07}" name="Column486"/>
    <tableColumn id="507" xr3:uid="{8B7F523A-AF64-134A-9204-78AA7E89FB00}" name="Column487"/>
    <tableColumn id="508" xr3:uid="{A701ECA0-E010-344D-947C-28C64E448DD7}" name="Column488"/>
    <tableColumn id="509" xr3:uid="{43CA2EB3-D724-ED4B-8DEB-4E6F6CB78E70}" name="Column489"/>
    <tableColumn id="510" xr3:uid="{49728351-9B8E-D243-8A2C-4AE4804D379B}" name="Column490"/>
    <tableColumn id="511" xr3:uid="{E6FACF8C-45DC-D84D-A438-BC23CBC87B6E}" name="Column491"/>
    <tableColumn id="512" xr3:uid="{7DFEF1BC-2766-C645-BF46-4571128DD8B0}" name="Column492"/>
    <tableColumn id="513" xr3:uid="{D73F8136-0D3F-2246-841B-F954E289A484}" name="Column493"/>
    <tableColumn id="514" xr3:uid="{E1E9A465-AF10-F04A-BC51-799FC45DFFAF}" name="Column494"/>
    <tableColumn id="515" xr3:uid="{E3945A3F-B716-094E-A7D0-1137C89C0B38}" name="Column495"/>
    <tableColumn id="516" xr3:uid="{893EDD88-4AE7-FC4D-8D70-1A0D51F4CBAA}" name="Column496"/>
    <tableColumn id="517" xr3:uid="{4AC0B02D-7F0A-B34B-A0F2-87A49CB49C55}" name="Column497"/>
    <tableColumn id="518" xr3:uid="{B5494BAD-E068-514C-9EB5-2057C4B04277}" name="Column498"/>
    <tableColumn id="519" xr3:uid="{CA992C03-96FD-D84B-BCD3-7BE333DBF86D}" name="Column499"/>
    <tableColumn id="520" xr3:uid="{270F2382-010B-6C48-83C1-BADC8BC7A482}" name="Column500"/>
    <tableColumn id="521" xr3:uid="{283B5E49-245E-9E41-A23D-06D60B9D4A4B}" name="Column501"/>
    <tableColumn id="522" xr3:uid="{FA8434B1-1870-BF4D-A896-7C17BF367C25}" name="Column502"/>
    <tableColumn id="523" xr3:uid="{B8B81AA8-C360-6E4F-8F3D-AC452FD84067}" name="Column503"/>
    <tableColumn id="524" xr3:uid="{82E23971-7EA2-194A-B4AF-68B05A36A106}" name="Column504"/>
    <tableColumn id="525" xr3:uid="{9CFF40CE-53CE-8047-A170-116B552C77E7}" name="Column505"/>
    <tableColumn id="526" xr3:uid="{AC06012D-91DB-9E4A-BE35-D80CAF0D39ED}" name="Column506"/>
    <tableColumn id="527" xr3:uid="{B9CEF94A-D594-5744-911D-AF863630487D}" name="Column507"/>
    <tableColumn id="528" xr3:uid="{D6B313B9-6CFF-1344-8F02-B1C6CCD4226E}" name="Column508"/>
    <tableColumn id="529" xr3:uid="{0B63D4B9-80A6-214C-8934-B810CC195957}" name="Column509"/>
    <tableColumn id="530" xr3:uid="{111F9E42-9622-7C43-84D0-8F7EC537CCC6}" name="Column510"/>
    <tableColumn id="531" xr3:uid="{B96D9881-9AB8-5E46-B1FC-7AEC31DF4A5D}" name="Column511"/>
    <tableColumn id="532" xr3:uid="{8E6526AF-3835-A647-934C-84AA65361EF1}" name="Column512"/>
    <tableColumn id="533" xr3:uid="{DE009206-1B8C-6E46-901C-48B9DDE9C080}" name="Column513"/>
    <tableColumn id="534" xr3:uid="{8B2F065F-DE5F-634C-81C4-497340B249E0}" name="Column514"/>
    <tableColumn id="535" xr3:uid="{44C3DF7B-5225-BB4F-B369-E93353F12D22}" name="Column515"/>
    <tableColumn id="536" xr3:uid="{8A23C136-E22A-C34B-A0C8-C5ECF6179836}" name="Column516"/>
    <tableColumn id="537" xr3:uid="{37669A08-F564-A54C-969E-71C9817D895C}" name="Column517"/>
    <tableColumn id="538" xr3:uid="{7F277EE0-92A4-B942-A720-5097C3D56E41}" name="Column518"/>
    <tableColumn id="539" xr3:uid="{B3E63140-73CD-3F4F-8325-55860D7F5E17}" name="Column519"/>
    <tableColumn id="540" xr3:uid="{76756EBF-B3FE-B745-AA12-8FBD4E5CAAA5}" name="Column520"/>
    <tableColumn id="541" xr3:uid="{9EBD6604-BCA1-5F45-BDDA-69E3140BDBAF}" name="Column521"/>
    <tableColumn id="542" xr3:uid="{FFFA6BB9-DE67-7E46-A659-E8A848DC4496}" name="Column522"/>
    <tableColumn id="543" xr3:uid="{2B8C2594-1C61-8041-9CF6-4AF632AF14DB}" name="Column523"/>
    <tableColumn id="544" xr3:uid="{47E6A8BA-087A-734F-8419-12DEA4C0C02C}" name="Column524"/>
    <tableColumn id="545" xr3:uid="{FBA2CC2A-C49C-9544-93A7-148789B692B8}" name="Column525"/>
    <tableColumn id="546" xr3:uid="{8FD75715-C57C-8545-AAB3-07D02D54E78F}" name="Column526"/>
    <tableColumn id="547" xr3:uid="{B5AB3644-675D-1442-BFD6-BA47433B6634}" name="Column527"/>
    <tableColumn id="548" xr3:uid="{F0483281-50C7-8846-B5F2-5E34100695AD}" name="Column528"/>
    <tableColumn id="549" xr3:uid="{C58497C3-C17F-8045-AE91-623A377EE72F}" name="Column529"/>
    <tableColumn id="550" xr3:uid="{25948EF3-94CA-1D45-9806-6BE7C956FEFB}" name="Column530"/>
    <tableColumn id="551" xr3:uid="{E74CD59D-518C-0343-8F05-A7D99CFB45E8}" name="Column531"/>
    <tableColumn id="552" xr3:uid="{0BDEA557-BBDC-3E43-A76D-09F2D0FD35D1}" name="Column532"/>
    <tableColumn id="553" xr3:uid="{C664F2CD-CCBB-AA4A-8E7F-328B42430C3F}" name="Column533"/>
    <tableColumn id="554" xr3:uid="{10D96ECF-7BED-3F47-840A-125099748393}" name="Column534"/>
    <tableColumn id="555" xr3:uid="{626653EC-6CD4-CE40-93C5-400B507EF66A}" name="Column535"/>
    <tableColumn id="556" xr3:uid="{21271FB7-70F3-EF46-BC80-A9C33DC07A8F}" name="Column536"/>
    <tableColumn id="557" xr3:uid="{B4FFE334-7DB9-8040-A153-0D27278FA6B8}" name="Column537"/>
    <tableColumn id="558" xr3:uid="{978F075E-85A8-9E4F-B275-9BEBCD3AE140}" name="Column538"/>
    <tableColumn id="559" xr3:uid="{3A997E12-A04B-4E45-B298-B245E776B158}" name="Column539"/>
    <tableColumn id="560" xr3:uid="{FB36BA3B-4D6D-644D-AE8C-AD3CFC85F1AB}" name="Column540"/>
    <tableColumn id="561" xr3:uid="{1C60223C-B48D-B94F-A81E-35A4FFF73459}" name="Column541"/>
    <tableColumn id="562" xr3:uid="{C1AAC348-7A6A-4A48-9432-B8C6D1FDB67D}" name="Column542"/>
    <tableColumn id="563" xr3:uid="{EDA0916E-6410-A84A-8851-68BA078B58CE}" name="Column543"/>
    <tableColumn id="564" xr3:uid="{262559F9-662A-A747-AFE3-E45DE055EEBC}" name="Column544"/>
    <tableColumn id="565" xr3:uid="{421A8FAA-2295-3241-BAC4-DE3CD09725BA}" name="Column545"/>
    <tableColumn id="566" xr3:uid="{BE816ADB-5633-7145-8FA1-BC05ED121D03}" name="Column546"/>
    <tableColumn id="567" xr3:uid="{C44026ED-DEBB-824A-B78B-3F8A3B80ADCD}" name="Column547"/>
    <tableColumn id="568" xr3:uid="{D7D6EC88-E9DA-6A4B-9A63-7E27B0CD56C2}" name="Column548"/>
    <tableColumn id="569" xr3:uid="{2FA29E06-4099-CD4D-BC1B-C6E35D1972FA}" name="Column549"/>
    <tableColumn id="570" xr3:uid="{ED107192-5BFB-9645-B3EF-26B8DFD4CFC0}" name="Column550"/>
    <tableColumn id="571" xr3:uid="{AB94E421-BF54-3A49-924A-6F42509FF07A}" name="Column551"/>
    <tableColumn id="572" xr3:uid="{15C3953A-1C2F-D04D-8731-5B629FDE1E75}" name="Column552"/>
    <tableColumn id="573" xr3:uid="{C4D9EA7C-09B9-E145-AD9D-A6E4381D7FE3}" name="Column553"/>
    <tableColumn id="574" xr3:uid="{563E19D0-914C-E44E-8A8B-A0E6AB782914}" name="Column554"/>
    <tableColumn id="575" xr3:uid="{0CC84F79-177F-3447-9C89-AE4EECF867B8}" name="Column555"/>
    <tableColumn id="576" xr3:uid="{259F255E-C0BB-8A43-A542-F8F1BA5E2AA1}" name="Column556"/>
    <tableColumn id="577" xr3:uid="{BAE2FBD3-6294-3D4F-8B07-F0142D9E892A}" name="Column557"/>
    <tableColumn id="578" xr3:uid="{7A7B7CCC-9E86-F44D-B7E0-EE4A3CD2DB2C}" name="Column558"/>
    <tableColumn id="579" xr3:uid="{1262C286-C7DA-0549-AFA0-0A0299CD99C3}" name="Column559"/>
    <tableColumn id="580" xr3:uid="{0FB94B5F-6B38-7243-B5BB-7B330F641F70}" name="Column560"/>
    <tableColumn id="581" xr3:uid="{4770F9CF-626E-3C47-99AC-6BBC67D8ED8B}" name="Column561"/>
    <tableColumn id="582" xr3:uid="{034FB1B4-CF0C-604A-A658-BCC151173F9B}" name="Column562"/>
    <tableColumn id="583" xr3:uid="{659F07F3-0541-6442-9453-F9851DD3C5BE}" name="Column563"/>
    <tableColumn id="584" xr3:uid="{9FF45B88-070A-494A-A44F-52740A098769}" name="Column564"/>
    <tableColumn id="585" xr3:uid="{157FE761-8412-A74E-BE7A-495474B84DBD}" name="Column565"/>
    <tableColumn id="586" xr3:uid="{C51D9837-431E-5F48-8DC1-6CB0EDD22190}" name="Column566"/>
    <tableColumn id="587" xr3:uid="{56DBF35D-BC2C-C746-A8CF-1FF68ED8FF99}" name="Column567"/>
    <tableColumn id="588" xr3:uid="{6F5BD997-522B-0745-AAC4-AC4607D0663A}" name="Column568"/>
    <tableColumn id="589" xr3:uid="{F3EBD43E-B3B8-3449-9DB1-482CEDFF0CBD}" name="Column569"/>
    <tableColumn id="590" xr3:uid="{2081B37B-9867-8D45-A328-5CDE8B0B2E47}" name="Column570"/>
    <tableColumn id="591" xr3:uid="{9D40E6B6-D103-744A-9505-50BFC84BA9FA}" name="Column571"/>
    <tableColumn id="592" xr3:uid="{820A91F4-D40C-DF4C-B391-3534E56FB313}" name="Column572"/>
    <tableColumn id="593" xr3:uid="{1ABD609F-6CAC-4145-834F-DB0C9FA0797A}" name="Column573"/>
    <tableColumn id="594" xr3:uid="{762DEAEC-446C-5F48-8267-8E1DAECF4692}" name="Column574"/>
    <tableColumn id="595" xr3:uid="{5ECC471A-D8C1-2847-9D25-3A745A787DEC}" name="Column575"/>
    <tableColumn id="596" xr3:uid="{6DCF4BDD-1C3A-A343-A468-D91668822CAD}" name="Column576"/>
    <tableColumn id="597" xr3:uid="{A9CFA5FD-A4EF-2E49-A76D-5EAFEBE6949E}" name="Column577"/>
    <tableColumn id="598" xr3:uid="{A812E8DD-2608-4443-A7C6-E2F82F89EF5B}" name="Column578"/>
    <tableColumn id="599" xr3:uid="{E7721E26-C712-F14E-A837-0C80CE7F8F69}" name="Column579"/>
    <tableColumn id="600" xr3:uid="{404696AD-FEBA-984F-A188-956134C7EB67}" name="Column580"/>
    <tableColumn id="601" xr3:uid="{D668F598-A41C-D149-92A6-9FAC8AC840CF}" name="Column581"/>
    <tableColumn id="602" xr3:uid="{4530739A-E041-7A46-81AA-82EBB8C2BD8A}" name="Column582"/>
    <tableColumn id="603" xr3:uid="{E1716A92-BEB8-364C-99E0-849FCB393BE8}" name="Column583"/>
    <tableColumn id="604" xr3:uid="{4946A4F6-F3BB-8244-9E2F-FB75ABB24B52}" name="Column584"/>
    <tableColumn id="605" xr3:uid="{B7A332DA-C08D-0B46-93A3-75FCF727A435}" name="Column585"/>
    <tableColumn id="606" xr3:uid="{EC1CDEA9-F6DF-9441-B317-2F6CDB9DDFB4}" name="Column586"/>
    <tableColumn id="607" xr3:uid="{3CCA878E-62B6-E549-B34E-DD155A58B956}" name="Column587"/>
    <tableColumn id="608" xr3:uid="{11C3F12F-1DA5-984B-B9F0-6DEE853AB4CB}" name="Column588"/>
    <tableColumn id="609" xr3:uid="{2F520503-07A7-CF4A-B013-8E42A4B193CF}" name="Column589"/>
    <tableColumn id="610" xr3:uid="{8C3B2BAC-62E6-BD42-9A1F-2EAE6896564D}" name="Column590"/>
    <tableColumn id="611" xr3:uid="{48A5B256-B7EF-5A43-BBAD-BA7096D0A5EA}" name="Column591"/>
    <tableColumn id="612" xr3:uid="{D440C4FE-9867-AB46-AF2B-C5DBF9214E30}" name="Column592"/>
    <tableColumn id="613" xr3:uid="{062A3EF3-E84A-7B49-9B20-C73CB5642886}" name="Column593"/>
    <tableColumn id="614" xr3:uid="{8036B9EE-5598-F24C-BDE8-F63F86E7D4B9}" name="Column594"/>
    <tableColumn id="615" xr3:uid="{E33DDC6B-D091-264E-8DF4-F5FE650721C1}" name="Column595"/>
    <tableColumn id="616" xr3:uid="{1EFAB10B-B4DF-0B4F-8EDF-91AD922FD90A}" name="Column596"/>
    <tableColumn id="617" xr3:uid="{263B1C8E-1074-6C48-9A9D-164725B832E7}" name="Column597"/>
    <tableColumn id="618" xr3:uid="{C66D9A74-5C90-3642-B386-50426A2B96C3}" name="Column598"/>
    <tableColumn id="619" xr3:uid="{06FE077E-4665-8746-9EF3-02D595D7A6EC}" name="Column599"/>
    <tableColumn id="620" xr3:uid="{56F6DF98-A57A-7B47-890A-907447195DEA}" name="Column600"/>
    <tableColumn id="621" xr3:uid="{92074573-CAE4-F84C-84D4-BCDADB0027CB}" name="Column601"/>
    <tableColumn id="622" xr3:uid="{8A1EF40B-16A7-A54C-AF72-115D9334B137}" name="Column602"/>
    <tableColumn id="623" xr3:uid="{59F45FC3-C09F-AD4B-A4EC-457480074BBC}" name="Column603"/>
    <tableColumn id="624" xr3:uid="{3635B6B5-4469-D240-87BB-5241BAF70E2A}" name="Column604"/>
    <tableColumn id="625" xr3:uid="{9E3CCB3D-3BA6-FD48-BF2F-4F19C2DE2C4B}" name="Column605"/>
    <tableColumn id="626" xr3:uid="{282AD62E-7248-084B-A2B1-8358B078F484}" name="Column606"/>
    <tableColumn id="627" xr3:uid="{71F2875E-CE38-E641-A2DF-3EC63167DDDB}" name="Column607"/>
    <tableColumn id="628" xr3:uid="{D74EF6BB-543A-0946-9F39-636A418C5A2F}" name="Column608"/>
    <tableColumn id="629" xr3:uid="{AA7E1C69-9677-0E40-89B8-C4BCDA29DB5F}" name="Column609"/>
    <tableColumn id="630" xr3:uid="{954D4E9E-D202-484C-AA3E-AECE826F68A4}" name="Column610"/>
    <tableColumn id="631" xr3:uid="{CA6A1A42-354C-BC42-98C2-A8D96D9F7DA0}" name="Column611"/>
    <tableColumn id="632" xr3:uid="{174667FD-1968-3E4B-8F24-B3E3D8CF07ED}" name="Column612"/>
    <tableColumn id="633" xr3:uid="{BF0A0C9D-FE63-6A4A-8CDF-BC54B96B32ED}" name="Column613"/>
    <tableColumn id="634" xr3:uid="{E9332D94-369B-CE45-8078-0F56BF7C9C1F}" name="Column614"/>
    <tableColumn id="635" xr3:uid="{BA7EC43B-954F-3E4F-A8BE-B38BC65B0938}" name="Column615"/>
    <tableColumn id="636" xr3:uid="{D7C12B06-0854-4D4E-8D63-50B7B0A037FF}" name="Column616"/>
    <tableColumn id="637" xr3:uid="{12BECF74-A986-7249-AB5A-96DA5D55BDCB}" name="Column617"/>
    <tableColumn id="638" xr3:uid="{20322E04-C37C-E04B-86AE-1CAEF5C17D90}" name="Column618"/>
    <tableColumn id="639" xr3:uid="{B04A92AC-9B7F-9D4A-8076-15B2129692AD}" name="Column619"/>
    <tableColumn id="640" xr3:uid="{46527941-E7A1-E04D-9A2A-086EC05AA750}" name="Column620"/>
    <tableColumn id="641" xr3:uid="{548445F7-6275-7946-84AC-63BC563441AC}" name="Column621"/>
    <tableColumn id="642" xr3:uid="{6461FA7B-D5C4-8347-AA43-7F4F3E3F20B4}" name="Column622"/>
    <tableColumn id="643" xr3:uid="{DC9964E7-7090-C145-BD82-04AE15FD7F77}" name="Column623"/>
    <tableColumn id="644" xr3:uid="{522B41CD-BBDF-B140-83D3-85AC9DA4ABF5}" name="Column624"/>
    <tableColumn id="645" xr3:uid="{DD9D9A46-2937-7E41-AD20-306CBA200102}" name="Column625"/>
    <tableColumn id="646" xr3:uid="{BC856573-247B-8B43-8271-B0373EE3085C}" name="Column626"/>
    <tableColumn id="647" xr3:uid="{ACDDEDF6-AF02-4F4F-8380-35DEB5D99C04}" name="Column627"/>
    <tableColumn id="648" xr3:uid="{DBA5DCE2-DD76-854F-9972-D6425E900CE3}" name="Column628"/>
    <tableColumn id="649" xr3:uid="{1939825D-7E9C-7F43-B089-068616F15C4E}" name="Column629"/>
    <tableColumn id="650" xr3:uid="{79254106-2CAA-DA49-A077-438C25C97754}" name="Column630"/>
    <tableColumn id="651" xr3:uid="{5941621D-CF9A-BA40-A40F-ED136DBCDAFB}" name="Column631"/>
    <tableColumn id="652" xr3:uid="{74484DBC-A27B-B94D-9941-C01707AD1E07}" name="Column632"/>
    <tableColumn id="653" xr3:uid="{45E7CFBE-D59D-7648-82D2-619587D2C00D}" name="Column633"/>
    <tableColumn id="654" xr3:uid="{5D214949-FB99-6A49-8470-81B7A3E5811D}" name="Column634"/>
    <tableColumn id="655" xr3:uid="{90C5878E-80DF-4A49-992A-BE29CD22A4FC}" name="Column635"/>
    <tableColumn id="656" xr3:uid="{72CFBD98-A202-D949-AD39-0BD61B397A02}" name="Column636"/>
    <tableColumn id="657" xr3:uid="{E01D7A9D-2CCE-4245-9A0E-A2EBD0C32894}" name="Column637"/>
    <tableColumn id="658" xr3:uid="{498349ED-2F51-3641-BBCD-B64064879A50}" name="Column638"/>
    <tableColumn id="659" xr3:uid="{D3D17426-D787-FF4C-BCBB-2BD92DFB9A6B}" name="Column639"/>
    <tableColumn id="660" xr3:uid="{0FB85042-71DE-3E4C-81C9-1C4B8CF78167}" name="Column640"/>
    <tableColumn id="661" xr3:uid="{9F425F84-C573-2F48-91B1-8F451EFEF1B9}" name="Column641"/>
    <tableColumn id="662" xr3:uid="{AB4A20D0-C67C-7248-8E56-D8A381BC766C}" name="Column642"/>
    <tableColumn id="663" xr3:uid="{233327CD-038C-3743-BBEA-3A70E2657B64}" name="Column643"/>
    <tableColumn id="664" xr3:uid="{1C813405-6AD9-714A-A3E8-C13F889CB248}" name="Column644"/>
    <tableColumn id="665" xr3:uid="{6A72A757-0970-3043-8459-26B94DA18A68}" name="Column645"/>
    <tableColumn id="666" xr3:uid="{08C99BC2-D8C7-9746-B819-2A8461BA097F}" name="Column646"/>
    <tableColumn id="667" xr3:uid="{9C7BDC9E-1D72-EE4C-AD30-D4A9DFDEFD52}" name="Column647"/>
    <tableColumn id="668" xr3:uid="{B26C0634-9C71-5B41-ADFE-5E18ED59B4C6}" name="Column648"/>
    <tableColumn id="669" xr3:uid="{B199DA89-50E6-7346-8D6E-9A03AE525C4E}" name="Column649"/>
    <tableColumn id="670" xr3:uid="{ADB1E0F1-6435-1A47-88C3-1F5EFD39C754}" name="Column650"/>
    <tableColumn id="671" xr3:uid="{B5AF1639-62F1-0E4B-9744-0A516E995897}" name="Column651"/>
    <tableColumn id="672" xr3:uid="{FB601B82-6473-BD44-9B6F-E3AFA73BAA17}" name="Column652"/>
    <tableColumn id="673" xr3:uid="{3DA4DEE8-8889-404D-9651-C9E99423ADBE}" name="Column653"/>
    <tableColumn id="674" xr3:uid="{4B7F23FD-7C21-AA43-BA78-08D50C16F5BE}" name="Column654"/>
    <tableColumn id="675" xr3:uid="{3C0C2C29-AF45-DA46-854D-72B62CF6948F}" name="Column655"/>
    <tableColumn id="676" xr3:uid="{76AD6A08-CA2E-6B4F-81B0-8F875C1F83BF}" name="Column656"/>
    <tableColumn id="677" xr3:uid="{CB476432-2FAB-C449-BE66-DC9D698545A2}" name="Column657"/>
    <tableColumn id="678" xr3:uid="{982E6E6A-BA29-6D42-8AF8-7A7E48C61FD8}" name="Column658"/>
    <tableColumn id="679" xr3:uid="{41583D87-D5D6-DE44-B938-1D2ED97E5A74}" name="Column659"/>
    <tableColumn id="680" xr3:uid="{802E8471-D44A-704E-A114-769D88BA4D11}" name="Column660"/>
    <tableColumn id="681" xr3:uid="{F023FDC3-01C3-8D49-B0A2-E07891E3D7BE}" name="Column661"/>
    <tableColumn id="682" xr3:uid="{D61B766D-D137-FD42-A5B1-E38A43365B8A}" name="Column662"/>
    <tableColumn id="683" xr3:uid="{D8F2145F-3F68-0D44-80A6-A0755E8F11A0}" name="Column663"/>
    <tableColumn id="684" xr3:uid="{415F4A43-4D4C-5B4F-868A-AA57E635F441}" name="Column664"/>
    <tableColumn id="685" xr3:uid="{E84716FF-1291-EC45-8CFE-9047681FED28}" name="Column665"/>
    <tableColumn id="686" xr3:uid="{51CFD30B-EF2F-CD40-AF60-5D480C65B5D5}" name="Column666"/>
    <tableColumn id="687" xr3:uid="{73BD1E8D-098A-EA41-B813-30FB8D485033}" name="Column667"/>
    <tableColumn id="688" xr3:uid="{08A47DA0-E7C3-F84F-BF17-EA43A4B5B6AC}" name="Column668"/>
    <tableColumn id="689" xr3:uid="{4CABD6C3-29BF-A54D-863D-A16FCCED33A2}" name="Column669"/>
    <tableColumn id="690" xr3:uid="{008C94D1-FE8A-A748-8845-0A59B7AAE41B}" name="Column670"/>
    <tableColumn id="691" xr3:uid="{220145DB-2AF2-2745-88AA-DF26239BD4B9}" name="Column671"/>
    <tableColumn id="692" xr3:uid="{F781DFF2-860A-ED42-836C-9D04CDE8C3B1}" name="Column672"/>
    <tableColumn id="693" xr3:uid="{8DBDABED-5D94-584A-8B2B-9E5441C89955}" name="Column673"/>
    <tableColumn id="694" xr3:uid="{2098C42F-B1EB-5444-966B-8AF55CE33BB4}" name="Column674"/>
    <tableColumn id="695" xr3:uid="{732EFD83-4A2A-1444-8384-DB65077EBA86}" name="Column675"/>
    <tableColumn id="696" xr3:uid="{62559706-E4CE-A045-B3E7-C27FC61D49A2}" name="Column676"/>
    <tableColumn id="697" xr3:uid="{57D91FC3-1CEF-2B4B-BC95-4B775AF0B1A2}" name="Column677"/>
    <tableColumn id="698" xr3:uid="{4CE7528E-8274-9B45-B971-019583EBB1CB}" name="Column678"/>
    <tableColumn id="699" xr3:uid="{09E1FD6A-B631-BD48-BCD6-0C98650D2AF7}" name="Column679"/>
    <tableColumn id="700" xr3:uid="{07642654-065C-4043-B4B1-BFD3C923F4CD}" name="Column680"/>
    <tableColumn id="701" xr3:uid="{02CED110-33F8-974A-B8DB-B89020E0F97C}" name="Column681"/>
    <tableColumn id="702" xr3:uid="{1D8E5F96-5B83-7D43-8977-A940FBE110EE}" name="Column682"/>
    <tableColumn id="703" xr3:uid="{88927129-7507-0E46-92C4-35AB82268700}" name="Column683"/>
    <tableColumn id="704" xr3:uid="{F24ACBED-D2E7-7E4A-8585-8A21E331295D}" name="Column684"/>
    <tableColumn id="705" xr3:uid="{0B45C153-C1B2-A346-B3C1-92D48338DAFC}" name="Column685"/>
    <tableColumn id="706" xr3:uid="{25F2207C-D4A5-2D4F-9E63-508307782937}" name="Column686"/>
    <tableColumn id="707" xr3:uid="{E2AA53DF-38DD-1C4C-ABBA-EB542EDEC354}" name="Column687"/>
    <tableColumn id="708" xr3:uid="{C1C95098-7B31-C84D-B9A3-4A69C7034DFC}" name="Column688"/>
    <tableColumn id="709" xr3:uid="{0D8B1F9C-2874-BE4C-9042-415318BB1B96}" name="Column689"/>
    <tableColumn id="710" xr3:uid="{B36C9A7C-4787-824F-8E09-7D24A0AA5411}" name="Column690"/>
    <tableColumn id="711" xr3:uid="{E1F00FF9-1931-8A4B-9C2F-219D905CFC16}" name="Column691"/>
    <tableColumn id="712" xr3:uid="{0B3EA323-225A-C641-ABC5-A50ADB0D368B}" name="Column692"/>
    <tableColumn id="713" xr3:uid="{7E40DF10-FDDB-044E-A3E9-53842E6ED351}" name="Column693"/>
    <tableColumn id="714" xr3:uid="{F1F89287-1BEE-F84A-8C14-F96643B6EE8D}" name="Column694"/>
    <tableColumn id="715" xr3:uid="{2D1E7AF2-3607-B74D-ADC1-B5EE1CE6DBD6}" name="Column695"/>
    <tableColumn id="716" xr3:uid="{AA184279-B9C2-5747-8C71-5000149D2649}" name="Column696"/>
    <tableColumn id="717" xr3:uid="{7AA0B717-9852-864F-86D8-06FEB6267109}" name="Column697"/>
    <tableColumn id="718" xr3:uid="{82459A12-73E3-C044-8F54-9869C693224C}" name="Column698"/>
    <tableColumn id="719" xr3:uid="{ED05FBFA-C255-FE45-91DD-7D6F776954EA}" name="Column699"/>
    <tableColumn id="720" xr3:uid="{3DDDE45C-8170-1F43-B56B-C432293CD51E}" name="Column700"/>
    <tableColumn id="721" xr3:uid="{69143CCD-F77C-5646-859E-E44303CFDA3D}" name="Column701"/>
    <tableColumn id="722" xr3:uid="{9C4B688E-5A4D-FD48-9F82-73129FE86AA4}" name="Column702"/>
    <tableColumn id="723" xr3:uid="{77662AAA-B710-B746-A550-124A9B6A7437}" name="Column703"/>
    <tableColumn id="724" xr3:uid="{24071058-A023-6344-AF01-4DD15CD4A9F2}" name="Column704"/>
    <tableColumn id="725" xr3:uid="{81E0487A-24A6-7948-BA03-B75485FBB610}" name="Column705"/>
    <tableColumn id="726" xr3:uid="{8E35030C-BF59-EC43-8CD9-504FCC721138}" name="Column706"/>
    <tableColumn id="727" xr3:uid="{40566C15-D076-EA45-A55A-C47EB85247F5}" name="Column707"/>
    <tableColumn id="728" xr3:uid="{12E657A9-6781-3646-B79B-5AD3DC973E5E}" name="Column708"/>
    <tableColumn id="729" xr3:uid="{F5CC8584-FD2E-874E-89D9-88FD6D31B00C}" name="Column709"/>
    <tableColumn id="730" xr3:uid="{C2FEDCFB-1D24-4642-9CFA-C01CA50F278A}" name="Column710"/>
    <tableColumn id="731" xr3:uid="{47994C5B-CA0E-5E4A-BDC9-0C779C2C1EE9}" name="Column711"/>
    <tableColumn id="732" xr3:uid="{FDBA5BD6-B897-6C45-A8A9-01EEDBAFA065}" name="Column712"/>
    <tableColumn id="733" xr3:uid="{EC376D40-C96C-6846-AE50-BE1CDB688982}" name="Column713"/>
    <tableColumn id="734" xr3:uid="{0ED69866-CCC2-2941-900C-F756DC90842E}" name="Column714"/>
    <tableColumn id="735" xr3:uid="{6A48C91D-524F-1946-934C-2C5C7AD253C7}" name="Column715"/>
    <tableColumn id="736" xr3:uid="{60356E23-5B38-0349-9E41-92765152A794}" name="Column716"/>
    <tableColumn id="737" xr3:uid="{89704B43-F6E5-DA43-915D-B475C031B0D3}" name="Column717"/>
    <tableColumn id="738" xr3:uid="{ED668CF8-971C-5D42-BA34-D928DD784E02}" name="Column718"/>
    <tableColumn id="739" xr3:uid="{AAF41277-1820-0B48-8F37-B4ED7C2DE079}" name="Column719"/>
    <tableColumn id="740" xr3:uid="{8F50369A-D824-304F-B62E-E858524D2C82}" name="Column720"/>
    <tableColumn id="741" xr3:uid="{84324AB4-92D8-E148-9157-5E4D73CE06E6}" name="Column721"/>
    <tableColumn id="742" xr3:uid="{C91F22ED-F38A-EB4C-86B3-CC9A0AE0AD50}" name="Column722"/>
    <tableColumn id="743" xr3:uid="{37FA288E-8086-6740-AF7B-AF8FE2B84437}" name="Column723"/>
    <tableColumn id="744" xr3:uid="{C2A99FF0-DA3C-7647-83B8-EB67B53C1175}" name="Column724"/>
    <tableColumn id="745" xr3:uid="{75085CBC-868F-1D4A-BE50-CF6DC25BDA11}" name="Column725"/>
    <tableColumn id="746" xr3:uid="{05F61904-0BCC-BB4D-92E7-DC9F2A6C4167}" name="Column726"/>
    <tableColumn id="747" xr3:uid="{EA7B3D05-E0BF-DC4E-9714-F074B79C7301}" name="Column727"/>
    <tableColumn id="748" xr3:uid="{DE279B11-41DE-D349-9315-182E42C91770}" name="Column728"/>
    <tableColumn id="749" xr3:uid="{390AABE6-4E0F-364B-AC7A-0302FD1C3B89}" name="Column729"/>
    <tableColumn id="750" xr3:uid="{72A848A5-16C3-404A-ABEB-0AD62B186503}" name="Column730"/>
    <tableColumn id="751" xr3:uid="{5F5A99C0-37BA-BE4F-9C37-E82E23F10CB8}" name="Column731"/>
    <tableColumn id="752" xr3:uid="{84101C43-2A5B-AB40-B1E6-6E247B43D71B}" name="Column732"/>
    <tableColumn id="753" xr3:uid="{BEE42317-5948-D848-8ABD-452F6B5174FC}" name="Column733"/>
    <tableColumn id="754" xr3:uid="{BE446B2C-0086-1842-AB63-5199691C4FB8}" name="Column734"/>
    <tableColumn id="755" xr3:uid="{9F29257A-41E6-8642-9E34-71DD4592D542}" name="Column735"/>
    <tableColumn id="756" xr3:uid="{B8AE0C01-8440-B344-8A49-11F3C7BDA9B1}" name="Column736"/>
    <tableColumn id="757" xr3:uid="{69A30632-FF4A-0E49-AEBA-C35769201989}" name="Column737"/>
    <tableColumn id="758" xr3:uid="{5880BAFA-78C6-2E42-9BE3-3DF7213BAD33}" name="Column738"/>
    <tableColumn id="759" xr3:uid="{37F8A76F-0C5D-A844-B61C-E3E3E2555A39}" name="Column739"/>
    <tableColumn id="760" xr3:uid="{F225846A-15E1-4C43-B694-CD418BABA4C8}" name="Column740"/>
    <tableColumn id="761" xr3:uid="{4C0200C7-5CBB-2747-8C81-B3EF741A6093}" name="Column741"/>
    <tableColumn id="762" xr3:uid="{0BDACA44-5916-0241-A123-39236C326806}" name="Column742"/>
    <tableColumn id="763" xr3:uid="{0D396161-3AC1-E24E-AB18-47D8C1F686E1}" name="Column743"/>
    <tableColumn id="764" xr3:uid="{2EFF5A24-CF3D-2B4F-BEF0-78BB998ED212}" name="Column744"/>
    <tableColumn id="765" xr3:uid="{F397D1F2-C486-8E4E-AE4F-BB3C650C7E28}" name="Column745"/>
    <tableColumn id="766" xr3:uid="{13771748-1725-5E4D-9DB6-F1D536A8ED84}" name="Column746"/>
    <tableColumn id="767" xr3:uid="{61912FE2-2AD4-9B4A-978A-5AD300C37AB0}" name="Column747"/>
    <tableColumn id="768" xr3:uid="{AAA2489E-131B-F243-9C8C-CFA318DA2C45}" name="Column748"/>
    <tableColumn id="769" xr3:uid="{44E4EC46-E6B5-D140-95B9-A7681B2B8D5D}" name="Column749"/>
    <tableColumn id="770" xr3:uid="{DCA68CFC-C6BD-2F42-9898-690809867C88}" name="Column750"/>
    <tableColumn id="771" xr3:uid="{9386FCA9-A096-0641-ABF0-1074E8299EBA}" name="Column751"/>
    <tableColumn id="772" xr3:uid="{1E318325-A284-D64E-A649-F43A321B6E89}" name="Column752"/>
    <tableColumn id="773" xr3:uid="{802AD2F8-DB0F-DF4C-AEF9-5709B7D91FB0}" name="Column753"/>
    <tableColumn id="774" xr3:uid="{E40DED09-9BC3-B74E-99D2-A7132C1BE9FB}" name="Column754"/>
    <tableColumn id="775" xr3:uid="{24A19CB0-223A-2540-B083-2244C11D2F92}" name="Column755"/>
    <tableColumn id="776" xr3:uid="{9BED082F-BE64-FA49-BFF6-B15480ECE2EA}" name="Column756"/>
    <tableColumn id="777" xr3:uid="{31F3F264-A13E-F342-810F-3DE7082A55DE}" name="Column757"/>
    <tableColumn id="778" xr3:uid="{12518936-D90C-A749-83C4-9381268C239C}" name="Column758"/>
    <tableColumn id="779" xr3:uid="{6D5F388C-0E82-694B-B8E7-9A89A2C8A718}" name="Column759"/>
    <tableColumn id="780" xr3:uid="{6763C0D2-AC3C-6246-8D88-E4A305358EC7}" name="Column760"/>
    <tableColumn id="781" xr3:uid="{57A8C9C5-2707-C440-A0BF-028EB68C5C76}" name="Column761"/>
    <tableColumn id="782" xr3:uid="{A75669EC-E802-4C48-B046-C52F063DF82E}" name="Column762"/>
    <tableColumn id="783" xr3:uid="{23393F72-2434-6C4A-935E-1A1C5FC328C7}" name="Column763"/>
    <tableColumn id="784" xr3:uid="{6A1DCC39-2BED-5B48-B02D-300CE6E41D51}" name="Column764"/>
    <tableColumn id="785" xr3:uid="{C8AC7C93-FD1B-A94F-BA2D-8CCCDC001E03}" name="Column765"/>
    <tableColumn id="786" xr3:uid="{065EB962-6184-4546-9485-E5AB652478CB}" name="Column766"/>
    <tableColumn id="787" xr3:uid="{38AF6E49-C749-C044-833B-6DE7FF37C2CD}" name="Column767"/>
    <tableColumn id="788" xr3:uid="{A3C5522F-B6E3-1144-9457-FE176644D7AF}" name="Column768"/>
    <tableColumn id="789" xr3:uid="{13D529DA-5AA6-3A4D-8A5F-AB7A5E1F2D72}" name="Column769"/>
    <tableColumn id="790" xr3:uid="{1325736A-CC96-3E46-8A37-DB8D14494621}" name="Column770"/>
    <tableColumn id="791" xr3:uid="{BE3B2883-5334-594C-98BE-2F551983160D}" name="Column771"/>
    <tableColumn id="792" xr3:uid="{08CCE3E4-DC46-9243-A2AF-00DA49D01701}" name="Column772"/>
    <tableColumn id="793" xr3:uid="{2C092BFB-60D5-C342-9BA8-8E83802EBAAD}" name="Column773"/>
    <tableColumn id="794" xr3:uid="{3758B97A-7624-0C41-B282-35AC66963958}" name="Column774"/>
    <tableColumn id="795" xr3:uid="{D43A1FA3-3233-5143-AA39-BE29E9273F5F}" name="Column775"/>
    <tableColumn id="796" xr3:uid="{C15642CF-3D0F-8E41-882E-B4F1493ADCC6}" name="Column776"/>
    <tableColumn id="797" xr3:uid="{EF6057BB-525B-F347-91CD-33B17ADB6CA9}" name="Column777"/>
    <tableColumn id="798" xr3:uid="{AD0B3C4D-F605-D444-98F6-292BA75417AC}" name="Column778"/>
    <tableColumn id="799" xr3:uid="{AF0161BE-A702-AB42-BA6F-67545B405E02}" name="Column779"/>
    <tableColumn id="800" xr3:uid="{8AD6B315-5F23-7D42-982D-269089C93C80}" name="Column780"/>
    <tableColumn id="801" xr3:uid="{79E75D03-5108-FF4C-9C58-E827B09C9983}" name="Column781"/>
    <tableColumn id="802" xr3:uid="{B1C3B946-6BD4-E74E-B86D-F95739A20E26}" name="Column782"/>
    <tableColumn id="803" xr3:uid="{1602FEB8-B8EC-3847-832B-88D0C4192A0B}" name="Column783"/>
    <tableColumn id="804" xr3:uid="{163A0896-A030-2943-9416-62587D5CD7F6}" name="Column784"/>
    <tableColumn id="805" xr3:uid="{E10E2C3D-0148-6341-8031-AF62FA864E6D}" name="Column785"/>
    <tableColumn id="806" xr3:uid="{7A07B5E3-6377-244D-824C-9D0B66BBBD1F}" name="Column786"/>
    <tableColumn id="807" xr3:uid="{8FB6E5FE-C8F3-664D-ADF3-31197CC8CEE5}" name="Column787"/>
    <tableColumn id="808" xr3:uid="{73800D20-E9AC-764E-A794-114905D57BFC}" name="Column788"/>
    <tableColumn id="809" xr3:uid="{15A0E90A-8090-6F47-AAA4-FF754AF8BCA4}" name="Column789"/>
    <tableColumn id="810" xr3:uid="{029A1442-EE8F-F747-9392-15BB8F9AC030}" name="Column790"/>
    <tableColumn id="811" xr3:uid="{5BA8AE1A-21EC-AA4E-A58A-0E9B3ED3AA71}" name="Column791"/>
    <tableColumn id="812" xr3:uid="{30BB72D3-6C27-1C40-99EC-13114C26222D}" name="Column792"/>
    <tableColumn id="813" xr3:uid="{44F308AA-4CE3-D647-89E0-F6EFE6AC51E6}" name="Column793"/>
    <tableColumn id="814" xr3:uid="{C9B66414-E202-A04C-A8C6-26E94D7C7D09}" name="Column794"/>
    <tableColumn id="815" xr3:uid="{FFAFDB8B-3DB5-0143-A7BE-D9B101822B39}" name="Column795"/>
    <tableColumn id="816" xr3:uid="{FB1BBC6F-ACE1-024F-9843-606423CD8CBF}" name="Column796"/>
    <tableColumn id="817" xr3:uid="{743815F3-E229-864F-BA5F-505719E10060}" name="Column797"/>
    <tableColumn id="818" xr3:uid="{59AEAB89-1FF6-3F4C-A4AF-EDE9563863A7}" name="Column798"/>
    <tableColumn id="819" xr3:uid="{830CE1A2-AE8E-B54A-9C84-AC9E12D22498}" name="Column799"/>
    <tableColumn id="820" xr3:uid="{106E4735-121C-274A-AAF5-3A96EA070673}" name="Column800"/>
    <tableColumn id="821" xr3:uid="{5F6D0591-D7AF-1742-A040-EE743B4FD03D}" name="Column801"/>
    <tableColumn id="822" xr3:uid="{2767B13A-580A-794F-BAD1-CB8910DD9F41}" name="Column802"/>
    <tableColumn id="823" xr3:uid="{1145E3FF-43AC-5C48-8903-736589E31DEB}" name="Column803"/>
    <tableColumn id="824" xr3:uid="{59B622C8-3AE3-834D-B5E8-88DB1D540F23}" name="Column804"/>
    <tableColumn id="825" xr3:uid="{8CBA3D64-E2E4-3C45-B02A-74F832ABF620}" name="Column805"/>
    <tableColumn id="826" xr3:uid="{16977721-B2FC-D941-B01F-898F5DC9C6B2}" name="Column806"/>
    <tableColumn id="827" xr3:uid="{E1219B1F-1792-2247-AF5A-E2C8D7F36FD5}" name="Column807"/>
    <tableColumn id="828" xr3:uid="{48089403-4290-864C-BED9-C4BF01DF4F69}" name="Column808"/>
    <tableColumn id="829" xr3:uid="{F48CB227-D00A-6F42-842C-301E980F7760}" name="Column809"/>
    <tableColumn id="830" xr3:uid="{1E25071C-DAC3-7B45-8329-4F8B9D71EE27}" name="Column810"/>
    <tableColumn id="831" xr3:uid="{49CAAF0F-3311-0946-BD1C-2E8C2E5B6B80}" name="Column811"/>
    <tableColumn id="832" xr3:uid="{B877CE77-CF2D-5946-B21D-22E7BCC22829}" name="Column812"/>
    <tableColumn id="833" xr3:uid="{A5DC57E7-3CFC-6D40-A9EB-5F18E74C6150}" name="Column813"/>
    <tableColumn id="834" xr3:uid="{F9444B01-FE0A-5545-8F35-700403628D20}" name="Column814"/>
    <tableColumn id="835" xr3:uid="{01972B2A-655D-3A49-82B4-DA5AFB32CCC5}" name="Column815"/>
    <tableColumn id="836" xr3:uid="{A2848EF6-FD6D-4649-B8A8-B8A8B19EE194}" name="Column816"/>
    <tableColumn id="837" xr3:uid="{30447C0D-7809-A94E-9CB6-5AC2A9B18348}" name="Column817"/>
    <tableColumn id="838" xr3:uid="{7309FBEE-D39C-9B49-B874-39D3FF7387D1}" name="Column818"/>
    <tableColumn id="839" xr3:uid="{DEAC4706-4230-DB4B-BED8-6F4B7798AC70}" name="Column819"/>
    <tableColumn id="840" xr3:uid="{2FA165A5-E974-C146-9EFF-EC408A1F8CD8}" name="Column820"/>
    <tableColumn id="841" xr3:uid="{1E046CDE-17D3-A54F-835E-90B8E3F07504}" name="Column821"/>
    <tableColumn id="842" xr3:uid="{F1BDE6A1-2C4F-204F-AC59-A4698370B7C8}" name="Column822"/>
    <tableColumn id="843" xr3:uid="{F344F66A-F593-BC4C-8FA6-0D227426D7A2}" name="Column823"/>
    <tableColumn id="844" xr3:uid="{45939BF6-334F-204F-9CD2-B2444591A254}" name="Column824"/>
    <tableColumn id="845" xr3:uid="{52E49CBA-450D-4949-9E97-EAD7B7F1FC4A}" name="Column825"/>
    <tableColumn id="846" xr3:uid="{07FC9F19-EC89-FA44-BC69-DF6BB3BAF572}" name="Column826"/>
    <tableColumn id="847" xr3:uid="{E7988A5F-0438-DB4E-9158-82D31406ACDB}" name="Column827"/>
    <tableColumn id="848" xr3:uid="{7E45EC73-D45A-FD41-8E06-4796720C018D}" name="Column828"/>
    <tableColumn id="849" xr3:uid="{EB78CC5A-7274-DD47-8FFF-215382DE777F}" name="Column829"/>
    <tableColumn id="850" xr3:uid="{101D6E4B-9A7F-844A-945E-84DAA022600B}" name="Column830"/>
    <tableColumn id="851" xr3:uid="{C203674B-6EB3-1D44-9A04-3B932AD8CA6A}" name="Column831"/>
    <tableColumn id="852" xr3:uid="{0716EA2C-31F2-B249-ABAC-2F8710987ED1}" name="Column832"/>
    <tableColumn id="853" xr3:uid="{744712BC-B3B2-1946-8F56-A3D51D501C95}" name="Column833"/>
    <tableColumn id="854" xr3:uid="{9B6678DA-8EA9-2741-83A0-92A99B174968}" name="Column834"/>
    <tableColumn id="855" xr3:uid="{3E21BC04-039C-2A4C-BD2F-DC6F50989191}" name="Column835"/>
    <tableColumn id="856" xr3:uid="{3A91C3A7-AE98-5946-A061-E6451D72BFA2}" name="Column836"/>
    <tableColumn id="857" xr3:uid="{7C0DAAD5-7CB4-5549-A4C1-D096AD9909E6}" name="Column837"/>
    <tableColumn id="858" xr3:uid="{77589B25-0A31-694A-A35F-9AB402073A65}" name="Column838"/>
    <tableColumn id="859" xr3:uid="{2E4A22F6-4879-7D4A-AB46-3B4AB63F52BE}" name="Column839"/>
    <tableColumn id="860" xr3:uid="{E25472E1-2A6F-9640-BF5D-686A05750610}" name="Column840"/>
    <tableColumn id="861" xr3:uid="{1D2A0780-E36D-3440-BA96-E1661F4471C5}" name="Column841"/>
    <tableColumn id="862" xr3:uid="{34EC19D4-6AF8-5D48-A8D6-D31E28296431}" name="Column842"/>
    <tableColumn id="863" xr3:uid="{40F53328-A1C7-BD4E-A387-EED61200F80F}" name="Column843"/>
    <tableColumn id="864" xr3:uid="{803049A5-E83E-5B44-993B-6AF382896F30}" name="Column844"/>
    <tableColumn id="865" xr3:uid="{F0D0AFC5-5031-BC48-9BFF-BFE7EF0CD353}" name="Column845"/>
    <tableColumn id="866" xr3:uid="{EA565C3F-D83F-4C4C-BA6A-43B0B28025B4}" name="Column846"/>
    <tableColumn id="867" xr3:uid="{45D432E9-5304-6246-9E80-3C548DF4B165}" name="Column847"/>
    <tableColumn id="868" xr3:uid="{38225700-7795-D547-802F-97644173C8F3}" name="Column848"/>
    <tableColumn id="869" xr3:uid="{AAC891CE-3122-E14D-90A0-9F8355454F18}" name="Column849"/>
    <tableColumn id="870" xr3:uid="{110D75E8-D933-144E-8874-90198A669220}" name="Column850"/>
    <tableColumn id="871" xr3:uid="{285A5528-12C4-0B49-AEA2-909917F15688}" name="Column851"/>
    <tableColumn id="872" xr3:uid="{469AE501-1F06-B149-9225-836C6AC6A4A1}" name="Column852"/>
    <tableColumn id="873" xr3:uid="{733EB5EF-D92D-8044-8737-8FA529585E4F}" name="Column853"/>
    <tableColumn id="874" xr3:uid="{196E9856-4750-C04D-BE54-D3923D8A77B9}" name="Column854"/>
    <tableColumn id="875" xr3:uid="{A18DFAAF-9736-1B4B-90AE-967837DF9136}" name="Column855"/>
    <tableColumn id="876" xr3:uid="{63845141-EB2F-444C-9B6C-896FC071C463}" name="Column856"/>
    <tableColumn id="877" xr3:uid="{0A7C263C-1F10-7648-BF7E-9CBFB7ED8DCC}" name="Column857"/>
    <tableColumn id="878" xr3:uid="{83C11628-C42A-3949-80D8-9419460BF34D}" name="Column858"/>
    <tableColumn id="879" xr3:uid="{BD73A6B3-D00B-8C4C-A32E-3F78342498C5}" name="Column859"/>
    <tableColumn id="880" xr3:uid="{718DB9DC-6F73-8847-AD95-91099B1BC4E6}" name="Column860"/>
    <tableColumn id="881" xr3:uid="{39CA9E97-4F2B-EC44-A6AC-580C70C849E2}" name="Column861"/>
    <tableColumn id="882" xr3:uid="{A0DC35D7-FB02-7143-97B5-3FC986C15C27}" name="Column862"/>
    <tableColumn id="883" xr3:uid="{BED8C426-A656-FB43-82FF-216A6F31E591}" name="Column863"/>
    <tableColumn id="884" xr3:uid="{C0B7AB9D-1703-7141-A672-DC9F1C128EFF}" name="Column864"/>
    <tableColumn id="885" xr3:uid="{D349357A-4F7D-FE40-839B-1AFF8F5193A9}" name="Column865"/>
    <tableColumn id="886" xr3:uid="{ADD18871-3CD5-B24B-B84E-7A5F00808F49}" name="Column866"/>
    <tableColumn id="887" xr3:uid="{6A4C27DB-3663-D349-9F66-D8AEC8895710}" name="Column867"/>
    <tableColumn id="888" xr3:uid="{8EFBF562-9542-E046-BAEF-093ECD6330C0}" name="Column868"/>
    <tableColumn id="889" xr3:uid="{5106E061-71F0-9F4C-A29D-C9E71F7C677C}" name="Column869"/>
    <tableColumn id="890" xr3:uid="{FF0B822D-1BBA-6942-A94F-9CA83078B46C}" name="Column870"/>
    <tableColumn id="891" xr3:uid="{9A543AE7-07A4-BE4F-8950-CECB84B92965}" name="Column871"/>
    <tableColumn id="892" xr3:uid="{B5F633FD-2D76-0441-AD76-780026E54D99}" name="Column872"/>
    <tableColumn id="893" xr3:uid="{AF5018E8-77C8-CD47-BE52-CE6F92928B58}" name="Column873"/>
    <tableColumn id="894" xr3:uid="{23E7144E-DCA6-9347-8A6F-279B852AE955}" name="Column874"/>
    <tableColumn id="895" xr3:uid="{FCEE8F04-31CA-0C47-A0B7-641FB4B7F8E7}" name="Column875"/>
    <tableColumn id="896" xr3:uid="{6464002F-3AEC-6A4B-B59D-C9C5C434D368}" name="Column876"/>
    <tableColumn id="897" xr3:uid="{4EFF62E1-635D-614A-8652-21B719C034C7}" name="Column877"/>
    <tableColumn id="898" xr3:uid="{3734947A-6AFB-8B47-959A-67AD49CD9C21}" name="Column878"/>
    <tableColumn id="899" xr3:uid="{1DE6E56A-D3D0-3C40-BD95-73BC59010441}" name="Column879"/>
    <tableColumn id="900" xr3:uid="{C0898A7F-5BE2-0D47-8E14-359B3C379B13}" name="Column880"/>
    <tableColumn id="901" xr3:uid="{684A1DAD-A120-9448-B516-DFE29A52320C}" name="Column881"/>
    <tableColumn id="902" xr3:uid="{D09E6D22-1383-F340-8CFE-0F163FFD8D0B}" name="Column882"/>
    <tableColumn id="903" xr3:uid="{290B39F0-B0BB-FF45-820F-1A861DEC5BE5}" name="Column883"/>
    <tableColumn id="904" xr3:uid="{8F49D504-AB36-CA4A-B01B-BCC8FB81DE58}" name="Column884"/>
    <tableColumn id="905" xr3:uid="{53A3F98B-15A4-004A-992A-B35FF81F2FDB}" name="Column885"/>
    <tableColumn id="906" xr3:uid="{70EDFDEE-AEFF-384F-8478-8555989FCFBC}" name="Column886"/>
    <tableColumn id="907" xr3:uid="{FBC37835-8548-3D47-A002-34B3E41AEFD3}" name="Column887"/>
    <tableColumn id="908" xr3:uid="{48BA5069-DA29-3E4C-8C28-4AC4F6FE5353}" name="Column888"/>
    <tableColumn id="909" xr3:uid="{DE8A7E42-3959-D94D-B180-CBC4913BE058}" name="Column889"/>
    <tableColumn id="910" xr3:uid="{82DE4A25-1106-C24A-814F-5DE20E4457C1}" name="Column890"/>
    <tableColumn id="911" xr3:uid="{C4BA35FB-7033-AD46-BB37-ADCE16C41E91}" name="Column891"/>
    <tableColumn id="912" xr3:uid="{1F0AFEED-A7F5-494A-A5D2-0C5CE7130B9A}" name="Column892"/>
    <tableColumn id="913" xr3:uid="{6F6848C8-12BD-F048-9860-1BFA75180844}" name="Column893"/>
    <tableColumn id="914" xr3:uid="{BC92DD8D-EF01-6B46-B40C-27AA097351E2}" name="Column894"/>
    <tableColumn id="915" xr3:uid="{96E8356B-C6B7-A846-8FB4-38B4596A343F}" name="Column895"/>
    <tableColumn id="916" xr3:uid="{C47AB5D3-74B9-8F4B-B76F-D0613C9412A3}" name="Column896"/>
    <tableColumn id="917" xr3:uid="{82338F82-8232-7947-8065-6F4906A9E34E}" name="Column897"/>
    <tableColumn id="918" xr3:uid="{F98E07F9-E4EB-5F44-9539-8028BC569122}" name="Column898"/>
    <tableColumn id="919" xr3:uid="{09ECEC19-1AF3-7D40-BF45-934E62FFEAF7}" name="Column899"/>
    <tableColumn id="920" xr3:uid="{3C000A03-1CEA-CE41-905D-5DB5BBDCB283}" name="Column900"/>
    <tableColumn id="921" xr3:uid="{6E90D857-05D2-D949-9C29-8698B7C80F1B}" name="Column901"/>
    <tableColumn id="922" xr3:uid="{53358F08-908A-6F4B-9F9C-0C9205E2F85A}" name="Column902"/>
    <tableColumn id="923" xr3:uid="{5372DD87-A20D-9B49-B898-EE5296193A3F}" name="Column903"/>
    <tableColumn id="924" xr3:uid="{5DCC6C72-C034-7847-B92D-BBC1B5F1B460}" name="Column904"/>
    <tableColumn id="925" xr3:uid="{94465F59-497C-8749-B6F6-92EE8808B515}" name="Column905"/>
    <tableColumn id="926" xr3:uid="{2C530EDA-7496-BC41-A149-F8B2ED2E4209}" name="Column906"/>
    <tableColumn id="927" xr3:uid="{3291B1F4-D679-BC48-A510-8A0FCBFB2B7B}" name="Column907"/>
    <tableColumn id="928" xr3:uid="{8B11DEA6-05EF-6943-98C2-345633582093}" name="Column908"/>
    <tableColumn id="929" xr3:uid="{3119365C-C72C-B54C-A599-059D4C2B9F8B}" name="Column909"/>
    <tableColumn id="930" xr3:uid="{FE1A3718-96A5-3C47-AA57-43F5CE93052F}" name="Column910"/>
    <tableColumn id="931" xr3:uid="{AA7573F1-680B-A948-890A-59BD2F86F101}" name="Column911"/>
    <tableColumn id="932" xr3:uid="{020BD88A-FA17-7E48-886B-BDA5659D3583}" name="Column912"/>
    <tableColumn id="933" xr3:uid="{D2CFA5A1-8D49-2E4E-A6F2-516C56514987}" name="Column913"/>
    <tableColumn id="934" xr3:uid="{FAB96A1C-2501-C146-9BEF-0E1702FD87BA}" name="Column914"/>
    <tableColumn id="935" xr3:uid="{FF6AF72D-D896-1A48-8D74-586141277B93}" name="Column915"/>
    <tableColumn id="936" xr3:uid="{97E49802-5FE5-F642-B620-1EAC66219B51}" name="Column916"/>
    <tableColumn id="937" xr3:uid="{10FBF224-5A6A-664C-90C6-FF2F5CD9E96B}" name="Column917"/>
    <tableColumn id="938" xr3:uid="{4B4E5D8A-CA09-F442-A5C9-91D27B9C0A13}" name="Column918"/>
    <tableColumn id="939" xr3:uid="{38241DE6-A891-0841-B87E-476A9F7EB92A}" name="Column919"/>
    <tableColumn id="940" xr3:uid="{88C6E5BF-B551-F941-811A-AA96449ADE6D}" name="Column920"/>
    <tableColumn id="941" xr3:uid="{EE6C4B57-D09B-7E40-A75F-53CE14EE9034}" name="Column921"/>
    <tableColumn id="942" xr3:uid="{A3B5E2FB-7827-B349-A0C4-B97DAA7757D4}" name="Column922"/>
    <tableColumn id="943" xr3:uid="{110EAD7A-C8D0-064E-AAA2-6FFE105522BC}" name="Column923"/>
    <tableColumn id="944" xr3:uid="{B6F8C4BB-9C75-3342-8B33-D45150C45846}" name="Column924"/>
    <tableColumn id="945" xr3:uid="{07CE8E1B-E3D9-4443-9B38-4BAE87134BD1}" name="Column925"/>
    <tableColumn id="946" xr3:uid="{E8C2CD81-1235-1A48-9E0B-5EBCB54932E4}" name="Column926"/>
    <tableColumn id="947" xr3:uid="{F330A4BD-8A11-1741-AB48-1ABEC9809C62}" name="Column927"/>
    <tableColumn id="948" xr3:uid="{BC369138-DD51-C648-AAF5-7592EF2874BB}" name="Column928"/>
    <tableColumn id="949" xr3:uid="{C600624B-40A9-364F-A0CB-4CCF89D25FB2}" name="Column929"/>
    <tableColumn id="950" xr3:uid="{16810710-1946-F040-BBAC-45DCE1FB8AF7}" name="Column930"/>
    <tableColumn id="951" xr3:uid="{F28A27BA-89C7-8A43-98B3-E2C93B97BAE2}" name="Column931"/>
    <tableColumn id="952" xr3:uid="{4704DEF3-B233-6E43-9F3C-5A71373560A5}" name="Column932"/>
    <tableColumn id="953" xr3:uid="{E5F23718-4C32-8245-B3EE-4506729604EC}" name="Column933"/>
    <tableColumn id="954" xr3:uid="{DB99BB59-ACCC-3047-8E74-B4E6CD2D13F2}" name="Column934"/>
    <tableColumn id="955" xr3:uid="{753F3F5F-2AE1-0448-ABDC-85B0C8525F00}" name="Column935"/>
    <tableColumn id="956" xr3:uid="{0AC294B5-052E-4942-96AA-9F7ACA6AD27D}" name="Column936"/>
    <tableColumn id="957" xr3:uid="{D453BC12-5B15-CD49-90BE-1C6263E3ED07}" name="Column937"/>
    <tableColumn id="958" xr3:uid="{F35AE6AE-9D76-9445-96A6-0B070EAD096A}" name="Column938"/>
    <tableColumn id="959" xr3:uid="{3FB989A0-6CCB-BF48-8B1C-E8CAF10A7C36}" name="Column939"/>
    <tableColumn id="960" xr3:uid="{0418DB7F-2BC8-B34F-9426-7AD14742217A}" name="Column940"/>
    <tableColumn id="961" xr3:uid="{BFDA5720-F598-FA4E-A7EF-705CF3BDA096}" name="Column941"/>
    <tableColumn id="962" xr3:uid="{F6FE32A2-E233-824B-834B-49FC50385EB6}" name="Column942"/>
    <tableColumn id="963" xr3:uid="{144B6ADD-7F2B-5946-8320-453AEE8A8AA8}" name="Column943"/>
    <tableColumn id="964" xr3:uid="{17948FEB-7CE5-AA43-B08E-557A79217A96}" name="Column944"/>
    <tableColumn id="965" xr3:uid="{0560A9E9-272D-6E48-BF83-391931C6147A}" name="Column945"/>
    <tableColumn id="966" xr3:uid="{FEA03078-C698-5E4F-8BD5-B0E711A8A32D}" name="Column946"/>
    <tableColumn id="967" xr3:uid="{B3FB5E10-EE90-C949-A977-B35E1A90A3C2}" name="Column947"/>
    <tableColumn id="968" xr3:uid="{6BBF4933-0D60-7D48-901D-175A85EEC1A6}" name="Column948"/>
    <tableColumn id="969" xr3:uid="{AF825A7A-DB79-FA4A-8444-B8E6596A081B}" name="Column949"/>
    <tableColumn id="970" xr3:uid="{26193944-E744-7B49-8A22-CED870C90C56}" name="Column950"/>
    <tableColumn id="971" xr3:uid="{354D32D1-E877-224E-BD1C-CF59B9761A3A}" name="Column951"/>
    <tableColumn id="972" xr3:uid="{4853FDE9-A5AF-304D-8B2D-FF98D6F8B3E6}" name="Column952"/>
    <tableColumn id="973" xr3:uid="{0C3EE6FE-71A0-2644-A835-F001F400E644}" name="Column953"/>
    <tableColumn id="974" xr3:uid="{A8F244A8-961F-1F4E-9C50-1654541F20D6}" name="Column954"/>
    <tableColumn id="975" xr3:uid="{C8463555-D70E-E54C-AF10-E7DB0C344757}" name="Column955"/>
    <tableColumn id="976" xr3:uid="{DA9F687C-7D20-D74A-8B0F-45D0EA686117}" name="Column956"/>
    <tableColumn id="977" xr3:uid="{40879D45-5328-B64A-BF16-08825A8D3D7D}" name="Column957"/>
    <tableColumn id="978" xr3:uid="{D019E134-AF34-444D-9B02-1CBB0AE0A61F}" name="Column958"/>
    <tableColumn id="979" xr3:uid="{A77A780D-7AD4-8B41-829E-6EB0E762AA21}" name="Column959"/>
    <tableColumn id="980" xr3:uid="{EB7ACCC0-B8C2-5942-9BE7-EFCE86FE4E12}" name="Column960"/>
    <tableColumn id="981" xr3:uid="{7E17514B-AFA8-0441-8708-747554FEB285}" name="Column961"/>
    <tableColumn id="982" xr3:uid="{6CC8D6E2-F397-0943-AAC1-FEB6885CBC08}" name="Column962"/>
    <tableColumn id="983" xr3:uid="{C3B06599-B50B-5B42-91BC-FE17E8E19108}" name="Column963"/>
    <tableColumn id="984" xr3:uid="{D521B6C2-9942-674D-BE31-71211FE04E7E}" name="Column964"/>
    <tableColumn id="985" xr3:uid="{1C95B4B8-8F11-D448-AC3F-0920DD34A632}" name="Column965"/>
    <tableColumn id="986" xr3:uid="{F539CDE5-58F2-F340-B16C-09B6E72FAA25}" name="Column966"/>
    <tableColumn id="987" xr3:uid="{F51107C9-6DED-EB4C-934A-B13FE791DEC7}" name="Column967"/>
    <tableColumn id="988" xr3:uid="{AF5E37B8-D143-5B42-9C3E-899E6FE54249}" name="Column968"/>
    <tableColumn id="989" xr3:uid="{69AAD8E1-1EE8-CA46-A768-12239B1247BE}" name="Column969"/>
    <tableColumn id="990" xr3:uid="{5116C1F3-E900-0D4F-B661-17FC289528D9}" name="Column970"/>
    <tableColumn id="991" xr3:uid="{DD212FA1-5ADD-C74D-9FBF-B680A978942B}" name="Column971"/>
    <tableColumn id="992" xr3:uid="{B8E3B53E-F5FE-9940-BDF1-69A6E71D77B5}" name="Column972"/>
    <tableColumn id="993" xr3:uid="{F5A6584C-F171-1641-B6D9-E60F5A89943B}" name="Column973"/>
    <tableColumn id="994" xr3:uid="{0D44BBBC-7925-A547-A20B-7EFCC8071CE4}" name="Column974"/>
    <tableColumn id="995" xr3:uid="{599168C9-B885-DD4C-AE25-AF03F993A466}" name="Column975"/>
    <tableColumn id="996" xr3:uid="{90F72CCD-3B35-714B-A4DF-A2F18EA04797}" name="Column976"/>
    <tableColumn id="997" xr3:uid="{9634C4BC-8CA2-9B47-977C-523FBE56184B}" name="Column977"/>
    <tableColumn id="998" xr3:uid="{BFA5D946-0F70-9B4E-8465-51965C635E61}" name="Column978"/>
    <tableColumn id="999" xr3:uid="{DC791F81-FFFB-1948-B4A2-45A9135397F9}" name="Column979"/>
    <tableColumn id="1000" xr3:uid="{C827F3C3-97B5-A142-BE8A-8638CEE10A6D}" name="Column980"/>
    <tableColumn id="1001" xr3:uid="{08ECB967-748C-BA47-848D-D6BD15C59EC3}" name="Column981"/>
    <tableColumn id="1002" xr3:uid="{0D6DB2D3-6E67-5542-9220-A2E2025CC3D4}" name="Column982"/>
    <tableColumn id="1003" xr3:uid="{5850FD3F-742D-4648-9BF8-6FD7ABE1D2F6}" name="Column983"/>
    <tableColumn id="1004" xr3:uid="{0BEDD3B5-6F73-6842-829F-DBDF3B0A66F7}" name="Column984"/>
    <tableColumn id="1005" xr3:uid="{10C1F890-AF7E-4542-84F1-86D15D2B1652}" name="Column985"/>
    <tableColumn id="1006" xr3:uid="{D97B2FCB-69FB-BF40-9EB5-501225049C74}" name="Column986"/>
    <tableColumn id="1007" xr3:uid="{0DF02C65-1EE1-CC4A-B966-4B94C590A1B3}" name="Column987"/>
    <tableColumn id="1008" xr3:uid="{7662F8C7-BD37-ED49-A6BE-9C9E25DE89F7}" name="Column988"/>
    <tableColumn id="1009" xr3:uid="{5DD77632-3F79-C147-8D1D-2BAAC4CEFE39}" name="Column989"/>
    <tableColumn id="1010" xr3:uid="{0369E5A1-B2E4-8E4E-B4ED-0AB5ACDBB4CF}" name="Column990"/>
    <tableColumn id="1011" xr3:uid="{72E0E6A0-38FC-5045-8340-C2345715E9A3}" name="Column991"/>
    <tableColumn id="1012" xr3:uid="{7B614F2F-4C62-6045-A254-4994B7699B6F}" name="Column992"/>
    <tableColumn id="1013" xr3:uid="{446C33F1-A847-7945-B880-1F3D851F3C1A}" name="Column993"/>
    <tableColumn id="1014" xr3:uid="{90026C80-4613-4B40-9367-E79E6E2BB917}" name="Column994"/>
    <tableColumn id="1015" xr3:uid="{47124C08-04E9-C343-A939-0EB9F838F573}" name="Column995"/>
    <tableColumn id="1016" xr3:uid="{A3648698-11E1-1F42-8616-B1507140A552}" name="Column996"/>
    <tableColumn id="1017" xr3:uid="{759105B8-F311-8F40-A812-238A74180AE7}" name="Column997"/>
    <tableColumn id="1018" xr3:uid="{6422A6D2-F05A-474F-9D6A-6F0F9296B814}" name="Column998"/>
    <tableColumn id="1019" xr3:uid="{CD503678-9B4B-F740-8D51-A2560CB1D430}" name="Column999"/>
    <tableColumn id="1020" xr3:uid="{8EFB6CFE-0A4C-D849-9F31-A3F79AF67472}" name="Column1000"/>
    <tableColumn id="1021" xr3:uid="{37AC2814-C46A-DA4C-96F1-DC51C96986FE}" name="Column1001"/>
    <tableColumn id="1022" xr3:uid="{5AE5A72C-A247-664C-BC87-4E64EC888214}" name="Column1002"/>
    <tableColumn id="1023" xr3:uid="{2B71EA9E-C68D-734D-85DF-8D04F9A76AA4}" name="Column1003"/>
    <tableColumn id="1024" xr3:uid="{F9CFE179-885E-3B41-8AF7-DD80E0664DDE}" name="Column1004"/>
    <tableColumn id="1025" xr3:uid="{225C7DF0-5A3C-9D43-90E2-C14612E1DBD8}" name="Column1005"/>
    <tableColumn id="1026" xr3:uid="{E693A71F-C12A-DF4F-B49D-992098BEB87D}" name="Column1006"/>
    <tableColumn id="1027" xr3:uid="{B0CA6684-4ACC-4947-8D0C-CA4FDE0D70B5}" name="Column1007"/>
    <tableColumn id="1028" xr3:uid="{CEFF413E-B961-CC42-AC71-C5C86DA9AED8}" name="Column1008"/>
    <tableColumn id="1029" xr3:uid="{FEDAA971-8D09-F440-8202-24FA05E99367}" name="Column1009"/>
    <tableColumn id="1030" xr3:uid="{82BC1AD6-BCD1-1847-88C5-E86BEC0B05AA}" name="Column1010"/>
    <tableColumn id="1031" xr3:uid="{DA8CB6F8-4AD6-2B4C-A3C8-A9C6EC8079B6}" name="Column1011"/>
    <tableColumn id="1032" xr3:uid="{0BC38922-84A1-9E45-AB67-258884D0CBA7}" name="Column1012"/>
    <tableColumn id="1033" xr3:uid="{8873741C-B61F-7A49-81F5-A531F0B22199}" name="Column1013"/>
    <tableColumn id="1034" xr3:uid="{47B1968B-BD17-7D43-BF21-6199934C53B1}" name="Column1014"/>
    <tableColumn id="1035" xr3:uid="{8D12E935-435E-1347-8F06-9E43BF3C7A5F}" name="Column1015"/>
    <tableColumn id="1036" xr3:uid="{31EF5E05-E7C3-864C-8F5F-F0B9D4B1CD67}" name="Column1016"/>
    <tableColumn id="1037" xr3:uid="{4A7F21F3-5142-5D4A-A492-3FACC95A8249}" name="Column1017"/>
    <tableColumn id="1038" xr3:uid="{D0E8EA2F-F5E6-F14C-AA48-2B23737311A2}" name="Column1018"/>
    <tableColumn id="1039" xr3:uid="{9EF501C8-50AC-664B-B901-EB75860A8965}" name="Column1019"/>
    <tableColumn id="1040" xr3:uid="{D6C300B8-84D4-DC4E-9A49-9A869C001487}" name="Column1020"/>
    <tableColumn id="1041" xr3:uid="{1D9F41EA-A29A-8A42-B2FD-688839B7C73A}" name="Column1021"/>
    <tableColumn id="1042" xr3:uid="{A5A19060-1BBA-294C-AD08-311505AD5A74}" name="Column1022"/>
    <tableColumn id="1043" xr3:uid="{6A39AA24-EDCA-924D-9B93-70D26E6E4A4F}" name="Column1023"/>
    <tableColumn id="1044" xr3:uid="{6E662BBA-4574-A348-BE3A-8BE701C97ADE}" name="Column1024"/>
    <tableColumn id="1045" xr3:uid="{7757FDAA-EBEC-4D47-A4EB-54F3564364D1}" name="Column1025"/>
    <tableColumn id="1046" xr3:uid="{ECB756EB-684C-9A43-B426-59E6DCE7FE9F}" name="Column1026"/>
    <tableColumn id="1047" xr3:uid="{14351732-DFB9-894C-84C5-B23A7629A558}" name="Column1027"/>
    <tableColumn id="1048" xr3:uid="{923294D3-577F-6B42-A957-D91C7609C4DB}" name="Column1028"/>
    <tableColumn id="1049" xr3:uid="{A918B07B-9FA0-134B-AB11-746DC03B74CC}" name="Column1029"/>
    <tableColumn id="1050" xr3:uid="{3901805B-F294-0248-9F1B-6378EE93F73D}" name="Column1030"/>
    <tableColumn id="1051" xr3:uid="{7AE1277E-C61A-0C43-940E-5FAF781172B6}" name="Column1031"/>
    <tableColumn id="1052" xr3:uid="{83666890-DB01-2141-B7B0-F0BB31C760A8}" name="Column1032"/>
    <tableColumn id="1053" xr3:uid="{866FE81B-9DD4-1343-9D49-39759BD9A094}" name="Column1033"/>
    <tableColumn id="1054" xr3:uid="{76AE3E6C-0A09-704E-89E4-BC18263E9E51}" name="Column1034"/>
    <tableColumn id="1055" xr3:uid="{ECEC3EDF-7202-AA43-BFE8-FA38D486F139}" name="Column1035"/>
    <tableColumn id="1056" xr3:uid="{2D53AB0B-08D3-3344-B2DF-999820C0A4C9}" name="Column1036"/>
    <tableColumn id="1057" xr3:uid="{5405CB2C-8106-234F-87E1-98CCF84F9D5F}" name="Column1037"/>
    <tableColumn id="1058" xr3:uid="{E499FAB8-AB16-8E40-B1FB-B45316BDD824}" name="Column1038"/>
    <tableColumn id="1059" xr3:uid="{6A166206-308F-124B-BC85-48ADC93BF3DD}" name="Column1039"/>
    <tableColumn id="1060" xr3:uid="{2E64DF01-A03B-3048-9C57-CE47DB1CBA64}" name="Column1040"/>
    <tableColumn id="1061" xr3:uid="{CC28BD75-3C97-E045-9429-96F0F55F4457}" name="Column1041"/>
    <tableColumn id="1062" xr3:uid="{8358FB30-28D8-0949-85D0-5C9EC1E9FCCC}" name="Column1042"/>
    <tableColumn id="1063" xr3:uid="{37B69CBE-4565-444C-ACF3-B504CC9DCF14}" name="Column1043"/>
    <tableColumn id="1064" xr3:uid="{09B4745E-89E5-544F-A83E-60B8F69E32FE}" name="Column1044"/>
    <tableColumn id="1065" xr3:uid="{03ABABB2-DC7C-D048-9205-9059965C9393}" name="Column1045"/>
    <tableColumn id="1066" xr3:uid="{2E581AB0-840C-BC43-830D-D92449C94524}" name="Column1046"/>
    <tableColumn id="1067" xr3:uid="{4109761C-FA07-624D-87E1-1FB41BA62660}" name="Column1047"/>
    <tableColumn id="1068" xr3:uid="{F0975903-ED89-9740-A283-C5077FAAF929}" name="Column1048"/>
    <tableColumn id="1069" xr3:uid="{E25EA31F-EB57-B84A-AB79-4E1B10E8F204}" name="Column1049"/>
    <tableColumn id="1070" xr3:uid="{916E892A-B267-0247-BE27-900833C30AC3}" name="Column1050"/>
    <tableColumn id="1071" xr3:uid="{53EBDA36-EB23-C840-90BF-A69C68525FFA}" name="Column1051"/>
    <tableColumn id="1072" xr3:uid="{919D0143-7A85-7340-9E26-B8DFA23CF6A2}" name="Column1052"/>
    <tableColumn id="1073" xr3:uid="{09BC4AB9-98DD-0642-978A-1CA0218D7353}" name="Column1053"/>
    <tableColumn id="1074" xr3:uid="{642DAE59-466B-E14C-BB3D-D05E508C9389}" name="Column1054"/>
    <tableColumn id="1075" xr3:uid="{AE29435F-52DC-4040-A0F8-2A0C3226A5AC}" name="Column1055"/>
    <tableColumn id="1076" xr3:uid="{416D1499-9017-D64C-8D8E-16678C31B3E3}" name="Column1056"/>
    <tableColumn id="1077" xr3:uid="{7153B52E-A317-7444-AC6E-09F046A77562}" name="Column1057"/>
    <tableColumn id="1078" xr3:uid="{D612D433-1602-094F-A8BD-0E24BFC142D6}" name="Column1058"/>
    <tableColumn id="1079" xr3:uid="{3749D7A7-633F-394F-AB2A-B7DBDE91FADF}" name="Column1059"/>
    <tableColumn id="1080" xr3:uid="{7666CC80-5DEA-4A40-B02A-02BF79F60AC5}" name="Column1060"/>
    <tableColumn id="1081" xr3:uid="{95A18F2F-3C12-B447-BD48-1FAA33D3F535}" name="Column1061"/>
    <tableColumn id="1082" xr3:uid="{19D33636-A9FD-BB4D-A31D-263DD5079801}" name="Column1062"/>
    <tableColumn id="1083" xr3:uid="{53E525ED-B7A9-314F-A491-0AE7129DE6D7}" name="Column1063"/>
    <tableColumn id="1084" xr3:uid="{A5F9B003-6926-4440-961F-314D05322CE0}" name="Column1064"/>
    <tableColumn id="1085" xr3:uid="{30DA1AEB-E798-ED4E-A675-E5C37DB45E96}" name="Column1065"/>
    <tableColumn id="1086" xr3:uid="{C0D4DE18-37C7-334A-9F7C-9AD9B4B121F3}" name="Column1066"/>
    <tableColumn id="1087" xr3:uid="{33594B7B-F954-E14F-ADA5-E30DC037D741}" name="Column1067"/>
    <tableColumn id="1088" xr3:uid="{AA2E2D68-7729-F241-A465-C7D91978AC69}" name="Column1068"/>
    <tableColumn id="1089" xr3:uid="{36E4A2C6-518D-B34C-B1DE-BF938EDEE198}" name="Column1069"/>
    <tableColumn id="1090" xr3:uid="{950F37EB-DD9A-F144-86BC-EBB70631BEDE}" name="Column1070"/>
    <tableColumn id="1091" xr3:uid="{C256EB92-47CB-554F-BCB7-2797B7D3F343}" name="Column1071"/>
    <tableColumn id="1092" xr3:uid="{B269D05B-79BE-3A40-B511-91F555B71FB5}" name="Column1072"/>
    <tableColumn id="1093" xr3:uid="{6730B169-0474-1F4F-8F08-7044B0DACC0E}" name="Column1073"/>
    <tableColumn id="1094" xr3:uid="{0DFAED09-EA61-104B-9D39-38E10E5861D7}" name="Column1074"/>
    <tableColumn id="1095" xr3:uid="{CF8D62C8-0553-2840-9F02-C6D608690E80}" name="Column1075"/>
    <tableColumn id="1096" xr3:uid="{A8243A90-D6E8-074F-BB4A-C9F142F1DC0E}" name="Column1076"/>
    <tableColumn id="1097" xr3:uid="{09441562-19BF-CE4C-A9DA-3FB6007F4B37}" name="Column1077"/>
    <tableColumn id="1098" xr3:uid="{E91ED963-6D77-554D-8BBB-A0631A53AD3C}" name="Column1078"/>
    <tableColumn id="1099" xr3:uid="{0E1983B7-D86C-6A49-8C74-E551EE2D17EA}" name="Column1079"/>
    <tableColumn id="1100" xr3:uid="{937AC896-D16D-024E-9F7A-72D8391BD5E4}" name="Column1080"/>
    <tableColumn id="1101" xr3:uid="{F2328EF2-959A-004B-9AF9-07612FB11CB0}" name="Column1081"/>
    <tableColumn id="1102" xr3:uid="{00E2E5CB-FBBC-6E42-853A-B6626ACAB6FD}" name="Column1082"/>
    <tableColumn id="1103" xr3:uid="{AFF59D03-B62B-7045-A720-CE99FC4D7D44}" name="Column1083"/>
    <tableColumn id="1104" xr3:uid="{4C3F2DEC-1043-F24B-9754-EA7297A9345A}" name="Column1084"/>
    <tableColumn id="1105" xr3:uid="{E3808F60-DCF3-FA4E-9E9F-F92FF41B8D00}" name="Column1085"/>
    <tableColumn id="1106" xr3:uid="{7D3BA8B0-EB09-6D4C-9B84-6EA5CCE1189C}" name="Column1086"/>
    <tableColumn id="1107" xr3:uid="{7FE36108-A2BD-CF42-A1CD-5A2DB22DEA39}" name="Column1087"/>
    <tableColumn id="1108" xr3:uid="{70C45D22-F17C-0D4D-B3BA-70C8C8E042B1}" name="Column1088"/>
    <tableColumn id="1109" xr3:uid="{C3C78746-CEF9-794B-BC30-F544C48772CC}" name="Column1089"/>
    <tableColumn id="1110" xr3:uid="{48DC582F-0EB4-2240-8319-450AADB3E7FC}" name="Column1090"/>
    <tableColumn id="1111" xr3:uid="{96728A30-551E-F546-ABCC-6532EECB8321}" name="Column1091"/>
    <tableColumn id="1112" xr3:uid="{0AD0AB97-7793-7B45-8DED-6B89928C1363}" name="Column1092"/>
    <tableColumn id="1113" xr3:uid="{92C60FED-FB00-034E-B9CF-9832645E2AF0}" name="Column1093"/>
    <tableColumn id="1114" xr3:uid="{3B8D4300-46EE-BB46-8770-2B6F6C98ACAF}" name="Column1094"/>
    <tableColumn id="1115" xr3:uid="{B0E4A3C4-41EC-2849-81D2-0F8743ADD0EB}" name="Column1095"/>
    <tableColumn id="1116" xr3:uid="{68695984-2B28-D041-8F16-C5ABDDD5F86B}" name="Column1096"/>
    <tableColumn id="1117" xr3:uid="{C7C0F633-DD91-F949-AB3C-55F83859D3F9}" name="Column1097"/>
    <tableColumn id="1118" xr3:uid="{EEBDA69C-92CA-7348-96D3-1378F4B2ECD3}" name="Column1098"/>
    <tableColumn id="1119" xr3:uid="{E28B1F09-9853-ED4C-B0E3-2D12F522FCC0}" name="Column1099"/>
    <tableColumn id="1120" xr3:uid="{37002B8E-CDE6-D94E-97B5-7849CCEC7AB1}" name="Column1100"/>
    <tableColumn id="1121" xr3:uid="{05560D30-16D9-7941-A205-ABBC3CDBDE93}" name="Column1101"/>
    <tableColumn id="1122" xr3:uid="{2DC9C53C-C1AA-5D4A-B80D-5912DA4D768B}" name="Column1102"/>
    <tableColumn id="1123" xr3:uid="{75736E26-59A1-2042-ABF8-F45A41B55B64}" name="Column1103"/>
    <tableColumn id="1124" xr3:uid="{D60E86E6-97B7-234A-9F89-27E08C46DADF}" name="Column1104"/>
    <tableColumn id="1125" xr3:uid="{4F33C5B3-92A5-BE44-8A6E-9FDE25A8E1E8}" name="Column1105"/>
    <tableColumn id="1126" xr3:uid="{96C5FE4D-73C6-BA4F-AB1B-BA133A4F5886}" name="Column1106"/>
    <tableColumn id="1127" xr3:uid="{D2EF79C1-ECB7-0545-8DFE-9BB7EFE00C89}" name="Column1107"/>
    <tableColumn id="1128" xr3:uid="{587358A2-DE2F-474E-B185-5C41F513D47B}" name="Column1108"/>
    <tableColumn id="1129" xr3:uid="{A6ACFF3A-4551-9942-99BB-0B4AF5C8A140}" name="Column1109"/>
    <tableColumn id="1130" xr3:uid="{B8758CEA-8E99-C14E-B236-2783D0EFB2A2}" name="Column1110"/>
    <tableColumn id="1131" xr3:uid="{2DECB640-08EC-2B4B-AE1F-DD70E3658234}" name="Column1111"/>
    <tableColumn id="1132" xr3:uid="{CDC114F9-17A4-3440-BEF6-2C618AF8E1BA}" name="Column1112"/>
    <tableColumn id="1133" xr3:uid="{0D20153B-2B15-F540-B1FA-54112A5FAD82}" name="Column1113"/>
    <tableColumn id="1134" xr3:uid="{364DA95C-07B7-AF4B-8971-BA88601FCB5B}" name="Column1114"/>
    <tableColumn id="1135" xr3:uid="{407426AA-F85E-7C4C-835E-78818C6EB024}" name="Column1115"/>
    <tableColumn id="1136" xr3:uid="{9EA2C203-DE62-E246-BF97-B9B0BF442686}" name="Column1116"/>
    <tableColumn id="1137" xr3:uid="{AAC3A9C2-EA21-3B48-B71B-8D91713300AD}" name="Column1117"/>
    <tableColumn id="1138" xr3:uid="{C8721B13-29ED-454E-B292-B9EB098CD04B}" name="Column1118"/>
    <tableColumn id="1139" xr3:uid="{FA3DBA9E-6CE9-464E-8FCA-DC38CAB34B9F}" name="Column1119"/>
    <tableColumn id="1140" xr3:uid="{AAE4B646-6416-4043-BAEA-7795FACFCD31}" name="Column1120"/>
    <tableColumn id="1141" xr3:uid="{5D192BC4-584C-E249-ABA5-BF9378B5A0AF}" name="Column1121"/>
    <tableColumn id="1142" xr3:uid="{BF549C70-AA03-7149-BE11-AC0CD4AA7F3D}" name="Column1122"/>
    <tableColumn id="1143" xr3:uid="{E417B5D9-50E5-734B-81E9-4CCFA090DECD}" name="Column1123"/>
    <tableColumn id="1144" xr3:uid="{D3B9471D-8368-414F-8015-00F699C9604E}" name="Column1124"/>
    <tableColumn id="1145" xr3:uid="{C2718FB3-C372-6F49-865B-E5DF4BB2F5C0}" name="Column1125"/>
    <tableColumn id="1146" xr3:uid="{5D468540-D03B-9E4A-AB32-FE74D8EE3763}" name="Column1126"/>
    <tableColumn id="1147" xr3:uid="{FDBACC24-6914-F041-B4A3-E4349C3FFB02}" name="Column1127"/>
    <tableColumn id="1148" xr3:uid="{36FC1133-B77F-D34C-95FC-9D4C84738DC9}" name="Column1128"/>
    <tableColumn id="1149" xr3:uid="{B7DC03B2-40F2-E148-AA9C-F43C743371EC}" name="Column1129"/>
    <tableColumn id="1150" xr3:uid="{310E8E10-47CC-434B-B0AC-FFCBE621E42D}" name="Column1130"/>
    <tableColumn id="1151" xr3:uid="{495ABC3F-CDF6-9645-830E-5FF6863D9E53}" name="Column1131"/>
    <tableColumn id="1152" xr3:uid="{79C8CFA2-24F9-F241-9769-0DAC25F32C9D}" name="Column1132"/>
    <tableColumn id="1153" xr3:uid="{290F2583-B24E-BE42-8228-3C125E966CE7}" name="Column1133"/>
    <tableColumn id="1154" xr3:uid="{34C04CCB-332C-EF46-839B-2AB64B9D750F}" name="Column1134"/>
    <tableColumn id="1155" xr3:uid="{4F62C4E6-D8BD-E347-8539-858D3AE9D1B4}" name="Column1135"/>
    <tableColumn id="1156" xr3:uid="{5FF331D3-C61E-D74A-A36B-FB970668CFFD}" name="Column1136"/>
    <tableColumn id="1157" xr3:uid="{1728E12F-118F-3D4D-817B-4BE603F3572E}" name="Column1137"/>
    <tableColumn id="1158" xr3:uid="{4E99D681-3373-064F-9685-5660149A41F0}" name="Column1138"/>
    <tableColumn id="1159" xr3:uid="{207649D5-D3BF-2047-B29B-4F627C0BBA15}" name="Column1139"/>
    <tableColumn id="1160" xr3:uid="{48191F75-B07A-C249-830B-F9590C9BC1AF}" name="Column1140"/>
    <tableColumn id="1161" xr3:uid="{35A91E1D-57E8-6445-9252-BBDE68EF6F90}" name="Column1141"/>
    <tableColumn id="1162" xr3:uid="{E8D92253-DED4-704D-92D5-EDC2BF6F7402}" name="Column1142"/>
    <tableColumn id="1163" xr3:uid="{48E753A1-7DBF-E84F-92AB-2F7DC3438E44}" name="Column1143"/>
    <tableColumn id="1164" xr3:uid="{CE4611DC-C75F-BC49-9C22-516CB788FE0B}" name="Column1144"/>
    <tableColumn id="1165" xr3:uid="{E53AD54C-07C7-A044-97F8-C99ADA2A8D4C}" name="Column1145"/>
    <tableColumn id="1166" xr3:uid="{26BDF70B-5B9C-FC41-A616-64E38D9982AB}" name="Column1146"/>
    <tableColumn id="1167" xr3:uid="{818AD35B-3B4E-B64E-9644-6D47A9B16F4D}" name="Column1147"/>
    <tableColumn id="1168" xr3:uid="{C19AB0D7-51D8-1E4D-8337-F28ABAC45719}" name="Column1148"/>
    <tableColumn id="1169" xr3:uid="{8700D825-9482-E440-8745-BF805D1E6498}" name="Column1149"/>
    <tableColumn id="1170" xr3:uid="{10FE8F37-B38C-F344-A424-63B02B678814}" name="Column1150"/>
    <tableColumn id="1171" xr3:uid="{8CEFA4EE-4C52-9041-BEB7-AD59ADC32F0D}" name="Column1151"/>
    <tableColumn id="1172" xr3:uid="{2FC10E32-7942-A244-884A-5453145305F6}" name="Column1152"/>
    <tableColumn id="1173" xr3:uid="{2AECBC12-EAED-794E-933C-AF14DA8BCBCD}" name="Column1153"/>
    <tableColumn id="1174" xr3:uid="{3756E049-8DA2-C64C-B02F-1DA6B2DFA8E1}" name="Column1154"/>
    <tableColumn id="1175" xr3:uid="{4A3CAB5A-F9ED-B64E-A1E6-7BD65C485452}" name="Column1155"/>
    <tableColumn id="1176" xr3:uid="{AD6C8ED5-B7BE-A44B-9E22-9D5D366775D3}" name="Column1156"/>
    <tableColumn id="1177" xr3:uid="{67D930CB-4CEF-F84E-A643-D5906C96A375}" name="Column1157"/>
    <tableColumn id="1178" xr3:uid="{72192FBF-4CDC-E549-98E0-CDBF392E9B55}" name="Column1158"/>
    <tableColumn id="1179" xr3:uid="{65E7B9B0-42A5-804A-AA27-041FE7F76693}" name="Column1159"/>
    <tableColumn id="1180" xr3:uid="{6C4BF700-54A7-1441-9A88-1A5F92C77198}" name="Column1160"/>
    <tableColumn id="1181" xr3:uid="{046A4CA8-5223-DF4C-B013-95D20A9E0B88}" name="Column1161"/>
    <tableColumn id="1182" xr3:uid="{30F71BD4-21B0-F240-B3BE-5411282612DA}" name="Column1162"/>
    <tableColumn id="1183" xr3:uid="{C6DC8390-655A-E94B-9CC4-CFE8DC77E3FB}" name="Column1163"/>
    <tableColumn id="1184" xr3:uid="{C243717B-486E-DC43-9E96-F80AF1BAFDCA}" name="Column1164"/>
    <tableColumn id="1185" xr3:uid="{C8AA4ED5-2A86-5843-8DA1-347AF606B926}" name="Column1165"/>
    <tableColumn id="1186" xr3:uid="{01741399-2CF4-834B-A9B8-ABD9D0EB81B0}" name="Column1166"/>
    <tableColumn id="1187" xr3:uid="{0A07F8B9-00E0-7A43-9DF4-5D066CCEBCD0}" name="Column1167"/>
    <tableColumn id="1188" xr3:uid="{ABD24718-410C-3F49-84C3-A7F189F10D47}" name="Column1168"/>
    <tableColumn id="1189" xr3:uid="{C82E3C0A-605E-4C43-80CE-4E76F1ADA749}" name="Column1169"/>
    <tableColumn id="1190" xr3:uid="{22CA9FE8-3846-394D-9EFB-0D2709039F2A}" name="Column1170"/>
    <tableColumn id="1191" xr3:uid="{10E03631-D673-6C4F-A2BA-A449065ADFB9}" name="Column1171"/>
    <tableColumn id="1192" xr3:uid="{6A949A7B-CCAA-3C48-96E6-59B3350BF3BF}" name="Column1172"/>
    <tableColumn id="1193" xr3:uid="{3738E33F-DD67-8F43-92EA-37EDBDBF4E69}" name="Column1173"/>
    <tableColumn id="1194" xr3:uid="{1B08345E-4D48-C647-97DF-953984E5CB59}" name="Column1174"/>
    <tableColumn id="1195" xr3:uid="{594C26F1-8FE3-D64F-AD2B-65B4D9CD96BB}" name="Column1175"/>
    <tableColumn id="1196" xr3:uid="{1244C755-164B-984E-B697-D8C03D4D276C}" name="Column1176"/>
    <tableColumn id="1197" xr3:uid="{72028AEF-EB4C-B347-998B-1467DE8F2102}" name="Column1177"/>
    <tableColumn id="1198" xr3:uid="{8713F11F-5821-9B46-AF97-90CCFF5241E4}" name="Column1178"/>
    <tableColumn id="1199" xr3:uid="{4014388F-88A0-AE48-A5D3-BD771B6468B2}" name="Column1179"/>
    <tableColumn id="1200" xr3:uid="{5FB6BA58-7D3B-3243-B3C7-AF07B239A1D4}" name="Column1180"/>
    <tableColumn id="1201" xr3:uid="{7CFD8B5D-D874-334E-86F1-3C161C160780}" name="Column1181"/>
    <tableColumn id="1202" xr3:uid="{89C035A8-090E-BA4B-9646-B5AC240EECE9}" name="Column1182"/>
    <tableColumn id="1203" xr3:uid="{212B2A4B-6129-AF41-9249-885DC7ECCC75}" name="Column1183"/>
    <tableColumn id="1204" xr3:uid="{22260502-6847-044A-83EB-77C94E0C0F1A}" name="Column1184"/>
    <tableColumn id="1205" xr3:uid="{AC8E86BD-23AC-EC48-A8BC-9A88A950E060}" name="Column1185"/>
    <tableColumn id="1206" xr3:uid="{8955EEEA-3F8A-5B48-9EEA-6B5947207905}" name="Column1186"/>
    <tableColumn id="1207" xr3:uid="{85C74362-B294-9C4E-9B30-7E17C55F8543}" name="Column1187"/>
    <tableColumn id="1208" xr3:uid="{9ABCAC3D-1235-ED49-8F09-40904717A1AB}" name="Column1188"/>
    <tableColumn id="1209" xr3:uid="{2679FEC9-190C-AA4E-AFA6-B9A578BA8D15}" name="Column1189"/>
    <tableColumn id="1210" xr3:uid="{A4EF0D78-2749-AC4B-A7AF-5AB2D74A8E69}" name="Column1190"/>
    <tableColumn id="1211" xr3:uid="{0AAB721A-4A7E-0E41-A29F-0893D5AB0304}" name="Column1191"/>
    <tableColumn id="1212" xr3:uid="{52057776-1777-F949-A9F2-9FFC742FAAC8}" name="Column1192"/>
    <tableColumn id="1213" xr3:uid="{E329949A-0802-B240-9469-24972ECE5CA5}" name="Column1193"/>
    <tableColumn id="1214" xr3:uid="{F85634CB-9555-2D41-9C5F-1BAFC64300F6}" name="Column1194"/>
    <tableColumn id="1215" xr3:uid="{8DDA7075-1B3E-3C48-81D4-8E095D1745FC}" name="Column1195"/>
    <tableColumn id="1216" xr3:uid="{C2668BE4-E043-7444-853D-E043AC58FC57}" name="Column1196"/>
    <tableColumn id="1217" xr3:uid="{D2040F60-1F4D-D34B-8E90-E000001A97CE}" name="Column1197"/>
    <tableColumn id="1218" xr3:uid="{7B7EF3B0-C527-2C44-AB15-80A527C6E412}" name="Column1198"/>
    <tableColumn id="1219" xr3:uid="{025C32B2-C376-DB40-80E1-45BFED267620}" name="Column1199"/>
    <tableColumn id="1220" xr3:uid="{BCDCF44D-F8AF-3A47-BF7F-D69FA6EBE551}" name="Column1200"/>
    <tableColumn id="1221" xr3:uid="{AE1AE790-9B25-9640-AC64-D5261B15DFF3}" name="Column1201"/>
    <tableColumn id="1222" xr3:uid="{9ABFA374-4E6A-1648-900C-F3D123DC9A82}" name="Column1202"/>
    <tableColumn id="1223" xr3:uid="{A3EB3C95-BDAA-7A4B-9828-0D3B4339C479}" name="Column1203"/>
    <tableColumn id="1224" xr3:uid="{960F9E23-530A-E347-BA67-E4523878AFE1}" name="Column1204"/>
    <tableColumn id="1225" xr3:uid="{5CFD95E1-35EF-9549-81A6-02A0A2518990}" name="Column1205"/>
    <tableColumn id="1226" xr3:uid="{DB9D0EF2-D016-8C46-BD5B-57A2A5775C2C}" name="Column1206"/>
    <tableColumn id="1227" xr3:uid="{669147B9-0A6C-D84E-A5EA-C5329B588799}" name="Column1207"/>
    <tableColumn id="1228" xr3:uid="{5AC06715-B578-194D-A6A7-617444AE8ED0}" name="Column1208"/>
    <tableColumn id="1229" xr3:uid="{7A32AE32-70BE-8444-9EB2-1144DED7B707}" name="Column1209"/>
    <tableColumn id="1230" xr3:uid="{8649636D-88FC-1D4A-94AF-0BA95D08212A}" name="Column1210"/>
    <tableColumn id="1231" xr3:uid="{3EA918E4-6D90-8B4C-A4D2-283803ACDBC5}" name="Column1211"/>
    <tableColumn id="1232" xr3:uid="{79388CC0-4985-744B-8E01-EA48E9CC59AC}" name="Column1212"/>
    <tableColumn id="1233" xr3:uid="{8D0A1AC4-B564-FA41-A6D4-28DEC00D9F50}" name="Column1213"/>
    <tableColumn id="1234" xr3:uid="{6203F228-5C81-D543-9470-2A7F82FFC107}" name="Column1214"/>
    <tableColumn id="1235" xr3:uid="{8898E89B-0CA8-1943-B550-6CF093C03D81}" name="Column1215"/>
    <tableColumn id="1236" xr3:uid="{5580A2B6-F7E7-AC48-B775-51C25CBDF168}" name="Column1216"/>
    <tableColumn id="1237" xr3:uid="{2269265F-F46F-7348-8235-86685EFC6CDD}" name="Column1217"/>
    <tableColumn id="1238" xr3:uid="{4E3210C1-1D78-CA41-B6DD-4401A9765FFE}" name="Column1218"/>
    <tableColumn id="1239" xr3:uid="{9F28B9AF-524E-BD45-A89C-D1D6A4B7688C}" name="Column1219"/>
    <tableColumn id="1240" xr3:uid="{21C5C26D-FD7A-C349-9E50-716B2E46CF4A}" name="Column1220"/>
    <tableColumn id="1241" xr3:uid="{7B618A04-2487-CC4E-A9DB-E1B4869A66BD}" name="Column1221"/>
    <tableColumn id="1242" xr3:uid="{20ECDBC3-80DC-214D-8069-0ED57170898E}" name="Column1222"/>
    <tableColumn id="1243" xr3:uid="{4A02E03C-78A0-3B4F-8740-C8F36643AAB0}" name="Column1223"/>
    <tableColumn id="1244" xr3:uid="{CC63D391-8809-484E-93A1-464FC31A33AE}" name="Column1224"/>
    <tableColumn id="1245" xr3:uid="{1E150325-1EEC-B14F-B7DC-97E606CD1460}" name="Column1225"/>
    <tableColumn id="1246" xr3:uid="{83680CA2-3351-2642-90D7-30311D21FA3C}" name="Column1226"/>
    <tableColumn id="1247" xr3:uid="{077FBC5C-77BA-8247-9FA6-663556BFD418}" name="Column1227"/>
    <tableColumn id="1248" xr3:uid="{12070817-25A7-A041-8F2F-762CB0F4DEA8}" name="Column1228"/>
    <tableColumn id="1249" xr3:uid="{42206E8F-4866-8543-A171-AC090D575E8A}" name="Column1229"/>
    <tableColumn id="1250" xr3:uid="{5CF8E4F9-CB36-8E4C-ABCC-8D2AE0852471}" name="Column1230"/>
    <tableColumn id="1251" xr3:uid="{86266014-1656-4C41-80DF-C1EC9B1EF215}" name="Column1231"/>
    <tableColumn id="1252" xr3:uid="{D4D16DFF-32AB-464D-A90D-F344B4BB0FE0}" name="Column1232"/>
    <tableColumn id="1253" xr3:uid="{7E507CB3-84DC-B146-BAF8-13C274CF3AAC}" name="Column1233"/>
    <tableColumn id="1254" xr3:uid="{882EBB27-98E6-494F-A669-35966EDAC7FB}" name="Column1234"/>
    <tableColumn id="1255" xr3:uid="{ED23E2C1-BC95-5D48-B420-1EDCAA73068C}" name="Column1235"/>
    <tableColumn id="1256" xr3:uid="{298F4FCF-5514-3647-90EF-87003C6B8709}" name="Column1236"/>
    <tableColumn id="1257" xr3:uid="{26C06E79-94A8-1C4B-A83C-CA2D3CE5AF3B}" name="Column1237"/>
    <tableColumn id="1258" xr3:uid="{3BCEEE1A-F1A6-4543-9964-E2E0473A678A}" name="Column1238"/>
    <tableColumn id="1259" xr3:uid="{D838377B-66EA-544C-852C-5FBD4BE217C1}" name="Column1239"/>
    <tableColumn id="1260" xr3:uid="{67D4457F-492C-024E-86A3-1677CE8AE10D}" name="Column1240"/>
    <tableColumn id="1261" xr3:uid="{EC5A37CC-01E6-5E4F-95F3-D6984468CBD6}" name="Column1241"/>
    <tableColumn id="1262" xr3:uid="{E46B5C5A-0911-814C-A1F9-A5397D65BDB2}" name="Column1242"/>
    <tableColumn id="1263" xr3:uid="{EECAFB04-D18B-B84D-8748-0DFC41DDD2F7}" name="Column1243"/>
    <tableColumn id="1264" xr3:uid="{A2FDD8B7-806F-E44B-9981-079493D1E8FF}" name="Column1244"/>
    <tableColumn id="1265" xr3:uid="{80DC3A0E-2802-3949-A987-8EE19109A166}" name="Column1245"/>
    <tableColumn id="1266" xr3:uid="{314E9ACF-C247-C54F-8EA7-277802FB4C62}" name="Column1246"/>
    <tableColumn id="1267" xr3:uid="{E6DB2D23-56B1-5E49-866D-4435C66567CE}" name="Column1247"/>
    <tableColumn id="1268" xr3:uid="{522D2B48-CBB0-2E4C-A920-7514DE0DCC43}" name="Column1248"/>
    <tableColumn id="1269" xr3:uid="{7C5F9469-85A5-D342-96B1-869EBEAF0AE8}" name="Column1249"/>
    <tableColumn id="1270" xr3:uid="{5713D92B-0027-1643-A902-353781FCEFC3}" name="Column1250"/>
    <tableColumn id="1271" xr3:uid="{B1E4B08D-D772-1C40-9AE1-6E16F027D0B1}" name="Column1251"/>
    <tableColumn id="1272" xr3:uid="{B19284D8-8444-5E41-9A86-61534109E65D}" name="Column1252"/>
    <tableColumn id="1273" xr3:uid="{68294EC7-6F58-AF4E-B956-6088E6BB30AD}" name="Column1253"/>
    <tableColumn id="1274" xr3:uid="{5FAAEFBC-85FF-2741-8B03-F37187066910}" name="Column1254"/>
    <tableColumn id="1275" xr3:uid="{E5333168-2F36-0843-9CD9-C8EEE4430AE6}" name="Column1255"/>
    <tableColumn id="1276" xr3:uid="{AF69EF53-1630-EC46-9727-ECA21A473308}" name="Column1256"/>
    <tableColumn id="1277" xr3:uid="{8F03E5CD-9F41-F942-A4CF-8B75313F8ED1}" name="Column1257"/>
    <tableColumn id="1278" xr3:uid="{BC4773ED-D1F4-504F-BDE1-861EA8C27DF2}" name="Column1258"/>
    <tableColumn id="1279" xr3:uid="{1CD32A25-9FD1-E441-B666-11BA8B36A67A}" name="Column1259"/>
    <tableColumn id="1280" xr3:uid="{D6562752-2A06-C544-B66B-E5C3583EEBE0}" name="Column1260"/>
    <tableColumn id="1281" xr3:uid="{837AE0E1-F087-4749-B4B5-44BA52FB4AE5}" name="Column1261"/>
    <tableColumn id="1282" xr3:uid="{CB66F481-ED38-A948-86B9-F781A28E8A93}" name="Column1262"/>
    <tableColumn id="1283" xr3:uid="{38912031-2876-3548-9480-A14252594D3C}" name="Column1263"/>
    <tableColumn id="1284" xr3:uid="{A8702C18-CE96-1940-9936-2EC57CB6D495}" name="Column1264"/>
    <tableColumn id="1285" xr3:uid="{73F32BD7-0730-FA4F-AD4D-6A695442B6AF}" name="Column1265"/>
    <tableColumn id="1286" xr3:uid="{6E03D72E-9743-E94A-B5B2-78D395AAB0D3}" name="Column1266"/>
    <tableColumn id="1287" xr3:uid="{051092CA-15E5-A141-B1A2-7BF69642E4D0}" name="Column1267"/>
    <tableColumn id="1288" xr3:uid="{5209A024-EF0A-0A44-8F25-7173C20EC416}" name="Column1268"/>
    <tableColumn id="1289" xr3:uid="{4FD33A5E-64B3-8448-9346-982BC9C55593}" name="Column1269"/>
    <tableColumn id="1290" xr3:uid="{CD43F57A-A6B7-B149-B052-4E9551E6A649}" name="Column1270"/>
    <tableColumn id="1291" xr3:uid="{38253087-B5FC-7248-8D1F-93DF017D3F83}" name="Column1271"/>
    <tableColumn id="1292" xr3:uid="{8D296EA5-CE99-CD48-A31F-D2DA08A1A906}" name="Column1272"/>
    <tableColumn id="1293" xr3:uid="{360D250D-DDB7-6845-9852-7F1EAB0E41D1}" name="Column1273"/>
    <tableColumn id="1294" xr3:uid="{A13B0B79-F8DF-084C-A653-A638368370BF}" name="Column1274"/>
    <tableColumn id="1295" xr3:uid="{2DCAF9D0-3223-8C42-A285-A0CC4BFB5731}" name="Column1275"/>
    <tableColumn id="1296" xr3:uid="{0A9D49A5-9452-634E-8C20-58B26F345D09}" name="Column1276"/>
    <tableColumn id="1297" xr3:uid="{8202E79E-EDD4-B748-B529-DD499B2F269D}" name="Column1277"/>
    <tableColumn id="1298" xr3:uid="{C366ECDD-BC86-B148-8B6B-9B0D526BD3AC}" name="Column1278"/>
    <tableColumn id="1299" xr3:uid="{AF5B2995-B45C-724B-80C7-6E888DA4F812}" name="Column1279"/>
    <tableColumn id="1300" xr3:uid="{F5A74297-9975-B346-B845-525CE3E05743}" name="Column1280"/>
    <tableColumn id="1301" xr3:uid="{B62699D1-367D-8847-BEE1-DC190427FB7D}" name="Column1281"/>
    <tableColumn id="1302" xr3:uid="{7AD17D8E-18FF-2F44-AF39-C7473863EAA3}" name="Column1282"/>
    <tableColumn id="1303" xr3:uid="{E2883472-E13F-E840-88C8-E38A64CF7319}" name="Column1283"/>
    <tableColumn id="1304" xr3:uid="{EC45E380-9439-9D4E-A80E-EDE2D203EFE1}" name="Column1284"/>
    <tableColumn id="1305" xr3:uid="{A719F627-603F-264A-AD9E-9C9CC0BFC093}" name="Column1285"/>
    <tableColumn id="1306" xr3:uid="{46B07F73-B60B-5945-8373-843DC34D0B78}" name="Column1286"/>
    <tableColumn id="1307" xr3:uid="{9A002E3B-BAA7-924D-86B8-085EFF155779}" name="Column1287"/>
    <tableColumn id="1308" xr3:uid="{390C5F2E-A04A-884D-B5CE-7CFE2E9E4446}" name="Column1288"/>
    <tableColumn id="1309" xr3:uid="{13ACBFE7-1C6C-664C-970B-646A2D8A334F}" name="Column1289"/>
    <tableColumn id="1310" xr3:uid="{80569323-9384-0D4B-9080-8C4C69D2B024}" name="Column1290"/>
    <tableColumn id="1311" xr3:uid="{ADC07E14-DB46-6B4D-AD0D-400DABC73989}" name="Column1291"/>
    <tableColumn id="1312" xr3:uid="{DFB6CEEF-3F1B-FA49-8F0B-3F9C85DCF730}" name="Column1292"/>
    <tableColumn id="1313" xr3:uid="{0020C0AC-0161-F341-9F14-91C47AA81E55}" name="Column1293"/>
    <tableColumn id="1314" xr3:uid="{CFF31354-ED56-684A-B49B-F60FC6CEB39B}" name="Column1294"/>
    <tableColumn id="1315" xr3:uid="{CAFDB554-DB1B-6142-BD56-6016305C5BDB}" name="Column1295"/>
    <tableColumn id="1316" xr3:uid="{D11FE40E-C895-674B-B8EB-385F92747877}" name="Column1296"/>
    <tableColumn id="1317" xr3:uid="{2ED922E4-FD6B-7E47-B944-8A7916D8A859}" name="Column1297"/>
    <tableColumn id="1318" xr3:uid="{0B379055-6C98-264D-AB46-0258FA63B522}" name="Column1298"/>
    <tableColumn id="1319" xr3:uid="{288ACB0A-6988-8B49-B6A6-FC7EDD17E3BE}" name="Column1299"/>
    <tableColumn id="1320" xr3:uid="{22D83D5D-596A-6B4C-A038-9832829C96CB}" name="Column1300"/>
    <tableColumn id="1321" xr3:uid="{90BA4842-DAEE-3949-B260-C3C83AD21BBF}" name="Column1301"/>
    <tableColumn id="1322" xr3:uid="{5AF67C64-543B-7045-A27C-7B8D392B477A}" name="Column1302"/>
    <tableColumn id="1323" xr3:uid="{64AACC0E-D6E4-DA4D-A263-2A1303D6363E}" name="Column1303"/>
    <tableColumn id="1324" xr3:uid="{17662ACE-B7D6-FE45-9DAC-A1708B377766}" name="Column1304"/>
    <tableColumn id="1325" xr3:uid="{0503E7B1-6B7D-5045-8580-91BEEF0F4A8F}" name="Column1305"/>
    <tableColumn id="1326" xr3:uid="{4FB5C580-1E9A-EC4E-96EC-FAAF7788BF82}" name="Column1306"/>
    <tableColumn id="1327" xr3:uid="{A74F3D18-0F40-E74A-A84D-45A681A9D083}" name="Column1307"/>
    <tableColumn id="1328" xr3:uid="{0A749896-3D34-2B4B-BAC1-2BC22254E4CE}" name="Column1308"/>
    <tableColumn id="1329" xr3:uid="{ADF25E0F-F1AB-5A4B-A2EE-7569096E5996}" name="Column1309"/>
    <tableColumn id="1330" xr3:uid="{AAE6DB0A-8166-304B-8E87-892EF59E545C}" name="Column1310"/>
    <tableColumn id="1331" xr3:uid="{1B3DD91D-9FD9-0E44-8189-535A81B71BFE}" name="Column1311"/>
    <tableColumn id="1332" xr3:uid="{A0ADFEA4-12AA-0442-8F07-04E837AEC8BA}" name="Column1312"/>
    <tableColumn id="1333" xr3:uid="{96A935D2-E236-7444-B3B1-FAF95DD4A3F9}" name="Column1313"/>
    <tableColumn id="1334" xr3:uid="{D733CF3D-3B0C-F04B-BA9C-506C23D64961}" name="Column1314"/>
    <tableColumn id="1335" xr3:uid="{FEB3C71F-AB10-2644-AFDE-78322FFE47D6}" name="Column1315"/>
    <tableColumn id="1336" xr3:uid="{AE68BDFE-BEA1-9045-8F12-ACC7774A6F57}" name="Column1316"/>
    <tableColumn id="1337" xr3:uid="{349FC759-9E44-8245-BA72-097F601B5C4E}" name="Column1317"/>
    <tableColumn id="1338" xr3:uid="{A3D634F3-C4F8-0B4A-B8DB-DD0C8DDC639F}" name="Column1318"/>
    <tableColumn id="1339" xr3:uid="{F02397FB-BAFB-9843-ACD2-FCA9A9FD37C7}" name="Column1319"/>
    <tableColumn id="1340" xr3:uid="{6419AF1F-77A7-CE48-8B09-12B830FBA69C}" name="Column1320"/>
    <tableColumn id="1341" xr3:uid="{8A782AC2-3D4A-8A43-BC37-C032410855F5}" name="Column1321"/>
    <tableColumn id="1342" xr3:uid="{80B00889-A47C-4C44-87D7-5A518DB9157A}" name="Column1322"/>
    <tableColumn id="1343" xr3:uid="{9ABEBAA8-B911-F547-A03C-1C993B1BB7D9}" name="Column1323"/>
    <tableColumn id="1344" xr3:uid="{92F01D8A-0E68-8145-848B-BE5B33127825}" name="Column1324"/>
    <tableColumn id="1345" xr3:uid="{5CC5DA8A-BBEB-F045-8EB2-010529FD2612}" name="Column1325"/>
    <tableColumn id="1346" xr3:uid="{3CD30BD4-1718-7A45-B726-77076075E3DD}" name="Column1326"/>
    <tableColumn id="1347" xr3:uid="{3294478C-4B0E-4A4F-B782-E8E6ABADAFB2}" name="Column1327"/>
    <tableColumn id="1348" xr3:uid="{85E9A699-7316-0E42-AD3B-C4C036CD1CD1}" name="Column1328"/>
    <tableColumn id="1349" xr3:uid="{161E4AF6-BF9E-7048-97AC-70DF99D85CE9}" name="Column1329"/>
    <tableColumn id="1350" xr3:uid="{12A6F8A2-EB66-3245-A713-4492A888D18A}" name="Column1330"/>
    <tableColumn id="1351" xr3:uid="{87EB291F-8C4D-8343-BB58-971F7CE0CD40}" name="Column1331"/>
    <tableColumn id="1352" xr3:uid="{CF12C506-EF83-D846-9648-E93C76BC2925}" name="Column1332"/>
    <tableColumn id="1353" xr3:uid="{136A0A4F-4D1C-B944-B5A3-0944BF0259C8}" name="Column1333"/>
    <tableColumn id="1354" xr3:uid="{C12FB7B5-37B0-FA41-8F2B-FE2F29371D0F}" name="Column1334"/>
    <tableColumn id="1355" xr3:uid="{0922E409-A38B-4948-B287-AA8B8BB5A1C2}" name="Column1335"/>
    <tableColumn id="1356" xr3:uid="{32ECA613-D68A-4D44-86DF-817DA91D07B6}" name="Column1336"/>
    <tableColumn id="1357" xr3:uid="{E769106F-7A25-EA4F-80CF-047C6818961E}" name="Column1337"/>
    <tableColumn id="1358" xr3:uid="{0DB59680-4D69-F848-B646-04256D3502BD}" name="Column1338"/>
    <tableColumn id="1359" xr3:uid="{8D310512-98D4-0B43-A2B7-AF05156AB346}" name="Column1339"/>
    <tableColumn id="1360" xr3:uid="{D069053B-2375-1A44-804A-630A9026EC2F}" name="Column1340"/>
    <tableColumn id="1361" xr3:uid="{A6165FC9-DF44-4242-B07A-DDF8EE758F77}" name="Column1341"/>
    <tableColumn id="1362" xr3:uid="{39FE6D4F-37F6-974F-A870-553E5EB534E8}" name="Column1342"/>
    <tableColumn id="1363" xr3:uid="{38170E50-830E-E04C-AF51-CCA78E0EFF88}" name="Column1343"/>
    <tableColumn id="1364" xr3:uid="{694D0449-3349-A94C-ADBD-D8AD88E09D24}" name="Column1344"/>
    <tableColumn id="1365" xr3:uid="{20E7B45C-0721-2241-8671-3F6F8CC9867F}" name="Column1345"/>
    <tableColumn id="1366" xr3:uid="{E9999028-64A6-8B40-B77C-AED675666369}" name="Column1346"/>
    <tableColumn id="1367" xr3:uid="{F0913082-B184-AE43-8CF9-603F9C038113}" name="Column1347"/>
    <tableColumn id="1368" xr3:uid="{43DCC290-EA92-1348-920A-699949B01A86}" name="Column1348"/>
    <tableColumn id="1369" xr3:uid="{7D50DE0E-321C-9048-88AE-69784BDF3CB2}" name="Column1349"/>
    <tableColumn id="1370" xr3:uid="{1125D72C-6DA1-8543-89E6-555B7DFD6891}" name="Column1350"/>
    <tableColumn id="1371" xr3:uid="{0093F78C-7A68-6841-8911-ACE26382FFD4}" name="Column1351"/>
    <tableColumn id="1372" xr3:uid="{EC947707-0154-2F47-A95B-FF9085B860BF}" name="Column1352"/>
    <tableColumn id="1373" xr3:uid="{48DBD135-BE1F-494B-94AD-0962D0F324EB}" name="Column1353"/>
    <tableColumn id="1374" xr3:uid="{E01FAA20-2027-FF4D-AA91-C30FD4C50B18}" name="Column1354"/>
    <tableColumn id="1375" xr3:uid="{4DBB8969-B814-3948-9487-69FC4A1B487F}" name="Column1355"/>
    <tableColumn id="1376" xr3:uid="{F481C68F-A7D3-1349-8F97-8C5726A082A9}" name="Column1356"/>
    <tableColumn id="1377" xr3:uid="{F4AC8C4F-B986-2B4F-840D-92A84A6FA539}" name="Column1357"/>
    <tableColumn id="1378" xr3:uid="{01B40A4D-E381-D744-A39C-817B9FF492F3}" name="Column1358"/>
    <tableColumn id="1379" xr3:uid="{DA6B1A5E-D9CE-A147-A9CF-82F2874884B6}" name="Column1359"/>
    <tableColumn id="1380" xr3:uid="{1BF11A5A-8472-2F4D-A3D2-E79A142E303D}" name="Column1360"/>
    <tableColumn id="1381" xr3:uid="{207FEA70-4663-DC4E-A0D9-309648166A20}" name="Column1361"/>
    <tableColumn id="1382" xr3:uid="{40FB40CC-437B-204F-8632-A2B1C8ACF182}" name="Column1362"/>
    <tableColumn id="1383" xr3:uid="{2CDA6FCD-A0CF-4A4C-A53C-AD6AC5B384B9}" name="Column1363"/>
    <tableColumn id="1384" xr3:uid="{F755C7BB-639E-814E-AA65-DBD62AC3FDD0}" name="Column1364"/>
    <tableColumn id="1385" xr3:uid="{3BF4EECF-CCD5-254C-A3B9-3F58909FABF9}" name="Column1365"/>
    <tableColumn id="1386" xr3:uid="{C393BE2B-97AC-AC4F-8311-632B573F3E53}" name="Column1366"/>
    <tableColumn id="1387" xr3:uid="{B6F4080E-0619-AE48-BEC0-3E8D32F27616}" name="Column1367"/>
    <tableColumn id="1388" xr3:uid="{1DCAC8A2-47C4-604C-A289-3560ED3DF366}" name="Column1368"/>
    <tableColumn id="1389" xr3:uid="{FDEBC033-3122-B549-AEB0-8B8BFDBE220C}" name="Column1369"/>
    <tableColumn id="1390" xr3:uid="{0242CBCF-4A1C-9B41-B003-DE749FA25EF6}" name="Column1370"/>
    <tableColumn id="1391" xr3:uid="{E7CB21A4-F9D3-8B43-8CDC-3BF58EF0B8FF}" name="Column1371"/>
    <tableColumn id="1392" xr3:uid="{81A78FA1-C3FE-2841-82E9-A6C7786FAC86}" name="Column1372"/>
    <tableColumn id="1393" xr3:uid="{E0206B5D-7BF9-E54C-A576-3B03916C7C44}" name="Column1373"/>
    <tableColumn id="1394" xr3:uid="{DED35EE8-3AB8-F144-B5A4-08BF5FE38375}" name="Column1374"/>
    <tableColumn id="1395" xr3:uid="{D52A77B8-3282-AE46-BF62-6CFD3B9D1F19}" name="Column1375"/>
    <tableColumn id="1396" xr3:uid="{34DB12C5-40B3-3848-BCCA-CCAA8CA3207D}" name="Column1376"/>
    <tableColumn id="1397" xr3:uid="{690FC935-9A5D-214A-A076-E5B2A2901F1B}" name="Column1377"/>
    <tableColumn id="1398" xr3:uid="{DF019B49-5D0C-F44E-AD74-68F581492C93}" name="Column1378"/>
    <tableColumn id="1399" xr3:uid="{12E34A51-0BF2-7F42-8F62-10EF18C600CD}" name="Column1379"/>
    <tableColumn id="1400" xr3:uid="{A40F7122-6D57-0B45-96B9-A169853C6846}" name="Column1380"/>
    <tableColumn id="1401" xr3:uid="{3A485A1B-714E-2642-846C-FCF0D8048DC0}" name="Column1381"/>
    <tableColumn id="1402" xr3:uid="{48423777-DA1E-9149-B328-6C0E6D88FD8D}" name="Column1382"/>
    <tableColumn id="1403" xr3:uid="{266BD816-3F52-8649-ADDB-3D05B9CF8EA8}" name="Column1383"/>
    <tableColumn id="1404" xr3:uid="{54679EBF-0DF6-C543-84B0-C2D91F67C36B}" name="Column1384"/>
    <tableColumn id="1405" xr3:uid="{17A48ED3-3204-FC43-BBD7-AC4004935E3F}" name="Column1385"/>
    <tableColumn id="1406" xr3:uid="{823CED53-05F5-E242-869C-E8C135158023}" name="Column1386"/>
    <tableColumn id="1407" xr3:uid="{C43292D1-1A8A-774C-BA62-12274779C7E7}" name="Column1387"/>
    <tableColumn id="1408" xr3:uid="{C145F84B-8864-8646-A832-30507E0B4704}" name="Column1388"/>
    <tableColumn id="1409" xr3:uid="{193B944B-3015-6545-883B-97FF8894FA08}" name="Column1389"/>
    <tableColumn id="1410" xr3:uid="{0E2F1806-861A-A940-93B3-B5B152DFE2B0}" name="Column1390"/>
    <tableColumn id="1411" xr3:uid="{41A55DBD-FF83-1D4E-9110-B5DE5160F3B0}" name="Column1391"/>
    <tableColumn id="1412" xr3:uid="{E4998FE7-3B2A-B642-84A0-DC56F0460B2E}" name="Column1392"/>
    <tableColumn id="1413" xr3:uid="{86736C1F-EB09-AC42-B678-6E0428E06A2C}" name="Column1393"/>
    <tableColumn id="1414" xr3:uid="{7828FB38-F772-0149-8BF4-E30AD80A17D1}" name="Column1394"/>
    <tableColumn id="1415" xr3:uid="{EAD33D81-858E-C34E-BE53-EE51650C8C18}" name="Column1395"/>
    <tableColumn id="1416" xr3:uid="{275F231F-1FD7-5D44-B69E-5D4FE1443584}" name="Column1396"/>
    <tableColumn id="1417" xr3:uid="{E172A6A6-8E22-3049-AFD5-4891A5C0A2B9}" name="Column1397"/>
    <tableColumn id="1418" xr3:uid="{F9541A49-F78C-BF47-8B63-EF3C2C72C362}" name="Column1398"/>
    <tableColumn id="1419" xr3:uid="{C4231E7C-6D4A-2C41-9D35-6303153308D4}" name="Column1399"/>
    <tableColumn id="1420" xr3:uid="{E36C6021-5ED4-C04B-A65D-98E20515410D}" name="Column1400"/>
    <tableColumn id="1421" xr3:uid="{CFBE6771-10A3-4B4B-AB31-81837CEA12BF}" name="Column1401"/>
    <tableColumn id="1422" xr3:uid="{92888B0D-C869-654E-B88F-3783B3B4657D}" name="Column1402"/>
    <tableColumn id="1423" xr3:uid="{30377F27-8A9C-A44C-B5F0-DF062FC56F79}" name="Column1403"/>
    <tableColumn id="1424" xr3:uid="{F8F03D8C-ADBC-7848-965F-4D91D9400CC7}" name="Column1404"/>
    <tableColumn id="1425" xr3:uid="{30765FC4-8B37-AE43-8124-04F86258F28D}" name="Column1405"/>
    <tableColumn id="1426" xr3:uid="{0CDD9764-BDA8-7143-A5A1-3A2E30453E96}" name="Column1406"/>
    <tableColumn id="1427" xr3:uid="{9B49006A-94A3-F946-98F7-C8545C24757E}" name="Column1407"/>
    <tableColumn id="1428" xr3:uid="{EE2DAE8B-2EF4-4542-B11A-3DECE07F04A3}" name="Column1408"/>
    <tableColumn id="1429" xr3:uid="{F307218A-01D3-1842-AC0C-56816ED76C80}" name="Column1409"/>
    <tableColumn id="1430" xr3:uid="{73A5E236-8503-5843-BEA8-8F4FC7C0BECF}" name="Column1410"/>
    <tableColumn id="1431" xr3:uid="{F4619483-6EBC-F94B-9A3C-117575D06202}" name="Column1411"/>
    <tableColumn id="1432" xr3:uid="{953F3269-55F5-7245-9D3D-D3B6D0795D75}" name="Column1412"/>
    <tableColumn id="1433" xr3:uid="{0D78CD5F-1EFD-C140-99FF-F53EBFAE8E31}" name="Column1413"/>
    <tableColumn id="1434" xr3:uid="{451721EC-145C-7B42-89AC-B4C58A94F98E}" name="Column1414"/>
    <tableColumn id="1435" xr3:uid="{CECAF792-EF62-D344-9A59-34CEE2040D90}" name="Column1415"/>
    <tableColumn id="1436" xr3:uid="{3E0F23AD-FEA1-354D-91B3-A4EA136B7522}" name="Column1416"/>
    <tableColumn id="1437" xr3:uid="{D69009DE-DCC8-CA49-B686-B8DBB89BC200}" name="Column1417"/>
    <tableColumn id="1438" xr3:uid="{6AE15579-49D4-4548-BB5E-F6E5CF8D92FC}" name="Column1418"/>
    <tableColumn id="1439" xr3:uid="{725CA3D4-29B0-2A46-AAC3-2B926224B021}" name="Column1419"/>
    <tableColumn id="1440" xr3:uid="{BF3D28FE-BC8C-2E47-9088-3B1F09A8A772}" name="Column1420"/>
    <tableColumn id="1441" xr3:uid="{57CE6922-2190-604A-9D48-CDA45EFFF1C4}" name="Column1421"/>
    <tableColumn id="1442" xr3:uid="{871D796A-C674-BA47-B898-06423BC511D6}" name="Column1422"/>
    <tableColumn id="1443" xr3:uid="{EC4759A7-D7B4-C54C-A8BD-3393AEC657EB}" name="Column1423"/>
    <tableColumn id="1444" xr3:uid="{1AAA092E-0ECF-F247-992F-7A948947F110}" name="Column1424"/>
    <tableColumn id="1445" xr3:uid="{0C993EC3-60C5-5745-A279-BF4497768E26}" name="Column1425"/>
    <tableColumn id="1446" xr3:uid="{EECDC2DB-3C21-ED4B-9D3F-4D842607473D}" name="Column1426"/>
    <tableColumn id="1447" xr3:uid="{E104FC15-D016-1145-AA94-F4BAADE956AF}" name="Column1427"/>
    <tableColumn id="1448" xr3:uid="{CE548B3B-BF7D-174A-BC83-934502F3E669}" name="Column1428"/>
    <tableColumn id="1449" xr3:uid="{0394FD52-EEAD-8C46-98B1-B3B75F6CF0A6}" name="Column1429"/>
    <tableColumn id="1450" xr3:uid="{B799B2B4-3271-E041-9928-BBCADCF81219}" name="Column1430"/>
    <tableColumn id="1451" xr3:uid="{4DA86558-40EF-E44B-9F6E-C3912C463233}" name="Column1431"/>
    <tableColumn id="1452" xr3:uid="{4ED6C254-D773-D84E-B854-925C7CDAE383}" name="Column1432"/>
    <tableColumn id="1453" xr3:uid="{AD4C14E1-29C3-8B42-BF77-D84F16E1E591}" name="Column1433"/>
    <tableColumn id="1454" xr3:uid="{F29E958E-AA5E-4546-9653-3AC67B483C02}" name="Column1434"/>
    <tableColumn id="1455" xr3:uid="{282EA6D7-61CA-0F4F-81E0-54715FED4A10}" name="Column1435"/>
    <tableColumn id="1456" xr3:uid="{A429D081-941E-5840-ACC5-70ABEDCA3EA6}" name="Column1436"/>
    <tableColumn id="1457" xr3:uid="{7A6CA6CE-B979-964C-B647-44B7BC77B1BC}" name="Column1437"/>
    <tableColumn id="1458" xr3:uid="{81486816-8E4D-9D40-9F7A-1F52E2E5A87C}" name="Column1438"/>
    <tableColumn id="1459" xr3:uid="{7F0F9986-7FB2-9540-932E-C7B30012D155}" name="Column1439"/>
    <tableColumn id="1460" xr3:uid="{D01E441B-840A-444B-98E4-9144D61FC9B5}" name="Column1440"/>
    <tableColumn id="1461" xr3:uid="{16973041-6D85-0B47-B755-36283E8C886B}" name="Column1441"/>
    <tableColumn id="1462" xr3:uid="{57A9D880-62A0-A144-B683-031A5ADBE8D2}" name="Column1442"/>
    <tableColumn id="1463" xr3:uid="{0783F709-7580-E249-AD1A-EA2E2787666D}" name="Column1443"/>
    <tableColumn id="1464" xr3:uid="{3B2745DA-6614-0047-B107-6AEBE0A98D97}" name="Column1444"/>
    <tableColumn id="1465" xr3:uid="{74BFF6F0-E76D-6347-9D6A-643FA28B2CAC}" name="Column1445"/>
    <tableColumn id="1466" xr3:uid="{B61A524A-7BAF-B84E-B43D-B4C7BFC64AA4}" name="Column1446"/>
    <tableColumn id="1467" xr3:uid="{188C663F-4A3B-C442-8BE3-5C200FD5D646}" name="Column1447"/>
    <tableColumn id="1468" xr3:uid="{555DC70A-F54D-0B49-BD0C-AB2D94342E18}" name="Column1448"/>
    <tableColumn id="1469" xr3:uid="{01CE7B47-2D9E-D948-A850-E17A8F23307C}" name="Column1449"/>
    <tableColumn id="1470" xr3:uid="{66771E97-353C-2346-8E96-7C56B17DBA31}" name="Column1450"/>
    <tableColumn id="1471" xr3:uid="{4AB9D9A6-E529-D44D-893D-47825E903872}" name="Column1451"/>
    <tableColumn id="1472" xr3:uid="{663BF3C1-4D23-E146-9B7A-06A4C0A3862F}" name="Column1452"/>
    <tableColumn id="1473" xr3:uid="{5F7B3B38-03D7-4C4F-BEB7-2CDDBA4974C9}" name="Column1453"/>
    <tableColumn id="1474" xr3:uid="{95FB0619-0F85-B740-8EF8-D8AF8E665171}" name="Column1454"/>
    <tableColumn id="1475" xr3:uid="{0CCB7D6B-12A1-FF43-9B23-0D78D009DE0F}" name="Column1455"/>
    <tableColumn id="1476" xr3:uid="{48A92930-5397-E14F-91F7-3B74F451412E}" name="Column1456"/>
    <tableColumn id="1477" xr3:uid="{4C2198CD-A478-B040-BEFD-08B9ABCBB73B}" name="Column1457"/>
    <tableColumn id="1478" xr3:uid="{07DF71A5-6F45-5D4C-80AD-1E7EC4DDAFB9}" name="Column1458"/>
    <tableColumn id="1479" xr3:uid="{5794BCB6-7EB9-D24E-8145-8FDE2098357D}" name="Column1459"/>
    <tableColumn id="1480" xr3:uid="{80F690BB-9A9F-9745-B556-A3E11A1E58D5}" name="Column1460"/>
    <tableColumn id="1481" xr3:uid="{27034CAA-31CD-7E41-914D-C128BC9EDB7E}" name="Column1461"/>
    <tableColumn id="1482" xr3:uid="{F0AF716D-F2E0-AB42-81A0-BDB982B70681}" name="Column1462"/>
    <tableColumn id="1483" xr3:uid="{BDA2477D-4722-7F4D-8380-D8DF410DB826}" name="Column1463"/>
    <tableColumn id="1484" xr3:uid="{68534250-5F93-054C-8260-0836AE6A785A}" name="Column1464"/>
    <tableColumn id="1485" xr3:uid="{F675316C-BD6E-9245-B3ED-45A742D09C8D}" name="Column1465"/>
    <tableColumn id="1486" xr3:uid="{8FE7E6A1-D147-1345-B032-33CBB588878F}" name="Column1466"/>
    <tableColumn id="1487" xr3:uid="{EA222C97-42E3-AB42-AA69-B50EE1D38009}" name="Column1467"/>
    <tableColumn id="1488" xr3:uid="{31B26E9F-F872-9E43-8203-36FAE3F7EBB9}" name="Column1468"/>
    <tableColumn id="1489" xr3:uid="{A59E42D1-5C4C-2F46-805D-81F2A76B6CC8}" name="Column1469"/>
    <tableColumn id="1490" xr3:uid="{AF83F84D-0FF7-9C48-AFE7-DF4A2297FBAC}" name="Column1470"/>
    <tableColumn id="1491" xr3:uid="{5CABD62C-CA65-6A48-A870-EBB6F86CFA68}" name="Column1471"/>
    <tableColumn id="1492" xr3:uid="{3896D63D-3EAA-7C42-83CB-58E1C98FEC77}" name="Column1472"/>
    <tableColumn id="1493" xr3:uid="{26CD858C-D75B-A14C-99C1-E153268F86DF}" name="Column1473"/>
    <tableColumn id="1494" xr3:uid="{35EC23FF-A128-A944-AC67-6A737612CABC}" name="Column1474"/>
    <tableColumn id="1495" xr3:uid="{4167C834-DE4B-1844-BBC3-0E905D2D4C9A}" name="Column1475"/>
    <tableColumn id="1496" xr3:uid="{487BF496-4FE6-F541-9577-EFDE464616A7}" name="Column1476"/>
    <tableColumn id="1497" xr3:uid="{5315771C-16D9-444E-9C96-8E7C6A9D0F61}" name="Column1477"/>
    <tableColumn id="1498" xr3:uid="{04CF906E-04B8-F346-AF5A-3DD3759E6EFD}" name="Column1478"/>
    <tableColumn id="1499" xr3:uid="{58B57B18-DF30-C344-B4F8-1C5C08D0A799}" name="Column1479"/>
    <tableColumn id="1500" xr3:uid="{763507A2-F5B2-9547-8A73-1118AE5553EC}" name="Column1480"/>
    <tableColumn id="1501" xr3:uid="{CA522CAD-4401-FC4F-A998-B8CAE84B285C}" name="Column1481"/>
    <tableColumn id="1502" xr3:uid="{FACB0AD9-ECAD-7249-89A7-5BDB8725393B}" name="Column1482"/>
    <tableColumn id="1503" xr3:uid="{4B493DF2-7C71-EF4D-81A5-8E231F4F3774}" name="Column1483"/>
    <tableColumn id="1504" xr3:uid="{F4D22852-8293-3245-9136-AB47B56957B5}" name="Column1484"/>
    <tableColumn id="1505" xr3:uid="{ACA690D6-7802-FE46-BB87-B2B629AC046C}" name="Column1485"/>
    <tableColumn id="1506" xr3:uid="{DA8106BD-47C9-A844-9B4A-F288C1A0E8AA}" name="Column1486"/>
    <tableColumn id="1507" xr3:uid="{4AEDB333-B27A-0A4A-8E0F-668F8BAC7549}" name="Column1487"/>
    <tableColumn id="1508" xr3:uid="{62FFCCC6-0646-C14F-B4D2-FB9DD1B35E3C}" name="Column1488"/>
    <tableColumn id="1509" xr3:uid="{096A4DB6-4400-EB40-9981-60720F4C132F}" name="Column1489"/>
    <tableColumn id="1510" xr3:uid="{A4CA5091-1169-AB45-A8CB-9D8668EBCD75}" name="Column1490"/>
    <tableColumn id="1511" xr3:uid="{B6737672-D4EE-774A-9BDC-EBC299C72DFF}" name="Column1491"/>
    <tableColumn id="1512" xr3:uid="{2475F691-BCD1-B14D-AD3D-93D942997918}" name="Column1492"/>
    <tableColumn id="1513" xr3:uid="{6C552B7F-0FE0-0545-A773-226EAD3E78E0}" name="Column1493"/>
    <tableColumn id="1514" xr3:uid="{661C5171-77B9-7F49-86F5-B35CE20E20AD}" name="Column1494"/>
    <tableColumn id="1515" xr3:uid="{71641A65-0BEE-5847-A6C8-2B8D746D7F31}" name="Column1495"/>
    <tableColumn id="1516" xr3:uid="{B7E6870F-3E53-F842-A170-EB4459299FDA}" name="Column1496"/>
    <tableColumn id="1517" xr3:uid="{16FE8504-3A3B-A744-A85F-40D75B234F90}" name="Column1497"/>
    <tableColumn id="1518" xr3:uid="{7372087A-B689-6F46-93B8-75E1FE956FAB}" name="Column1498"/>
    <tableColumn id="1519" xr3:uid="{E7AC45FB-D836-0947-94B4-53C42A7EF59D}" name="Column1499"/>
    <tableColumn id="1520" xr3:uid="{B977430D-44E6-E14C-BBC5-0DB93C1F3B4B}" name="Column1500"/>
    <tableColumn id="1521" xr3:uid="{9E2678CE-4661-C243-B7BC-0E0405EBDC9C}" name="Column1501"/>
    <tableColumn id="1522" xr3:uid="{70E409DA-585A-E048-835C-4A54C51AB6CE}" name="Column1502"/>
    <tableColumn id="1523" xr3:uid="{BC5EC262-9D06-6645-94D0-533F56191727}" name="Column1503"/>
    <tableColumn id="1524" xr3:uid="{9D79CE42-C2A2-C344-B4AC-7D8F59F09E56}" name="Column1504"/>
    <tableColumn id="1525" xr3:uid="{363FA417-71B8-2844-8E7C-EBC309CAB410}" name="Column1505"/>
    <tableColumn id="1526" xr3:uid="{3C80D96D-CBCE-0A4D-8EB5-188D12829D92}" name="Column1506"/>
    <tableColumn id="1527" xr3:uid="{4E48B686-034A-594C-B65E-3728C7FF1FD3}" name="Column1507"/>
    <tableColumn id="1528" xr3:uid="{08C35044-DA38-ED43-9DEE-ED81663C1B42}" name="Column1508"/>
    <tableColumn id="1529" xr3:uid="{49FB3B2D-B794-9B47-A307-DDE173663D73}" name="Column1509"/>
    <tableColumn id="1530" xr3:uid="{9DBCC683-050B-464D-AC68-F34AB364FF2D}" name="Column1510"/>
    <tableColumn id="1531" xr3:uid="{601EBD75-D083-4A46-8860-146E48BE9063}" name="Column1511"/>
    <tableColumn id="1532" xr3:uid="{181389DB-CA19-E54D-A8C2-252C2864829F}" name="Column1512"/>
    <tableColumn id="1533" xr3:uid="{069FD50D-E601-654C-81D6-E8E746DEC9B8}" name="Column1513"/>
    <tableColumn id="1534" xr3:uid="{954AA486-7E79-4944-82C3-F34905E63DDD}" name="Column1514"/>
    <tableColumn id="1535" xr3:uid="{C673DC7C-22E3-B74A-A708-4979A59FA823}" name="Column1515"/>
    <tableColumn id="1536" xr3:uid="{4933A3EE-A417-1946-8062-5DA0E86B1182}" name="Column1516"/>
    <tableColumn id="1537" xr3:uid="{37B170F3-9C64-B34F-84C0-8D4AFDDD50BE}" name="Column1517"/>
    <tableColumn id="1538" xr3:uid="{E5FC8CE3-B1FF-2A4F-B082-80B504D8F041}" name="Column1518"/>
    <tableColumn id="1539" xr3:uid="{580ECC86-77CD-D54B-A461-EA4518E110AA}" name="Column1519"/>
    <tableColumn id="1540" xr3:uid="{511BC914-4DB0-844F-B697-7E9EF4A05E6E}" name="Column1520"/>
    <tableColumn id="1541" xr3:uid="{8ED63CA9-1BE4-F24A-9286-CB95B1B9BE00}" name="Column1521"/>
    <tableColumn id="1542" xr3:uid="{B2ADCE48-B0AA-8D40-A7A5-9E69869F53C4}" name="Column1522"/>
    <tableColumn id="1543" xr3:uid="{C75DE3B3-B1F9-8C47-9DD1-33088A01C04D}" name="Column1523"/>
    <tableColumn id="1544" xr3:uid="{65E4AEF1-6D0A-6E42-8E26-9B5E83CC3476}" name="Column1524"/>
    <tableColumn id="1545" xr3:uid="{23F0B215-EC9E-CF41-A62A-A63EE40AF04F}" name="Column1525"/>
    <tableColumn id="1546" xr3:uid="{4A3B63A0-767B-F64C-970E-03919B6913E7}" name="Column1526"/>
    <tableColumn id="1547" xr3:uid="{2047D056-5005-2B4E-8DD3-1EB4BA6D7682}" name="Column1527"/>
    <tableColumn id="1548" xr3:uid="{FFC03729-1AD8-4447-AA84-ABAA5CE5BD88}" name="Column1528"/>
    <tableColumn id="1549" xr3:uid="{2CC327BB-B678-7F4E-B1FA-A0BE265F103B}" name="Column1529"/>
    <tableColumn id="1550" xr3:uid="{9515BECC-E871-3D45-B190-53B298AAFCAE}" name="Column1530"/>
    <tableColumn id="1551" xr3:uid="{6C79B98A-0CF2-E544-8F47-C1D53AADD619}" name="Column1531"/>
    <tableColumn id="1552" xr3:uid="{CE4DDF15-C610-8E41-9905-8C2777E748BA}" name="Column1532"/>
    <tableColumn id="1553" xr3:uid="{163BE1ED-E909-8A4B-B7E8-7C5DC8B098CC}" name="Column1533"/>
    <tableColumn id="1554" xr3:uid="{83D1811D-7497-624B-8C2A-EB0DED097B23}" name="Column1534"/>
    <tableColumn id="1555" xr3:uid="{5F902F6A-1C18-7E4F-80B0-60460BD950D9}" name="Column1535"/>
    <tableColumn id="1556" xr3:uid="{5658F0D6-7608-BA48-B216-B2901530E5DC}" name="Column1536"/>
    <tableColumn id="1557" xr3:uid="{2222F3E7-F4C7-EA42-B28E-A9C4716F900A}" name="Column1537"/>
    <tableColumn id="1558" xr3:uid="{8E0B761B-5994-DF49-944C-EE5CA717E06B}" name="Column1538"/>
    <tableColumn id="1559" xr3:uid="{0DD316FF-290F-1A45-BD91-5EC5E663E45F}" name="Column1539"/>
    <tableColumn id="1560" xr3:uid="{D7619150-E547-7A4C-BC9B-E5764B26C577}" name="Column1540"/>
    <tableColumn id="1561" xr3:uid="{FFC7E8D3-328D-E84A-8974-2347F4ECB1E9}" name="Column1541"/>
    <tableColumn id="1562" xr3:uid="{4F19E26E-BFCE-4C48-B392-3ACF20E9D8ED}" name="Column1542"/>
    <tableColumn id="1563" xr3:uid="{9AC23C62-CBA3-154D-9560-6641113AB2AB}" name="Column1543"/>
    <tableColumn id="1564" xr3:uid="{61EEEBA9-6F25-FB40-827B-4BFD73D980E5}" name="Column1544"/>
    <tableColumn id="1565" xr3:uid="{090AEF57-8CB7-074B-AEC1-84A7DD76E8D6}" name="Column1545"/>
    <tableColumn id="1566" xr3:uid="{AE1DE171-E383-D541-BECD-C6C9583BE169}" name="Column1546"/>
    <tableColumn id="1567" xr3:uid="{010237DE-B3F1-9C41-B6F0-2D539DAAAE56}" name="Column1547"/>
    <tableColumn id="1568" xr3:uid="{667FBF96-C314-3E41-BC6A-E9A0144DDE90}" name="Column1548"/>
    <tableColumn id="1569" xr3:uid="{E2D32C6E-4242-F643-A999-842F0696017A}" name="Column1549"/>
    <tableColumn id="1570" xr3:uid="{6681C4C5-FCAD-F249-800F-77EA05F1A584}" name="Column1550"/>
    <tableColumn id="1571" xr3:uid="{BB60C62D-9F5F-6C4B-9AFA-5FD3AC774024}" name="Column1551"/>
    <tableColumn id="1572" xr3:uid="{6DFD50E1-F544-0245-8D79-D7DFABC7BB4F}" name="Column1552"/>
    <tableColumn id="1573" xr3:uid="{32148E89-6DEF-FA4D-8BDC-2761E95C112A}" name="Column1553"/>
    <tableColumn id="1574" xr3:uid="{9ADBE597-4BD4-E949-BD3A-2350A77304ED}" name="Column1554"/>
    <tableColumn id="1575" xr3:uid="{A432744C-EFD5-7D43-8D8A-DC53311FB061}" name="Column1555"/>
    <tableColumn id="1576" xr3:uid="{602A0449-3903-564D-BF98-6FB36F152684}" name="Column1556"/>
    <tableColumn id="1577" xr3:uid="{C0330505-864F-AD4C-962D-F93B6187A258}" name="Column1557"/>
    <tableColumn id="1578" xr3:uid="{BDA0600F-68B2-AA46-80A6-B09E13469942}" name="Column1558"/>
    <tableColumn id="1579" xr3:uid="{B7292D13-DBC0-3D47-8489-9E76DF2E034D}" name="Column1559"/>
    <tableColumn id="1580" xr3:uid="{0CB7339C-D17A-D94E-B1E3-FCE87022BE34}" name="Column1560"/>
    <tableColumn id="1581" xr3:uid="{7240492F-0625-6648-A227-B1BB7063F53D}" name="Column1561"/>
    <tableColumn id="1582" xr3:uid="{B5300808-1325-EE44-A3C4-965655F9C060}" name="Column1562"/>
    <tableColumn id="1583" xr3:uid="{8159B995-4228-084C-82F3-3CFC0E5E85F9}" name="Column1563"/>
    <tableColumn id="1584" xr3:uid="{CE49CB88-5943-A346-ADBC-49091BD6E76F}" name="Column1564"/>
    <tableColumn id="1585" xr3:uid="{CFE3BEFF-E8A7-CE48-A66F-EA1496661266}" name="Column1565"/>
    <tableColumn id="1586" xr3:uid="{A7D600FE-C326-344A-969E-70F9118ED0B8}" name="Column1566"/>
    <tableColumn id="1587" xr3:uid="{EA16CA97-1B4E-6D40-A40F-4A4F35D1A3DF}" name="Column1567"/>
    <tableColumn id="1588" xr3:uid="{DB4B728F-A0E2-3E4D-9635-25F90956AFC1}" name="Column1568"/>
    <tableColumn id="1589" xr3:uid="{042F867D-27FD-7C4B-AD4C-77865C355D31}" name="Column1569"/>
    <tableColumn id="1590" xr3:uid="{6DCD2AC0-44DE-3B4E-9A34-D5982B476A74}" name="Column1570"/>
    <tableColumn id="1591" xr3:uid="{2D20ED10-173A-294E-A51C-8D67717748EC}" name="Column1571"/>
    <tableColumn id="1592" xr3:uid="{9F5FA1D3-5683-1049-A6D6-DF1481EFBBBB}" name="Column1572"/>
    <tableColumn id="1593" xr3:uid="{BFEB8EA5-AF33-9B42-84F9-76BEF87896F7}" name="Column1573"/>
    <tableColumn id="1594" xr3:uid="{B1510B10-A46A-F845-8C3F-5481860C0747}" name="Column1574"/>
    <tableColumn id="1595" xr3:uid="{6FD72385-8D6D-D44A-A9B7-512373621E59}" name="Column1575"/>
    <tableColumn id="1596" xr3:uid="{D36B9818-D72D-2E48-922D-18B42F8DDD47}" name="Column1576"/>
    <tableColumn id="1597" xr3:uid="{D8E01178-DD1F-4941-80E8-A47F33DA3E0B}" name="Column1577"/>
    <tableColumn id="1598" xr3:uid="{C2632914-33A7-594B-8F8B-87274A6EA7A4}" name="Column1578"/>
    <tableColumn id="1599" xr3:uid="{939E7C34-8449-4341-96E2-9F7A8828EA2D}" name="Column1579"/>
    <tableColumn id="1600" xr3:uid="{D15AA73C-16F2-0240-B5B5-602D3991DBCF}" name="Column1580"/>
    <tableColumn id="1601" xr3:uid="{AA5D31CD-75E5-0340-94D6-24B35457EB99}" name="Column1581"/>
    <tableColumn id="1602" xr3:uid="{A736A99D-B754-754E-8B6E-D9F8FA1B604F}" name="Column1582"/>
    <tableColumn id="1603" xr3:uid="{0E2FDCDC-96EF-A048-9D9B-1BFE30CAEA08}" name="Column1583"/>
    <tableColumn id="1604" xr3:uid="{6AF99D1B-3D56-7949-ADB5-F93B0DCE33AE}" name="Column1584"/>
    <tableColumn id="1605" xr3:uid="{39EDBF95-48D7-4C4E-9EE9-3C13A583FE1E}" name="Column1585"/>
    <tableColumn id="1606" xr3:uid="{41A22F74-5340-8D4E-A531-335FC994C901}" name="Column1586"/>
    <tableColumn id="1607" xr3:uid="{49004C94-5558-0842-9B75-D58D307A68CA}" name="Column1587"/>
    <tableColumn id="1608" xr3:uid="{402C3B91-645D-D14D-B9D1-E0B2800ECDFE}" name="Column1588"/>
    <tableColumn id="1609" xr3:uid="{DB2A4748-9253-BA42-9124-182961C7AC04}" name="Column1589"/>
    <tableColumn id="1610" xr3:uid="{F3854B6E-2D4D-6641-9B5F-7136D1B2B7F8}" name="Column1590"/>
    <tableColumn id="1611" xr3:uid="{6DEA76FB-8D76-D342-AD88-DAE6B8380823}" name="Column1591"/>
    <tableColumn id="1612" xr3:uid="{E3669933-2985-5242-8462-5F3D7C17E97E}" name="Column1592"/>
    <tableColumn id="1613" xr3:uid="{57D4C086-1A1E-354C-AFBF-6309799458AD}" name="Column1593"/>
    <tableColumn id="1614" xr3:uid="{5DDC8BDD-D34E-1F4B-BD6B-1AA2F5D07B01}" name="Column1594"/>
    <tableColumn id="1615" xr3:uid="{B1280A7F-545E-184A-8A4B-40519CDEA71A}" name="Column1595"/>
    <tableColumn id="1616" xr3:uid="{9E054CC1-7894-4143-BF99-FA20011F00CF}" name="Column1596"/>
    <tableColumn id="1617" xr3:uid="{652D11BB-7794-2F44-B081-31F0ECDC6821}" name="Column1597"/>
    <tableColumn id="1618" xr3:uid="{A1EB10AB-8B30-D546-9604-9C1B4C876B60}" name="Column1598"/>
    <tableColumn id="1619" xr3:uid="{E68FBE42-617A-9140-8363-B745FCD21096}" name="Column1599"/>
    <tableColumn id="1620" xr3:uid="{20CE7AFD-6986-D74A-9F46-220F9570D0D0}" name="Column1600"/>
    <tableColumn id="1621" xr3:uid="{21DF7C68-8E2B-3A4B-83B3-156FFA8CC828}" name="Column1601"/>
    <tableColumn id="1622" xr3:uid="{6AD35614-739C-BB4C-9E47-E10F0E561FB3}" name="Column1602"/>
    <tableColumn id="1623" xr3:uid="{A23C2540-5FBA-5A40-B06B-CF71D60968D8}" name="Column1603"/>
    <tableColumn id="1624" xr3:uid="{4E65F73B-83C8-F546-96F5-A4293254B5BF}" name="Column1604"/>
    <tableColumn id="1625" xr3:uid="{768614E0-EF16-614A-B1A5-C18CD84FD71B}" name="Column1605"/>
    <tableColumn id="1626" xr3:uid="{F3E2FC3F-902B-404A-9888-174A7A4577AD}" name="Column1606"/>
    <tableColumn id="1627" xr3:uid="{79812D64-CE65-D64D-987E-2CF39ABCCE12}" name="Column1607"/>
    <tableColumn id="1628" xr3:uid="{347E7925-4AD2-9343-ACF3-6279AB022411}" name="Column1608"/>
    <tableColumn id="1629" xr3:uid="{407385E6-F7C1-9F44-AA94-8198085C929D}" name="Column1609"/>
    <tableColumn id="1630" xr3:uid="{4CF36130-4444-7E43-81A8-803757489D02}" name="Column1610"/>
    <tableColumn id="1631" xr3:uid="{3B92C1ED-CA4B-5644-84A4-AACBD9FADD28}" name="Column1611"/>
    <tableColumn id="1632" xr3:uid="{4D7DB58E-56C1-B043-92A4-71006B3C0909}" name="Column1612"/>
    <tableColumn id="1633" xr3:uid="{D7E8551B-CD47-B04B-8897-6879E1183CFA}" name="Column1613"/>
    <tableColumn id="1634" xr3:uid="{759B9EC4-E545-A741-9C3B-5EDEDE05CF22}" name="Column1614"/>
    <tableColumn id="1635" xr3:uid="{4A5476C9-102B-6F41-BCA1-751276C407AF}" name="Column1615"/>
    <tableColumn id="1636" xr3:uid="{894B0C21-29B2-3445-A793-887B38BEC422}" name="Column1616"/>
    <tableColumn id="1637" xr3:uid="{BF8129D6-FEB9-5740-8585-29475185748C}" name="Column1617"/>
    <tableColumn id="1638" xr3:uid="{454BAC9C-29B0-144E-B418-D96376F306B9}" name="Column1618"/>
    <tableColumn id="1639" xr3:uid="{29185A8E-30CC-CF4A-BB94-706EF1CBB0AE}" name="Column1619"/>
    <tableColumn id="1640" xr3:uid="{8320158E-5D08-1B4F-B908-643E903AB2FF}" name="Column1620"/>
    <tableColumn id="1641" xr3:uid="{6EBF39BD-60B6-F847-97B9-16358B4FB297}" name="Column1621"/>
    <tableColumn id="1642" xr3:uid="{58EF6731-7F54-754F-8EA5-BD0C50255BC3}" name="Column1622"/>
    <tableColumn id="1643" xr3:uid="{BDA18468-0AEE-1942-A019-8A123860CB3C}" name="Column1623"/>
    <tableColumn id="1644" xr3:uid="{3A1BF81E-7BC5-F048-92A1-A596A66D7CB6}" name="Column1624"/>
    <tableColumn id="1645" xr3:uid="{AB0CA86F-BC4D-5944-86BA-4EC0942046D9}" name="Column1625"/>
    <tableColumn id="1646" xr3:uid="{67CF1CEC-E240-FE48-A245-F87D2F489D1A}" name="Column1626"/>
    <tableColumn id="1647" xr3:uid="{3DD5EAC4-073E-DF44-9332-35A9CAE973F6}" name="Column1627"/>
    <tableColumn id="1648" xr3:uid="{E5A10AF9-1AEF-014E-894D-940A35931D25}" name="Column1628"/>
    <tableColumn id="1649" xr3:uid="{B4C30551-A5DB-434F-8D05-9F282E1F22EE}" name="Column1629"/>
    <tableColumn id="1650" xr3:uid="{A7E353FD-F76F-9A4C-A49E-5BA1461F7269}" name="Column1630"/>
    <tableColumn id="1651" xr3:uid="{3255F4DC-EC78-4B47-BC64-A0280FF893E0}" name="Column1631"/>
    <tableColumn id="1652" xr3:uid="{0B4AEC62-9038-B749-8881-1FEF4DDA3CBB}" name="Column1632"/>
    <tableColumn id="1653" xr3:uid="{E024FA6F-3D11-444D-BAF8-9E457A86A701}" name="Column1633"/>
    <tableColumn id="1654" xr3:uid="{4B20CC9B-37DA-FC49-AD6F-66D5BCB8E0C0}" name="Column1634"/>
    <tableColumn id="1655" xr3:uid="{5526910A-FF4F-C440-B0DB-E7415B743B07}" name="Column1635"/>
    <tableColumn id="1656" xr3:uid="{85FDB5D6-7C4D-024A-9894-7BF053192441}" name="Column1636"/>
    <tableColumn id="1657" xr3:uid="{2952A647-A367-BA44-8A74-853A1FF44520}" name="Column1637"/>
    <tableColumn id="1658" xr3:uid="{F1B5CB86-1910-EA49-9BDB-E0E337F64EB1}" name="Column1638"/>
    <tableColumn id="1659" xr3:uid="{E1311F5F-A412-3B4E-B5C3-F7D173436961}" name="Column1639"/>
    <tableColumn id="1660" xr3:uid="{AED01AE0-85D7-9B44-95BC-665459A1013B}" name="Column1640"/>
    <tableColumn id="1661" xr3:uid="{0C4F4AEE-E7F6-594B-BBA7-1FF2246DF184}" name="Column1641"/>
    <tableColumn id="1662" xr3:uid="{F0B64333-26D5-7348-8D86-17F843F52B54}" name="Column1642"/>
    <tableColumn id="1663" xr3:uid="{5C0F4D76-3E4E-164F-87BF-5540B849CCA2}" name="Column1643"/>
    <tableColumn id="1664" xr3:uid="{C2A82515-7F9C-C04F-8B9B-7F56C07D197D}" name="Column1644"/>
    <tableColumn id="1665" xr3:uid="{012EBB58-D7D6-D341-8F7F-E7E95B56F2DB}" name="Column1645"/>
    <tableColumn id="1666" xr3:uid="{F308972D-17E8-0A4F-99CC-1812EBB25B16}" name="Column1646"/>
    <tableColumn id="1667" xr3:uid="{82E0C266-F5E4-2B43-BF2B-3C35F8F8A7B3}" name="Column1647"/>
    <tableColumn id="1668" xr3:uid="{039AE4F8-2F51-F548-ABE4-D2B42C799142}" name="Column1648"/>
    <tableColumn id="1669" xr3:uid="{05BB23D6-0334-1449-8646-287808CD5057}" name="Column1649"/>
    <tableColumn id="1670" xr3:uid="{86253D77-6B2E-C648-B36F-0FB07CF938D3}" name="Column1650"/>
    <tableColumn id="1671" xr3:uid="{19890315-0F85-3C42-B94D-AF64DCF5A061}" name="Column1651"/>
    <tableColumn id="1672" xr3:uid="{4A08BB4E-8540-244E-A292-94936DFE0CCF}" name="Column1652"/>
    <tableColumn id="1673" xr3:uid="{E3D1EA00-DCEA-D548-87D7-4C0EBBB7C614}" name="Column1653"/>
    <tableColumn id="1674" xr3:uid="{DB5FAA84-3C6E-6441-A912-E2DCA95188D5}" name="Column1654"/>
    <tableColumn id="1675" xr3:uid="{DAA1DCF9-C7D2-5A47-A076-992242F15758}" name="Column1655"/>
    <tableColumn id="1676" xr3:uid="{B6C5D6A0-AE45-F940-9868-26F051943E2D}" name="Column1656"/>
    <tableColumn id="1677" xr3:uid="{862A5047-E8C2-9C4E-BAA5-DFBC61615CDA}" name="Column1657"/>
    <tableColumn id="1678" xr3:uid="{E9E30CA5-2A55-7349-90E0-85DB373A1E6F}" name="Column1658"/>
    <tableColumn id="1679" xr3:uid="{1539F2FD-9424-1E4D-BFA5-261B4A5CC645}" name="Column1659"/>
    <tableColumn id="1680" xr3:uid="{3C2AE114-BFCD-8045-A958-128440140045}" name="Column1660"/>
    <tableColumn id="1681" xr3:uid="{CDF6A09F-4750-0E44-BD2B-BECE5CAC99FA}" name="Column1661"/>
    <tableColumn id="1682" xr3:uid="{4A0C493D-0ACC-D34D-AAB4-F6EB33C7418B}" name="Column1662"/>
    <tableColumn id="1683" xr3:uid="{2EAADA79-A1FB-6E49-B072-65FD22E7DAEB}" name="Column1663"/>
    <tableColumn id="1684" xr3:uid="{5144B9FE-949A-5840-9FAB-0A6F4E93BE31}" name="Column1664"/>
    <tableColumn id="1685" xr3:uid="{FBF7241D-0C79-CA4B-A904-9B58E08190DD}" name="Column1665"/>
    <tableColumn id="1686" xr3:uid="{01C7308D-85EB-784D-B0D5-77A9F0285F68}" name="Column1666"/>
    <tableColumn id="1687" xr3:uid="{475D76FB-0FFD-4547-870C-4D92FD2FF48C}" name="Column1667"/>
    <tableColumn id="1688" xr3:uid="{7B904538-B9F2-154E-A40D-CE5B07DF3A51}" name="Column1668"/>
    <tableColumn id="1689" xr3:uid="{B1579D54-F381-5E45-A73C-1579C9637342}" name="Column1669"/>
    <tableColumn id="1690" xr3:uid="{87D54534-7FE3-D348-AC0E-189C94195E1F}" name="Column1670"/>
    <tableColumn id="1691" xr3:uid="{446BDEBA-D522-8A4B-ADC2-8A22CA1B251F}" name="Column1671"/>
    <tableColumn id="1692" xr3:uid="{6CE64959-CBEB-954F-8541-7C877BBA55B4}" name="Column1672"/>
    <tableColumn id="1693" xr3:uid="{A361921C-8017-B746-8A9B-B7158240508C}" name="Column1673"/>
    <tableColumn id="1694" xr3:uid="{B15698B5-6153-3D40-A069-5F42FB1D83F7}" name="Column1674"/>
    <tableColumn id="1695" xr3:uid="{3A8D7FEF-28AF-6840-B0EC-0E768F7EB57C}" name="Column1675"/>
    <tableColumn id="1696" xr3:uid="{4BC777D9-D41D-0D42-B5A1-FFE63767753A}" name="Column1676"/>
    <tableColumn id="1697" xr3:uid="{CE118175-94E7-5049-AB38-7DF124D767DB}" name="Column1677"/>
    <tableColumn id="1698" xr3:uid="{18719A6E-4A8D-2A4E-944D-8BDA5DB82701}" name="Column1678"/>
    <tableColumn id="1699" xr3:uid="{D967B870-80EF-744F-BD88-6FCF08D6E98A}" name="Column1679"/>
    <tableColumn id="1700" xr3:uid="{9FCA0916-D2A1-2945-9204-85F8724CCB4A}" name="Column1680"/>
    <tableColumn id="1701" xr3:uid="{1C85345E-06B3-7D4B-B57F-DCF2C6A95E32}" name="Column1681"/>
    <tableColumn id="1702" xr3:uid="{80ECA9D6-AB7D-1C4F-B23C-20D4B05667BD}" name="Column1682"/>
    <tableColumn id="1703" xr3:uid="{55E97038-15C9-C346-9D85-A331D9882AA7}" name="Column1683"/>
    <tableColumn id="1704" xr3:uid="{67AA7547-6888-1D41-9F50-CD11E4BD6AEB}" name="Column1684"/>
    <tableColumn id="1705" xr3:uid="{43BE7C59-FDD8-E045-B116-81C2908AA51D}" name="Column1685"/>
    <tableColumn id="1706" xr3:uid="{EEDF554E-3EFD-5040-B132-EF84908779C8}" name="Column1686"/>
    <tableColumn id="1707" xr3:uid="{8A6E7A36-77EF-3F4D-9197-789158AB4C8E}" name="Column1687"/>
    <tableColumn id="1708" xr3:uid="{74C21CDC-8651-F24B-90F6-38301FA8E7A7}" name="Column1688"/>
    <tableColumn id="1709" xr3:uid="{5C700056-993E-4E40-B5C1-C439D79A1CAC}" name="Column1689"/>
    <tableColumn id="1710" xr3:uid="{15EB120A-DBC2-C747-AE86-D557727936AE}" name="Column1690"/>
    <tableColumn id="1711" xr3:uid="{138C2AD6-408B-5C46-9856-FECB56836108}" name="Column1691"/>
    <tableColumn id="1712" xr3:uid="{B1AC67FB-1AD1-6C47-BEB3-3391223664DE}" name="Column1692"/>
    <tableColumn id="1713" xr3:uid="{EC5691BE-C843-2046-B712-C3784E4A7FED}" name="Column1693"/>
    <tableColumn id="1714" xr3:uid="{FA254F9D-1EFB-8446-9020-3FFAA6697524}" name="Column1694"/>
    <tableColumn id="1715" xr3:uid="{318E1ED6-2CAF-D64E-A64D-FE1CD7552B70}" name="Column1695"/>
    <tableColumn id="1716" xr3:uid="{C45631C2-3A22-8B40-A5D5-0641B17C1595}" name="Column1696"/>
    <tableColumn id="1717" xr3:uid="{8013B021-4955-724A-AEDD-102F1AA1977D}" name="Column1697"/>
    <tableColumn id="1718" xr3:uid="{6E6C9DF0-9402-F84D-8A5F-9B29496848C9}" name="Column1698"/>
    <tableColumn id="1719" xr3:uid="{BB427848-6C4C-F646-94E8-DCA9733BF3E9}" name="Column1699"/>
    <tableColumn id="1720" xr3:uid="{E8C93620-15A4-2248-9F39-E28FB1494302}" name="Column1700"/>
    <tableColumn id="1721" xr3:uid="{55CA7B47-5DE6-504D-8378-90C918FFD522}" name="Column1701"/>
    <tableColumn id="1722" xr3:uid="{A07293E3-649E-CA4D-8193-9F35EB00CF54}" name="Column1702"/>
    <tableColumn id="1723" xr3:uid="{3D512593-5459-9A4E-9E95-994D96CBDB0F}" name="Column1703"/>
    <tableColumn id="1724" xr3:uid="{DBBD2685-6F0E-274B-9E5D-226F982E04D6}" name="Column1704"/>
    <tableColumn id="1725" xr3:uid="{BC25AAA0-0A2C-6C46-9D93-901F5DBE87CB}" name="Column1705"/>
    <tableColumn id="1726" xr3:uid="{EA0DEA54-B040-A040-91F4-DEF817393AB2}" name="Column1706"/>
    <tableColumn id="1727" xr3:uid="{87B382C7-92B7-834A-B9EA-2549D3D61799}" name="Column1707"/>
    <tableColumn id="1728" xr3:uid="{B58579EE-A30A-6749-A157-463451AA5D7C}" name="Column1708"/>
    <tableColumn id="1729" xr3:uid="{146F4CBC-2C26-5A48-99E3-49F2EB22FDFC}" name="Column1709"/>
    <tableColumn id="1730" xr3:uid="{BB8CEE73-19E0-504B-A465-C87EEB16AB1E}" name="Column1710"/>
    <tableColumn id="1731" xr3:uid="{06265078-F98C-BA48-A1BB-3D11F07D51CB}" name="Column1711"/>
    <tableColumn id="1732" xr3:uid="{AAC9B0C8-F9AE-354C-91F9-2980C9D0ABA0}" name="Column1712"/>
    <tableColumn id="1733" xr3:uid="{FE10978E-13D2-F74B-8CD1-8D0E1A1C3D72}" name="Column1713"/>
    <tableColumn id="1734" xr3:uid="{58AB9140-8155-C74C-8FC9-C2DF01FA78D8}" name="Column1714"/>
    <tableColumn id="1735" xr3:uid="{BEDAEEA3-D81B-8648-B5B3-48A2EE76912E}" name="Column1715"/>
    <tableColumn id="1736" xr3:uid="{339312BF-FFA9-0F43-B694-3A806C6C0371}" name="Column1716"/>
    <tableColumn id="1737" xr3:uid="{5A117869-C01D-854D-895D-A92C51198298}" name="Column1717"/>
    <tableColumn id="1738" xr3:uid="{1013B678-0E76-2C41-B331-9E51EF92F022}" name="Column1718"/>
    <tableColumn id="1739" xr3:uid="{67A68AA1-2376-3241-B6DE-F033A0DADAB9}" name="Column1719"/>
    <tableColumn id="1740" xr3:uid="{E0CBD1D4-A088-6146-8A95-F35998543484}" name="Column1720"/>
    <tableColumn id="1741" xr3:uid="{2430400F-4310-4243-BE93-63E7A9816C6C}" name="Column1721"/>
    <tableColumn id="1742" xr3:uid="{35577FB7-23F9-0C4D-9AB9-71B173400C7F}" name="Column1722"/>
    <tableColumn id="1743" xr3:uid="{09BA013B-F9EB-0D4C-8D52-D0314BC98610}" name="Column1723"/>
    <tableColumn id="1744" xr3:uid="{EF03190A-0746-1144-A419-B5F47F51E1DE}" name="Column1724"/>
    <tableColumn id="1745" xr3:uid="{7BC481D4-5E31-6840-8B2E-70BB405F5995}" name="Column1725"/>
    <tableColumn id="1746" xr3:uid="{5EC7FA13-4EA1-9740-9F96-FFFB008619AC}" name="Column1726"/>
    <tableColumn id="1747" xr3:uid="{CBB888AB-F0B8-8142-905D-33A947780077}" name="Column1727"/>
    <tableColumn id="1748" xr3:uid="{E5E994E2-0AB5-6A43-AED9-2545E734D220}" name="Column1728"/>
    <tableColumn id="1749" xr3:uid="{90F0EBDF-77F3-E94B-A0B9-C55DF23A81DE}" name="Column1729"/>
    <tableColumn id="1750" xr3:uid="{162259BF-21DB-8742-8AC1-DA1B17BB70A3}" name="Column1730"/>
    <tableColumn id="1751" xr3:uid="{F46CB16E-0C87-DD44-81A8-F88A1837E754}" name="Column1731"/>
    <tableColumn id="1752" xr3:uid="{4D691323-0B5A-7246-9F2D-CECCDA3BA619}" name="Column1732"/>
    <tableColumn id="1753" xr3:uid="{FDBD0391-27B9-6C46-B89C-18E0C306A429}" name="Column1733"/>
    <tableColumn id="1754" xr3:uid="{E070A79B-5357-0848-BB72-65B0692C0335}" name="Column1734"/>
    <tableColumn id="1755" xr3:uid="{669CA192-26AD-054D-89F8-731C4750A80E}" name="Column1735"/>
    <tableColumn id="1756" xr3:uid="{E6DA5FAD-C1A4-A44A-94B6-348912092E7B}" name="Column1736"/>
    <tableColumn id="1757" xr3:uid="{4F020D0E-8EB3-6947-BF66-065026067D57}" name="Column1737"/>
    <tableColumn id="1758" xr3:uid="{BBFAA274-C9D8-B14B-B779-58972621CC30}" name="Column1738"/>
    <tableColumn id="1759" xr3:uid="{6506413F-F1EA-2A4C-AB32-D03D3B7BA779}" name="Column1739"/>
    <tableColumn id="1760" xr3:uid="{1BD47521-40BB-C445-B119-467FD3B23B26}" name="Column1740"/>
    <tableColumn id="1761" xr3:uid="{A451E6CA-29F3-5643-BF48-6CE83E752B4C}" name="Column1741"/>
    <tableColumn id="1762" xr3:uid="{BA7ECD07-55C0-2F4A-A611-D4CF426C73D6}" name="Column1742"/>
    <tableColumn id="1763" xr3:uid="{18A00DB6-AC14-694E-ACD7-085260B64471}" name="Column1743"/>
    <tableColumn id="1764" xr3:uid="{058D5A52-92C2-444B-984B-FFFD374E6EBA}" name="Column1744"/>
    <tableColumn id="1765" xr3:uid="{33A5F8AF-CB40-5A47-9F9E-0EAFBB878B59}" name="Column1745"/>
    <tableColumn id="1766" xr3:uid="{E81B85DD-E750-1141-8A62-A7E566C9E45D}" name="Column1746"/>
    <tableColumn id="1767" xr3:uid="{50710F19-8404-9348-BA8C-EEFD3EC2C508}" name="Column1747"/>
    <tableColumn id="1768" xr3:uid="{E2F877F7-BCB0-7D4A-8E38-843628D543C1}" name="Column1748"/>
    <tableColumn id="1769" xr3:uid="{029944C3-F051-494D-B04C-1BCC9F81D6FA}" name="Column1749"/>
    <tableColumn id="1770" xr3:uid="{BB4A428D-3741-BD4A-9217-6E8426037199}" name="Column1750"/>
    <tableColumn id="1771" xr3:uid="{5E98CA49-35B3-F949-B470-17D9C391A327}" name="Column1751"/>
    <tableColumn id="1772" xr3:uid="{5E9D03B0-90AF-D748-BD0C-2C4D47FEEA1A}" name="Column1752"/>
    <tableColumn id="1773" xr3:uid="{5A68FEC2-2BEE-6E41-849F-84BFECC826D6}" name="Column1753"/>
    <tableColumn id="1774" xr3:uid="{DEAAF3CA-384A-FD40-9482-557660202956}" name="Column1754"/>
    <tableColumn id="1775" xr3:uid="{4CB5DE81-CF7E-7042-BEA3-1758966C7CCD}" name="Column1755"/>
    <tableColumn id="1776" xr3:uid="{6F506A10-360C-E94D-8634-C25A2EB19DF4}" name="Column1756"/>
    <tableColumn id="1777" xr3:uid="{09389168-3012-A845-893E-40CAF8D2E5E8}" name="Column1757"/>
    <tableColumn id="1778" xr3:uid="{A012503D-F6F9-7243-BBD5-EAEFF02955B5}" name="Column1758"/>
    <tableColumn id="1779" xr3:uid="{431775F0-47DE-2843-8992-3A24B3C1DF40}" name="Column1759"/>
    <tableColumn id="1780" xr3:uid="{1E2A8449-3A24-B24F-AC5A-66F6253DDC1E}" name="Column1760"/>
    <tableColumn id="1781" xr3:uid="{60F00C22-9FBA-6845-8458-232B930274B6}" name="Column1761"/>
    <tableColumn id="1782" xr3:uid="{CA99C85A-73EE-314C-BCC3-C7649A5414CD}" name="Column1762"/>
    <tableColumn id="1783" xr3:uid="{00B23059-662A-A046-AC00-8C8C4ABA3E1B}" name="Column1763"/>
    <tableColumn id="1784" xr3:uid="{4BCCBAC8-B9C2-0542-A84F-7285D2C4C8F1}" name="Column1764"/>
    <tableColumn id="1785" xr3:uid="{5EB94AB6-0A67-3E4D-B533-F8D30F5CDA40}" name="Column1765"/>
    <tableColumn id="1786" xr3:uid="{AA6E2158-004E-4345-B21B-9306AD4988E2}" name="Column1766"/>
    <tableColumn id="1787" xr3:uid="{39C5F8C1-D0E9-8349-A652-3DAF0002EFC4}" name="Column1767"/>
    <tableColumn id="1788" xr3:uid="{4BC85A36-CFBD-5749-9235-805F4E5C1820}" name="Column1768"/>
    <tableColumn id="1789" xr3:uid="{69646A05-2A99-A648-A2B1-DB2BFE61E9AA}" name="Column1769"/>
    <tableColumn id="1790" xr3:uid="{F872308F-83D3-3841-ACC8-630FF5639596}" name="Column1770"/>
    <tableColumn id="1791" xr3:uid="{A6BED436-AC2E-8947-B9C8-5C9CFF6CA75D}" name="Column1771"/>
    <tableColumn id="1792" xr3:uid="{1E4B8D43-6314-F14F-8ACF-F569E33F4131}" name="Column1772"/>
    <tableColumn id="1793" xr3:uid="{CCADDC01-6452-684E-865C-AF4BDEC2A9C3}" name="Column1773"/>
    <tableColumn id="1794" xr3:uid="{7D232C1F-88AC-A14F-8C07-CD1D8666C75A}" name="Column1774"/>
    <tableColumn id="1795" xr3:uid="{5D157BB5-375B-C246-8666-BBC4A8CFA1ED}" name="Column1775"/>
    <tableColumn id="1796" xr3:uid="{E68BEF97-62E3-4D48-8E31-92EF9D993AC6}" name="Column1776"/>
    <tableColumn id="1797" xr3:uid="{B97BAD6D-FEB4-8C4D-A99E-E4887CC0D5C8}" name="Column1777"/>
    <tableColumn id="1798" xr3:uid="{CB5ACCF4-FCA5-984D-9B3A-044EE84BF01F}" name="Column1778"/>
    <tableColumn id="1799" xr3:uid="{28CA8D6B-DD7F-E94B-B992-6917B905554F}" name="Column1779"/>
    <tableColumn id="1800" xr3:uid="{A8713844-AB09-0B45-AB3E-5AD984B64C51}" name="Column1780"/>
    <tableColumn id="1801" xr3:uid="{5DA56A01-CE98-1F46-AE0F-AB430214432E}" name="Column1781"/>
    <tableColumn id="1802" xr3:uid="{045A46B8-4D11-5C43-BC5C-4A6B15395F42}" name="Column1782"/>
    <tableColumn id="1803" xr3:uid="{A7C2236F-6044-DE44-97C6-B87B50CA6EB1}" name="Column1783"/>
    <tableColumn id="1804" xr3:uid="{4E36B080-BEF8-214D-9A58-0EEFDB89BB9B}" name="Column1784"/>
    <tableColumn id="1805" xr3:uid="{584C37A8-D530-744F-8B8E-239FDD58D697}" name="Column1785"/>
    <tableColumn id="1806" xr3:uid="{E585B2B6-1879-0B41-A3BF-39D49E8153C2}" name="Column1786"/>
    <tableColumn id="1807" xr3:uid="{B35CCA08-8F87-9A4E-A332-AD67B2FCC7C6}" name="Column1787"/>
    <tableColumn id="1808" xr3:uid="{80692EDF-3DCE-8143-AB57-E8B091CD24FD}" name="Column1788"/>
    <tableColumn id="1809" xr3:uid="{2701E3C4-979A-B04F-A926-23A5D4FDF02E}" name="Column1789"/>
    <tableColumn id="1810" xr3:uid="{15484A15-761D-CE48-851B-05A042B5FC95}" name="Column1790"/>
    <tableColumn id="1811" xr3:uid="{8E518824-4D30-8647-B99A-3E194CEB06A3}" name="Column1791"/>
    <tableColumn id="1812" xr3:uid="{ECA87FA8-23B3-DB4C-BE13-38931F05BB59}" name="Column1792"/>
    <tableColumn id="1813" xr3:uid="{1D689FA9-F1E9-9E48-8339-FC34D69902A6}" name="Column1793"/>
    <tableColumn id="1814" xr3:uid="{58D5900D-18B4-EB4E-8D06-4737D2DB7878}" name="Column1794"/>
    <tableColumn id="1815" xr3:uid="{7935AFDB-7E54-E140-BB9F-4D4494D807B9}" name="Column1795"/>
    <tableColumn id="1816" xr3:uid="{95643EEC-7B6F-9D43-BDB2-5073EE5A77E5}" name="Column1796"/>
    <tableColumn id="1817" xr3:uid="{AFC942BE-A999-D848-87AD-2F8D220B62A9}" name="Column1797"/>
    <tableColumn id="1818" xr3:uid="{8B9F2DA9-4955-F245-A457-A7781C40D2C2}" name="Column1798"/>
    <tableColumn id="1819" xr3:uid="{D6E7412A-C56E-7541-A27E-A163203CA357}" name="Column1799"/>
    <tableColumn id="1820" xr3:uid="{CA40F755-2C52-7B48-98F8-19E2E1C4A262}" name="Column1800"/>
    <tableColumn id="1821" xr3:uid="{534CB711-6238-EC4C-A926-322075B7BE3A}" name="Column1801"/>
    <tableColumn id="1822" xr3:uid="{E6FAED13-AAAA-BC49-9E0D-17A58E88CA93}" name="Column1802"/>
    <tableColumn id="1823" xr3:uid="{83F83FF0-B176-514F-8D0A-FBB926608E29}" name="Column1803"/>
    <tableColumn id="1824" xr3:uid="{9F94520B-9D83-7B4A-928C-70D7D7219B65}" name="Column1804"/>
    <tableColumn id="1825" xr3:uid="{911FE7F9-DAE8-204C-AA01-D0A3B22FB6C8}" name="Column1805"/>
    <tableColumn id="1826" xr3:uid="{2E4F4C63-E7F0-FC45-9E1E-151C40FF2F77}" name="Column1806"/>
    <tableColumn id="1827" xr3:uid="{B272A046-F390-3D47-AE20-45508334AF1B}" name="Column1807"/>
    <tableColumn id="1828" xr3:uid="{93216591-89EC-F949-ADFF-9930E99323A7}" name="Column1808"/>
    <tableColumn id="1829" xr3:uid="{53F46025-943D-C341-AB4A-F8EC30C731C2}" name="Column1809"/>
    <tableColumn id="1830" xr3:uid="{611B939B-45D5-FE4C-9528-9C6E5ADF7C33}" name="Column1810"/>
    <tableColumn id="1831" xr3:uid="{89B6012A-BAD0-094A-B2AC-A6DF262CC954}" name="Column1811"/>
    <tableColumn id="1832" xr3:uid="{D8CDDBED-B3DB-E64C-897C-E433B56FDC54}" name="Column1812"/>
    <tableColumn id="1833" xr3:uid="{D46E93A1-1F83-5E4C-BBC1-EC11E16142E4}" name="Column1813"/>
    <tableColumn id="1834" xr3:uid="{488158D6-5036-1048-ACD8-56D1046A9507}" name="Column1814"/>
    <tableColumn id="1835" xr3:uid="{EC6EC35F-EA8D-FC41-BB7B-8ECDC6799C90}" name="Column1815"/>
    <tableColumn id="1836" xr3:uid="{B915DACE-AA89-D54C-8C71-88A6895F80B6}" name="Column1816"/>
    <tableColumn id="1837" xr3:uid="{0F844364-CE00-BB47-A437-64E3EA9A40A8}" name="Column1817"/>
    <tableColumn id="1838" xr3:uid="{EDC0C590-FC3A-BD47-8382-4A76A2D6CBC2}" name="Column1818"/>
    <tableColumn id="1839" xr3:uid="{E0E7510B-0E20-FE47-ABD3-B3C83449A8D4}" name="Column1819"/>
    <tableColumn id="1840" xr3:uid="{895CABBF-A8D9-8C4A-83B4-62CCF5753E12}" name="Column1820"/>
    <tableColumn id="1841" xr3:uid="{9F8BC30A-41F5-6248-ABAB-6DF35D9C2835}" name="Column1821"/>
    <tableColumn id="1842" xr3:uid="{69AB9EA9-73F0-2441-B77C-B7E2B21F5C1D}" name="Column1822"/>
    <tableColumn id="1843" xr3:uid="{5FF299A9-FE94-944B-B422-824B2F2110FF}" name="Column1823"/>
    <tableColumn id="1844" xr3:uid="{39167540-6DB4-594B-A877-04CB09193772}" name="Column1824"/>
    <tableColumn id="1845" xr3:uid="{AF4B3400-7D87-224B-B749-1A3840629437}" name="Column1825"/>
    <tableColumn id="1846" xr3:uid="{D4926109-5043-FC49-9186-A5945F911995}" name="Column1826"/>
    <tableColumn id="1847" xr3:uid="{6BA0FFDE-7A5E-2B49-B112-7633237DF3FA}" name="Column1827"/>
    <tableColumn id="1848" xr3:uid="{B7E9002D-0C04-4543-9F20-09B68F22524C}" name="Column1828"/>
    <tableColumn id="1849" xr3:uid="{734B49A7-94E0-514D-BFE8-45CCAF5354F2}" name="Column1829"/>
    <tableColumn id="1850" xr3:uid="{D1D3BC99-1575-2541-9566-30D8560DC364}" name="Column1830"/>
    <tableColumn id="1851" xr3:uid="{39F481B2-4B79-D94A-96E8-CCC26F247884}" name="Column1831"/>
    <tableColumn id="1852" xr3:uid="{C45F000F-ED05-D341-87A4-97FDACBB05A1}" name="Column1832"/>
    <tableColumn id="1853" xr3:uid="{4278701B-84BB-6B46-83B2-12A2C0A1218A}" name="Column1833"/>
    <tableColumn id="1854" xr3:uid="{43DADD1B-0483-3243-A4B2-03B8108D0125}" name="Column1834"/>
    <tableColumn id="1855" xr3:uid="{680ADD92-3268-C645-B848-55EBCBE28142}" name="Column1835"/>
    <tableColumn id="1856" xr3:uid="{F8347916-AA66-324B-8B53-BEB76CA147AB}" name="Column1836"/>
    <tableColumn id="1857" xr3:uid="{01043B95-296E-8041-BEDF-C6429E2C1ADC}" name="Column1837"/>
    <tableColumn id="1858" xr3:uid="{51A4E0E8-CE6E-9A44-BB8D-A22AF6C81FE5}" name="Column1838"/>
    <tableColumn id="1859" xr3:uid="{2D2DA838-63A1-9541-8D98-39B4EB3F4E02}" name="Column1839"/>
    <tableColumn id="1860" xr3:uid="{539462F2-CC3C-0441-87C8-557224D7C52B}" name="Column1840"/>
    <tableColumn id="1861" xr3:uid="{C037BEF4-AD72-8044-89CB-41B1E2020C7A}" name="Column1841"/>
    <tableColumn id="1862" xr3:uid="{0AF48480-C45A-5E45-8662-AD721DCD9639}" name="Column1842"/>
    <tableColumn id="1863" xr3:uid="{93859AE8-2DFF-EA4D-B0F7-DF6270DD1969}" name="Column1843"/>
    <tableColumn id="1864" xr3:uid="{46C3D859-21E2-B743-9261-AB433B50E52A}" name="Column1844"/>
    <tableColumn id="1865" xr3:uid="{42BD5DBB-A93A-A141-A19C-C96969CC0607}" name="Column1845"/>
    <tableColumn id="1866" xr3:uid="{92D233FD-0C93-FA4D-9B24-F6AAE2725F1A}" name="Column1846"/>
    <tableColumn id="1867" xr3:uid="{9204086B-8F46-134B-81A2-99733FE4AA81}" name="Column1847"/>
    <tableColumn id="1868" xr3:uid="{31F933FF-189C-0443-8F84-47C2748114B2}" name="Column1848"/>
    <tableColumn id="1869" xr3:uid="{F0D1240E-EA02-8040-B846-BAE41CB2F0A8}" name="Column1849"/>
    <tableColumn id="1870" xr3:uid="{25BB81C2-8826-C74F-BB37-6DC1F1C144DC}" name="Column1850"/>
    <tableColumn id="1871" xr3:uid="{C2DF252F-37A8-4E46-AEC3-BD10599B8243}" name="Column1851"/>
    <tableColumn id="1872" xr3:uid="{B146C00D-C875-0F4A-B392-DFAEAA075EDC}" name="Column1852"/>
    <tableColumn id="1873" xr3:uid="{7AF9D5C1-C025-7142-B608-40DC5100B113}" name="Column1853"/>
    <tableColumn id="1874" xr3:uid="{11AF4CD6-763F-0142-AD33-87B41E269625}" name="Column1854"/>
    <tableColumn id="1875" xr3:uid="{36CBF62B-3768-0E40-A530-5436D8C70ED1}" name="Column1855"/>
    <tableColumn id="1876" xr3:uid="{D3A163D8-79C5-694E-A7B8-23488268331E}" name="Column1856"/>
    <tableColumn id="1877" xr3:uid="{3DDD0D33-16CF-2F45-B018-8A6085F187B4}" name="Column1857"/>
    <tableColumn id="1878" xr3:uid="{BB445EF8-3E1D-674B-A966-34CF1AD61BBD}" name="Column1858"/>
    <tableColumn id="1879" xr3:uid="{787E0E9A-0D6C-AB40-8665-50019F77C076}" name="Column1859"/>
    <tableColumn id="1880" xr3:uid="{B8D5AB6D-E401-9D4E-B0C3-CECA4BE85113}" name="Column1860"/>
    <tableColumn id="1881" xr3:uid="{191E206E-C4F0-6045-ABF7-5561180DADF0}" name="Column1861"/>
    <tableColumn id="1882" xr3:uid="{C9E9A9CF-F068-9E4B-B65C-EAB201F7E65A}" name="Column1862"/>
    <tableColumn id="1883" xr3:uid="{DAD04191-AE67-184C-BA24-9DCF1359587A}" name="Column1863"/>
    <tableColumn id="1884" xr3:uid="{4DA27B3B-C5EC-604C-BD1D-4F72F072D36C}" name="Column1864"/>
    <tableColumn id="1885" xr3:uid="{93224F8E-F5E6-8D4C-8D19-FD4FA4A9FD69}" name="Column1865"/>
    <tableColumn id="1886" xr3:uid="{19D10C23-35AD-1749-80E8-FF51E95516F5}" name="Column1866"/>
    <tableColumn id="1887" xr3:uid="{BCAA3323-EF3C-A644-9727-F348F8B36635}" name="Column1867"/>
    <tableColumn id="1888" xr3:uid="{2BAD3926-40E7-F54E-B04F-F0DDEB38C300}" name="Column1868"/>
    <tableColumn id="1889" xr3:uid="{6940CB9C-853C-2F46-BDF2-D65E1CEE3EE1}" name="Column1869"/>
    <tableColumn id="1890" xr3:uid="{1933C3E2-5F92-4A4D-96D6-DEA042A8F129}" name="Column1870"/>
    <tableColumn id="1891" xr3:uid="{A762F226-5549-8345-A515-AD685D508FF2}" name="Column1871"/>
    <tableColumn id="1892" xr3:uid="{F33A88A7-6121-224D-B169-F05C528BE2F6}" name="Column1872"/>
    <tableColumn id="1893" xr3:uid="{C0506D2E-1923-0346-8CE5-59A5C2B3D69E}" name="Column1873"/>
    <tableColumn id="1894" xr3:uid="{8E34FFB5-68EF-3749-AC92-DC5E8F0CA639}" name="Column1874"/>
    <tableColumn id="1895" xr3:uid="{0D626F3F-3574-5946-9DC1-E94CB443F406}" name="Column1875"/>
    <tableColumn id="1896" xr3:uid="{E85422FA-DCD2-664C-B870-586CBE88164A}" name="Column1876"/>
    <tableColumn id="1897" xr3:uid="{AADC9E02-F6F0-3B4D-BCD2-B1C4C7A25E00}" name="Column1877"/>
    <tableColumn id="1898" xr3:uid="{22EFEDB7-33E0-B24C-B23E-8D8E6C4DEFFC}" name="Column1878"/>
    <tableColumn id="1899" xr3:uid="{60630B38-5768-6340-97FA-AE8D9322B971}" name="Column1879"/>
    <tableColumn id="1900" xr3:uid="{CC5FCCA4-FB81-0842-98EB-0FCD67683354}" name="Column1880"/>
    <tableColumn id="1901" xr3:uid="{156CCB6F-9779-B040-B320-C083D7FE5B78}" name="Column1881"/>
    <tableColumn id="1902" xr3:uid="{CCFAD8F2-02B6-4945-9413-611F487F2329}" name="Column1882"/>
    <tableColumn id="1903" xr3:uid="{F5EEAC3B-43D4-6541-9001-781506A52E6B}" name="Column1883"/>
    <tableColumn id="1904" xr3:uid="{A4E0662F-DCBB-CC49-BF71-4F1CF306B5FB}" name="Column1884"/>
    <tableColumn id="1905" xr3:uid="{EED38B06-D783-2045-993A-0F9146DCFC59}" name="Column1885"/>
    <tableColumn id="1906" xr3:uid="{C1C59363-F73C-0040-B3F1-B557A36C6D39}" name="Column1886"/>
    <tableColumn id="1907" xr3:uid="{AA8C1FAB-B51D-624F-A570-A61C2F8AA561}" name="Column1887"/>
    <tableColumn id="1908" xr3:uid="{F4675E7E-6277-DC40-8E19-C1F787C03916}" name="Column1888"/>
    <tableColumn id="1909" xr3:uid="{1D0ABAC6-2A81-9A44-BC13-BB6D1314C930}" name="Column1889"/>
    <tableColumn id="1910" xr3:uid="{85A20DA9-B39C-444D-8738-40C594475817}" name="Column1890"/>
    <tableColumn id="1911" xr3:uid="{08A893B5-D0CF-0F41-B632-98F5EAF21A3E}" name="Column1891"/>
    <tableColumn id="1912" xr3:uid="{17AC4387-05AF-D64A-B352-FB11971BCCE2}" name="Column1892"/>
    <tableColumn id="1913" xr3:uid="{BBAEEE60-6CB1-B447-AF3A-F9D1DC9E733E}" name="Column1893"/>
    <tableColumn id="1914" xr3:uid="{32B297D0-BA9E-7D44-B3E6-F1A6EBA3C378}" name="Column1894"/>
    <tableColumn id="1915" xr3:uid="{BE6FD458-60CC-5741-B98B-5D29FA5AD3FA}" name="Column1895"/>
    <tableColumn id="1916" xr3:uid="{593CA9C1-2ACD-6941-BCE0-29DF75804EA9}" name="Column1896"/>
    <tableColumn id="1917" xr3:uid="{6261C5D4-62C5-9A49-963F-088248E055C4}" name="Column1897"/>
    <tableColumn id="1918" xr3:uid="{4FD139CE-0E8F-0B4D-9A11-AB6AF91A87C7}" name="Column1898"/>
    <tableColumn id="1919" xr3:uid="{D9E2F5FA-7A35-4A46-BB5D-4976EDF5FF6D}" name="Column1899"/>
    <tableColumn id="1920" xr3:uid="{D9703E86-54B6-484D-84EE-54D6F8B11CBA}" name="Column1900"/>
    <tableColumn id="1921" xr3:uid="{2C9B20F4-BF4C-814F-A4F5-449485671260}" name="Column1901"/>
    <tableColumn id="1922" xr3:uid="{E1FC3A7C-1490-8441-92AA-66F9D6CB075C}" name="Column1902"/>
    <tableColumn id="1923" xr3:uid="{5859EA03-71C7-6649-839B-CA7472797237}" name="Column1903"/>
    <tableColumn id="1924" xr3:uid="{D3CB334F-888C-6B47-A154-14B86A788037}" name="Column1904"/>
    <tableColumn id="1925" xr3:uid="{1DC9A9D8-63E6-464B-AEEC-A55E2AC2982B}" name="Column1905"/>
    <tableColumn id="1926" xr3:uid="{0BADE187-032F-874A-98CA-97BEDF3F3888}" name="Column1906"/>
    <tableColumn id="1927" xr3:uid="{0CEF13DA-1B56-A644-BC22-BFEF56E82545}" name="Column1907"/>
    <tableColumn id="1928" xr3:uid="{7F847FD8-4B58-0C4C-B35C-8326642C5FCC}" name="Column1908"/>
    <tableColumn id="1929" xr3:uid="{B5EEC8A9-6E1E-8040-BEF1-9554FE1A96BE}" name="Column1909"/>
    <tableColumn id="1930" xr3:uid="{BF1243C0-4904-D843-92D7-843BE79661B6}" name="Column1910"/>
    <tableColumn id="1931" xr3:uid="{C47F6846-D145-5F4C-A7D5-C57395E1789E}" name="Column1911"/>
    <tableColumn id="1932" xr3:uid="{89966D09-9CED-E348-B259-26D279B830C3}" name="Column1912"/>
    <tableColumn id="1933" xr3:uid="{2CE23DC7-0DD7-E04E-AFD4-880001BBAC1C}" name="Column1913"/>
    <tableColumn id="1934" xr3:uid="{5416B065-87FC-A14D-B51A-A71DE15B7A28}" name="Column1914"/>
    <tableColumn id="1935" xr3:uid="{801FC615-058B-AF49-9BD4-F5AA84AB8AE9}" name="Column1915"/>
    <tableColumn id="1936" xr3:uid="{CAF46100-CA96-444A-A818-3EB30829DCB1}" name="Column1916"/>
    <tableColumn id="1937" xr3:uid="{BA35AB16-1F16-894F-B966-928C65436422}" name="Column1917"/>
    <tableColumn id="1938" xr3:uid="{AE2D90BA-512F-2743-92EC-BFE0AE838DE1}" name="Column1918"/>
    <tableColumn id="1939" xr3:uid="{FC79FB3C-0268-5C43-979A-FA13FE3CE418}" name="Column1919"/>
    <tableColumn id="1940" xr3:uid="{8F32B917-E3B9-D545-A951-72599DE10D0E}" name="Column1920"/>
    <tableColumn id="1941" xr3:uid="{2FB8C7B7-45E6-2846-87D9-D65D3AA1F934}" name="Column1921"/>
    <tableColumn id="1942" xr3:uid="{A3871F17-15E0-BD4F-BE2A-9859DCD23E69}" name="Column1922"/>
    <tableColumn id="1943" xr3:uid="{AE4689C0-23C5-E542-A288-8C46C16D9521}" name="Column1923"/>
    <tableColumn id="1944" xr3:uid="{DEACFE3A-7194-4548-BA48-90244E229868}" name="Column1924"/>
    <tableColumn id="1945" xr3:uid="{7AA4CCBB-9B05-744D-B2A3-87B4339109E0}" name="Column1925"/>
    <tableColumn id="1946" xr3:uid="{8D72530E-9CD8-7B4C-92FD-B6BFFC56A321}" name="Column1926"/>
    <tableColumn id="1947" xr3:uid="{E7853651-2E7E-4B41-9B2A-658291002110}" name="Column1927"/>
    <tableColumn id="1948" xr3:uid="{862D7374-5BAA-1F4E-BBDF-7EA4459EA8A4}" name="Column1928"/>
    <tableColumn id="1949" xr3:uid="{FD624D94-D8FD-1846-86B0-BBD0FAAEE2AC}" name="Column1929"/>
    <tableColumn id="1950" xr3:uid="{D1989D6D-1F20-4542-937D-7D8D07BA845F}" name="Column1930"/>
    <tableColumn id="1951" xr3:uid="{BA171731-9F25-0C4E-83FF-946C8EB587E0}" name="Column1931"/>
    <tableColumn id="1952" xr3:uid="{5D2B72A8-662A-3141-B8E4-BED28F51544E}" name="Column1932"/>
    <tableColumn id="1953" xr3:uid="{D1CB67C1-254D-E64B-81E5-EA1A0DE7B046}" name="Column1933"/>
    <tableColumn id="1954" xr3:uid="{A6A54C88-8DAC-C549-9F1E-F32B5897321E}" name="Column1934"/>
    <tableColumn id="1955" xr3:uid="{CA27B861-18BE-6B49-B94B-08675D99F509}" name="Column1935"/>
    <tableColumn id="1956" xr3:uid="{E4B163DD-2AB3-654A-B672-E7851628EF4D}" name="Column1936"/>
    <tableColumn id="1957" xr3:uid="{F77FED71-3E97-554B-BE88-C29CFBCBF13F}" name="Column1937"/>
    <tableColumn id="1958" xr3:uid="{40ABF2F3-6D47-9940-A5C0-01497DEC2D4A}" name="Column1938"/>
    <tableColumn id="1959" xr3:uid="{BB4099D3-6F25-024F-9F20-B67478BE1AA0}" name="Column1939"/>
    <tableColumn id="1960" xr3:uid="{65B14D8A-3BFE-AE4B-BEB2-370266EADCA0}" name="Column1940"/>
    <tableColumn id="1961" xr3:uid="{ED9A1B13-E4D2-D048-9D60-2727BEE32878}" name="Column1941"/>
    <tableColumn id="1962" xr3:uid="{F8A00166-A1C9-BA43-B8C9-3F20D393E7B8}" name="Column1942"/>
    <tableColumn id="1963" xr3:uid="{BF70E040-107D-F248-9B35-FB5C203B5EBA}" name="Column1943"/>
    <tableColumn id="1964" xr3:uid="{AF21FB87-7ECD-F348-BCDF-5892B1BA6806}" name="Column1944"/>
    <tableColumn id="1965" xr3:uid="{640FFD3F-1094-6348-BDE3-B112F977246B}" name="Column1945"/>
    <tableColumn id="1966" xr3:uid="{C0343C35-6B3B-ED4C-A06E-75EF52CC45BC}" name="Column1946"/>
    <tableColumn id="1967" xr3:uid="{0A74FD3C-4B21-7846-8F0F-6D333167CCB0}" name="Column1947"/>
    <tableColumn id="1968" xr3:uid="{88986A22-2622-6648-A631-2FD0836A12F8}" name="Column1948"/>
    <tableColumn id="1969" xr3:uid="{581B0A8B-3A9E-534D-BF18-537B31C453B9}" name="Column1949"/>
    <tableColumn id="1970" xr3:uid="{E1AFA27E-02B8-C840-AA3A-04B6C6C2A457}" name="Column1950"/>
    <tableColumn id="1971" xr3:uid="{778EF36B-5443-5D4F-A8F4-255809FDACBB}" name="Column1951"/>
    <tableColumn id="1972" xr3:uid="{D5E33006-2BBE-0447-93BC-DD0339A3EFC9}" name="Column1952"/>
    <tableColumn id="1973" xr3:uid="{A5935B82-3C41-784F-BD23-9F6B8905E6D5}" name="Column1953"/>
    <tableColumn id="1974" xr3:uid="{D001D69B-E2E7-614E-8263-339FAF230F3C}" name="Column1954"/>
    <tableColumn id="1975" xr3:uid="{F6F8C578-E449-1747-A965-A3F6DF713484}" name="Column1955"/>
    <tableColumn id="1976" xr3:uid="{954F90DE-995B-4F42-8FD3-2E84A968ECFE}" name="Column1956"/>
    <tableColumn id="1977" xr3:uid="{4DC54850-7E56-B34B-9934-9E692DE608D9}" name="Column1957"/>
    <tableColumn id="1978" xr3:uid="{7AF6D710-2D13-5B45-BF4A-1B6ED71E08B0}" name="Column1958"/>
    <tableColumn id="1979" xr3:uid="{06FA5A77-6478-4342-949B-213DDEBE8557}" name="Column1959"/>
    <tableColumn id="1980" xr3:uid="{EFCC7109-36C9-424E-915D-F920634683D6}" name="Column1960"/>
    <tableColumn id="1981" xr3:uid="{4EBD5C6E-2BB0-8143-939F-5C68CA32E8EE}" name="Column1961"/>
    <tableColumn id="1982" xr3:uid="{A328D86C-7F78-2249-A1FF-3C4543303075}" name="Column1962"/>
    <tableColumn id="1983" xr3:uid="{4BF49B27-0472-9E46-BA22-D1984A0D369B}" name="Column1963"/>
    <tableColumn id="1984" xr3:uid="{E44FDFAF-5E9B-824B-B0B8-F937281016FE}" name="Column1964"/>
    <tableColumn id="1985" xr3:uid="{785963F9-4265-DE41-97A6-DE7659E63586}" name="Column1965"/>
    <tableColumn id="1986" xr3:uid="{42196DFE-50C3-7444-A3D4-F2305BB1D33C}" name="Column1966"/>
    <tableColumn id="1987" xr3:uid="{91C6110B-BF2A-E940-95BB-6609E4BCAEE1}" name="Column1967"/>
    <tableColumn id="1988" xr3:uid="{CCC0CE2B-8BC6-DE44-8D4F-AFF6BAA5E9F9}" name="Column1968"/>
    <tableColumn id="1989" xr3:uid="{A31B713B-EFDB-6E49-8BC1-DA1C0E1F182E}" name="Column1969"/>
    <tableColumn id="1990" xr3:uid="{AD2E0470-1275-5D4B-A42A-88622D477948}" name="Column1970"/>
    <tableColumn id="1991" xr3:uid="{CD08E0E5-A031-5D4D-B5F8-D97C6914C444}" name="Column1971"/>
    <tableColumn id="1992" xr3:uid="{36986E73-9CA6-574B-BF7D-0C07C37337D9}" name="Column1972"/>
    <tableColumn id="1993" xr3:uid="{91ABBD42-BB47-964E-9269-39DF74DAA98C}" name="Column1973"/>
    <tableColumn id="1994" xr3:uid="{7BD4E59B-F9AC-0A4C-89C8-922911BFC07A}" name="Column1974"/>
    <tableColumn id="1995" xr3:uid="{829511A0-D566-D348-9952-D0F7871D6B07}" name="Column1975"/>
    <tableColumn id="1996" xr3:uid="{DF346653-14CB-9C40-A43D-E259DC425BD9}" name="Column1976"/>
    <tableColumn id="1997" xr3:uid="{08548FE4-F77D-6343-A2EA-BDE0CB112E33}" name="Column1977"/>
    <tableColumn id="1998" xr3:uid="{31F05184-6759-984A-8EF1-288E9268CAD4}" name="Column1978"/>
    <tableColumn id="1999" xr3:uid="{19932BBD-6DA7-D447-8F2C-FE10A727F6A0}" name="Column1979"/>
    <tableColumn id="2000" xr3:uid="{4B978554-0127-CB43-BAC0-0C94627B9949}" name="Column1980"/>
    <tableColumn id="2001" xr3:uid="{5BBE651F-CF1F-F543-A39C-A29E6B8F9D84}" name="Column1981"/>
    <tableColumn id="2002" xr3:uid="{5B60E00C-BEE7-874F-B0F6-CFEDBD726A8E}" name="Column1982"/>
    <tableColumn id="2003" xr3:uid="{DFB69139-7ED5-DB41-BBBF-97EC94AC4466}" name="Column1983"/>
    <tableColumn id="2004" xr3:uid="{7FE8D85B-FE62-014C-B901-532DAC875B7E}" name="Column1984"/>
    <tableColumn id="2005" xr3:uid="{7EF29B5F-5CB2-9941-8588-F727C80F4010}" name="Column1985"/>
    <tableColumn id="2006" xr3:uid="{AD70E759-42BE-FB47-AD9B-527821CF6CBC}" name="Column1986"/>
    <tableColumn id="2007" xr3:uid="{3F472CA4-6B48-5B49-9C41-522299973D2E}" name="Column1987"/>
    <tableColumn id="2008" xr3:uid="{42BF88A0-3532-2B46-BE2E-F86CB3AD47E6}" name="Column1988"/>
    <tableColumn id="2009" xr3:uid="{D23814EE-5EAF-1D4A-92D1-F3986B473FF1}" name="Column1989"/>
    <tableColumn id="2010" xr3:uid="{2172C8F3-AA10-2B4D-98A3-6F39706960F1}" name="Column1990"/>
    <tableColumn id="2011" xr3:uid="{A2B53F30-1874-B442-9094-74B612939362}" name="Column1991"/>
    <tableColumn id="2012" xr3:uid="{7E50CC82-7A8C-F941-82B9-800C2146FAF8}" name="Column1992"/>
    <tableColumn id="2013" xr3:uid="{3C70CDCC-1D6D-D74C-88F5-354D8EA92A2F}" name="Column1993"/>
    <tableColumn id="2014" xr3:uid="{2A8FB589-D82B-D343-A6FF-47B1761E9B3B}" name="Column1994"/>
    <tableColumn id="2015" xr3:uid="{D0957BCC-4D6A-B642-9ED0-A10614D232DB}" name="Column1995"/>
    <tableColumn id="2016" xr3:uid="{C85ED182-472E-B543-9F79-7D0B9C586230}" name="Column1996"/>
    <tableColumn id="2017" xr3:uid="{3C191DC6-D96C-7946-8405-FA76670AF5F4}" name="Column1997"/>
    <tableColumn id="2018" xr3:uid="{2366524C-5D31-2549-99E2-0CBA7A950936}" name="Column1998"/>
    <tableColumn id="2019" xr3:uid="{891DEF6E-75A5-C14C-B1EC-E728CBF59C58}" name="Column1999"/>
    <tableColumn id="2020" xr3:uid="{1DF57CBF-0AC5-C449-88F5-4733CF64161D}" name="Column2000"/>
    <tableColumn id="2021" xr3:uid="{F6EC73D5-0280-2449-A7AB-99AE74285B7D}" name="Column2001"/>
    <tableColumn id="2022" xr3:uid="{4D1A154A-B302-E54A-A1F2-345296BABF5E}" name="Column2002"/>
    <tableColumn id="2023" xr3:uid="{61D4D639-DE97-EB40-9EA8-4A9F9903844B}" name="Column2003"/>
    <tableColumn id="2024" xr3:uid="{F5FD170F-6CAE-9444-9F81-2DC36B75D94A}" name="Column2004"/>
    <tableColumn id="2025" xr3:uid="{D3205BAB-9991-6547-ABD7-29C95D618A17}" name="Column2005"/>
    <tableColumn id="2026" xr3:uid="{CE4B3ABB-0878-BD4E-B412-80E11677C4E3}" name="Column2006"/>
    <tableColumn id="2027" xr3:uid="{F912DBE2-3C50-E34B-8D81-EADF954422F9}" name="Column2007"/>
    <tableColumn id="2028" xr3:uid="{296E0122-5150-D145-A336-61435D624F4A}" name="Column2008"/>
    <tableColumn id="2029" xr3:uid="{B6917213-3A55-9941-A62E-4E2D4EEF2454}" name="Column2009"/>
    <tableColumn id="2030" xr3:uid="{6407AB13-FC08-0C44-8E87-221BBC0FF833}" name="Column2010"/>
    <tableColumn id="2031" xr3:uid="{EB1EEAC2-1D9E-4E46-AB1C-9B6DF53868CE}" name="Column2011"/>
    <tableColumn id="2032" xr3:uid="{7C2ABE03-6548-584A-942E-05BC9BDEEE38}" name="Column2012"/>
    <tableColumn id="2033" xr3:uid="{189FCC34-97F0-A941-AD01-8A48097B6C5D}" name="Column2013"/>
    <tableColumn id="2034" xr3:uid="{6FF7BC58-C868-2942-987E-3A615A41C1FF}" name="Column2014"/>
    <tableColumn id="2035" xr3:uid="{29522279-378C-4F47-8F4F-4C46D916C103}" name="Column2015"/>
    <tableColumn id="2036" xr3:uid="{4B2DA11D-72BA-5943-AC6A-F1B39DA43E85}" name="Column2016"/>
    <tableColumn id="2037" xr3:uid="{45B33215-1217-554C-8607-AC391443B38D}" name="Column2017"/>
    <tableColumn id="2038" xr3:uid="{2903F6EB-0577-5A44-A889-83CA3577DC01}" name="Column2018"/>
    <tableColumn id="2039" xr3:uid="{031B6157-B1FC-9B4F-81E8-18F3D5331F5D}" name="Column2019"/>
    <tableColumn id="2040" xr3:uid="{4F6A6AF4-1326-0845-9D9A-3BD4D565E39A}" name="Column2020"/>
    <tableColumn id="2041" xr3:uid="{E7EC3931-44FA-0946-96F0-1D1A7ADA0D01}" name="Column2021"/>
    <tableColumn id="2042" xr3:uid="{820884FF-2B9A-AB4A-86B2-9856784415F5}" name="Column2022"/>
    <tableColumn id="2043" xr3:uid="{EECC3B01-5F37-5B48-8261-8F8F4613183C}" name="Column2023"/>
    <tableColumn id="2044" xr3:uid="{844F8361-DCE6-7043-835A-667C9073FFB1}" name="Column2024"/>
    <tableColumn id="2045" xr3:uid="{548019BB-5517-6146-B02A-1C3606D984F3}" name="Column2025"/>
    <tableColumn id="2046" xr3:uid="{D68EA38D-CBE2-A64E-A610-9F3209717B68}" name="Column2026"/>
    <tableColumn id="2047" xr3:uid="{3AC0375B-7F4D-E848-86B8-A76FF95BBB25}" name="Column2027"/>
    <tableColumn id="2048" xr3:uid="{67910B3E-3183-4A44-9E8A-65A665D3AA69}" name="Column2028"/>
    <tableColumn id="2049" xr3:uid="{A6106F07-2BE7-594D-810F-408E4696308C}" name="Column2029"/>
    <tableColumn id="2050" xr3:uid="{6CF4C751-86B6-F740-8D14-9A3874DA66EA}" name="Column2030"/>
    <tableColumn id="2051" xr3:uid="{4CEDAD42-881D-A649-A1D3-AD639AE18F44}" name="Column2031"/>
    <tableColumn id="2052" xr3:uid="{1608100E-DEBB-154C-96E9-6E2045941C1E}" name="Column2032"/>
    <tableColumn id="2053" xr3:uid="{B120B500-6DA1-E74E-AF2A-D296B7A7BEF6}" name="Column2033"/>
    <tableColumn id="2054" xr3:uid="{782063DA-2AF8-0E45-B2D3-C98460CD6E57}" name="Column2034"/>
    <tableColumn id="2055" xr3:uid="{3BA2CC45-5BB4-534B-A319-9BED63D03C57}" name="Column2035"/>
    <tableColumn id="2056" xr3:uid="{AA48AEDF-2EE1-524D-A4EE-0B7C7753CB72}" name="Column2036"/>
    <tableColumn id="2057" xr3:uid="{DE4EAF44-FA70-274F-87DF-3678BF14C228}" name="Column2037"/>
    <tableColumn id="2058" xr3:uid="{526FAD94-0FBF-894C-8A0B-6629C1EC1C92}" name="Column2038"/>
    <tableColumn id="2059" xr3:uid="{DA10F788-D1F9-3F45-AD6A-39DE91347D0E}" name="Column2039"/>
    <tableColumn id="2060" xr3:uid="{C496B787-AD04-5D48-A270-1795A2573743}" name="Column2040"/>
    <tableColumn id="2061" xr3:uid="{ACF6F216-FCBA-8E4D-A464-797ABDB2FB63}" name="Column2041"/>
    <tableColumn id="2062" xr3:uid="{846E1089-3481-4140-B167-AA39C8AEBB26}" name="Column2042"/>
    <tableColumn id="2063" xr3:uid="{E69146D9-9E12-D143-84F4-B27881AD4452}" name="Column2043"/>
    <tableColumn id="2064" xr3:uid="{BCB0EF26-EFFF-B748-9842-EB36124EAD82}" name="Column2044"/>
    <tableColumn id="2065" xr3:uid="{BCCE1CE9-97DE-9E4D-B8CC-E8F3D2841836}" name="Column2045"/>
    <tableColumn id="2066" xr3:uid="{A8D430A9-B4FC-0340-95A6-28FD89A3EA67}" name="Column2046"/>
    <tableColumn id="2067" xr3:uid="{41343AA1-2A29-1F46-B771-E0FDA4A1DC17}" name="Column2047"/>
    <tableColumn id="2068" xr3:uid="{FBCFA8C1-6F6C-ED4F-AD6A-5218A5893D91}" name="Column2048"/>
    <tableColumn id="2069" xr3:uid="{3230F955-E88A-4841-AF1C-3C6BAE8A4AA9}" name="Column2049"/>
    <tableColumn id="2070" xr3:uid="{4E292E18-4FE3-EA4F-B84C-D6B95BE5703D}" name="Column2050"/>
    <tableColumn id="2071" xr3:uid="{D2A5C59C-AF1C-F74E-9087-C3C9129CD678}" name="Column2051"/>
    <tableColumn id="2072" xr3:uid="{2A89227F-A2EF-4544-8F65-4884AF5483E5}" name="Column2052"/>
    <tableColumn id="2073" xr3:uid="{7D65A379-D3E1-1C4D-9A8E-087FCAD0F368}" name="Column2053"/>
    <tableColumn id="2074" xr3:uid="{BE4A7C74-F244-1B4A-B8EC-B256E76ED4A5}" name="Column2054"/>
    <tableColumn id="2075" xr3:uid="{2988794E-0C92-534E-B734-A85322024A81}" name="Column2055"/>
    <tableColumn id="2076" xr3:uid="{CAF413EA-BEB7-9648-A804-C1917810D6C1}" name="Column2056"/>
    <tableColumn id="2077" xr3:uid="{1F0EC52E-F65E-4D4F-844A-27AA23DC9B6C}" name="Column2057"/>
    <tableColumn id="2078" xr3:uid="{6759AFF4-43CC-104A-AEA6-BD348AB2FFB2}" name="Column2058"/>
    <tableColumn id="2079" xr3:uid="{F56779D7-8A7C-B542-B3C4-B8EC2C63538D}" name="Column2059"/>
    <tableColumn id="2080" xr3:uid="{302E200E-12ED-C042-8739-B8F9B33BD493}" name="Column2060"/>
    <tableColumn id="2081" xr3:uid="{93E1E354-D109-454C-A49B-A94A1A4EF610}" name="Column2061"/>
    <tableColumn id="2082" xr3:uid="{5868ADCD-C8DE-8D4B-ADBF-632A8F6E9963}" name="Column2062"/>
    <tableColumn id="2083" xr3:uid="{422C3028-555D-C042-808D-53EA324FD16A}" name="Column2063"/>
    <tableColumn id="2084" xr3:uid="{712CA863-1962-644B-94C2-CDC15CDA113A}" name="Column2064"/>
    <tableColumn id="2085" xr3:uid="{ACA71CAA-638A-7146-9BD1-AC7159A42C18}" name="Column2065"/>
    <tableColumn id="2086" xr3:uid="{3192532F-483A-7340-9D70-0954AF3B50FD}" name="Column2066"/>
    <tableColumn id="2087" xr3:uid="{D0312328-D772-4C4E-819C-5141305F1DA2}" name="Column2067"/>
    <tableColumn id="2088" xr3:uid="{3AAF44E3-4B88-5A4C-8FD2-DE2B97E31F36}" name="Column2068"/>
    <tableColumn id="2089" xr3:uid="{B30C08C2-E8AB-2D47-B8C6-F1E96105BD03}" name="Column2069"/>
    <tableColumn id="2090" xr3:uid="{04B45763-ED24-7643-948C-F54FB9D00BA8}" name="Column2070"/>
    <tableColumn id="2091" xr3:uid="{8DCAADDD-C5E1-1144-A962-66251F145F32}" name="Column2071"/>
    <tableColumn id="2092" xr3:uid="{8DE5379C-2ABE-2147-ABAF-66B69DA7B893}" name="Column2072"/>
    <tableColumn id="2093" xr3:uid="{306FC473-1D7C-1840-A695-A80EC0E3260B}" name="Column2073"/>
    <tableColumn id="2094" xr3:uid="{234D9988-196B-6D4F-A815-98822EDDB648}" name="Column2074"/>
    <tableColumn id="2095" xr3:uid="{4C9CE7BB-25FD-CF48-9825-A3A4EAE11712}" name="Column2075"/>
    <tableColumn id="2096" xr3:uid="{18BC07AB-FBF5-1F4C-AF16-A52B79DD59E4}" name="Column2076"/>
    <tableColumn id="2097" xr3:uid="{BF2262D4-7682-014B-939D-F3B8DB43F5D2}" name="Column2077"/>
    <tableColumn id="2098" xr3:uid="{73445D88-646B-5F45-801E-17A9908237CA}" name="Column2078"/>
    <tableColumn id="2099" xr3:uid="{8C0BB6D5-96CF-284F-A896-24E0BC6991DC}" name="Column2079"/>
    <tableColumn id="2100" xr3:uid="{2647EDAA-1526-8149-8A51-A7EC0407C66E}" name="Column2080"/>
    <tableColumn id="2101" xr3:uid="{BE0025B0-F652-B743-A849-9496DAB951E6}" name="Column2081"/>
    <tableColumn id="2102" xr3:uid="{9F09092E-57EA-784D-BF24-373DE383C41B}" name="Column2082"/>
    <tableColumn id="2103" xr3:uid="{30961595-1266-5341-A67D-EA3068FE6D2B}" name="Column2083"/>
    <tableColumn id="2104" xr3:uid="{C5EDFECC-037E-6644-9BEC-EBCD3BD619BB}" name="Column2084"/>
    <tableColumn id="2105" xr3:uid="{FB5FA24E-2BF0-3847-B2AC-674306920606}" name="Column2085"/>
    <tableColumn id="2106" xr3:uid="{BFFF4DBD-8E5C-FB48-8A3E-7095FBB49528}" name="Column2086"/>
    <tableColumn id="2107" xr3:uid="{F62677C1-DB20-AE48-8F94-84E17CCF8B75}" name="Column2087"/>
    <tableColumn id="2108" xr3:uid="{A10DEDE8-1740-C84E-B950-8E2089D251F0}" name="Column2088"/>
    <tableColumn id="2109" xr3:uid="{E7D909CF-1CCF-B244-A501-DB10029EDF0E}" name="Column2089"/>
    <tableColumn id="2110" xr3:uid="{B4562B71-4310-7446-9D0D-C39AEB7281AF}" name="Column2090"/>
    <tableColumn id="2111" xr3:uid="{7797B471-ED7C-644F-AA91-6718A3270E86}" name="Column2091"/>
    <tableColumn id="2112" xr3:uid="{939E070C-2B19-5948-A718-4DC3A1AF8143}" name="Column2092"/>
    <tableColumn id="2113" xr3:uid="{29A0731A-9C39-1644-ACE1-A6FBF43F6C0F}" name="Column2093"/>
    <tableColumn id="2114" xr3:uid="{2E3B14AB-9C99-AD49-AC50-7F93235615B4}" name="Column2094"/>
    <tableColumn id="2115" xr3:uid="{7EF60368-81E4-A944-910E-16CEDB89B2E0}" name="Column2095"/>
    <tableColumn id="2116" xr3:uid="{C07E7335-B332-5A42-99F9-68DE104F3046}" name="Column2096"/>
    <tableColumn id="2117" xr3:uid="{7F97F845-5664-F142-B4C5-F916B1FA3D3B}" name="Column2097"/>
    <tableColumn id="2118" xr3:uid="{8A4659E2-BFB7-B340-9731-D7408CF4C8D6}" name="Column2098"/>
    <tableColumn id="2119" xr3:uid="{9B7829A4-A718-7A40-93C3-16963824BC78}" name="Column2099"/>
    <tableColumn id="2120" xr3:uid="{4A5D8AEB-C359-3A4B-A05E-BF2E6432C7D2}" name="Column2100"/>
    <tableColumn id="2121" xr3:uid="{0E3FB007-5D51-A346-8E4E-858F436E94D6}" name="Column2101"/>
    <tableColumn id="2122" xr3:uid="{FDB4205D-5E69-CA4C-9C9B-B32EEAA2155C}" name="Column2102"/>
    <tableColumn id="2123" xr3:uid="{AF24F519-3E21-4843-9236-245B13DD1D09}" name="Column2103"/>
    <tableColumn id="2124" xr3:uid="{07B5A6BF-FFB3-AD42-8070-1872E323AF08}" name="Column2104"/>
    <tableColumn id="2125" xr3:uid="{91B76483-5082-B949-A499-75BD0718F07A}" name="Column2105"/>
    <tableColumn id="2126" xr3:uid="{AB7497A5-8DA8-AE46-AFD2-9B3D6E459D26}" name="Column2106"/>
    <tableColumn id="2127" xr3:uid="{63ED87C2-E16E-C74C-9CDF-F9A3B7C52C48}" name="Column2107"/>
    <tableColumn id="2128" xr3:uid="{9AF105BF-40F8-C948-8557-D6ED2BD74240}" name="Column2108"/>
    <tableColumn id="2129" xr3:uid="{16604162-868B-7A41-B93C-8BCBD5FFD86F}" name="Column2109"/>
    <tableColumn id="2130" xr3:uid="{A143943B-1CAD-0943-BAF8-9E6AD84A8FDE}" name="Column2110"/>
    <tableColumn id="2131" xr3:uid="{2D207C51-2750-A641-BC81-316701560327}" name="Column2111"/>
    <tableColumn id="2132" xr3:uid="{BC728685-EB7E-714B-8A46-A90D7D35F995}" name="Column2112"/>
    <tableColumn id="2133" xr3:uid="{B1835714-76D9-6B4C-BE61-20FF9F784626}" name="Column2113"/>
    <tableColumn id="2134" xr3:uid="{A11CBA20-853D-3B43-97CB-3CEB1FD839BC}" name="Column2114"/>
    <tableColumn id="2135" xr3:uid="{7A231231-07EA-1B4C-A7F5-29E812A2DF3D}" name="Column2115"/>
    <tableColumn id="2136" xr3:uid="{2B573588-BAE2-A342-8C06-43F0E2F3933A}" name="Column2116"/>
    <tableColumn id="2137" xr3:uid="{03E0AA66-773F-8840-B01D-D6098D964BE9}" name="Column2117"/>
    <tableColumn id="2138" xr3:uid="{7E0D0DA6-D311-7442-A7A2-052954994946}" name="Column2118"/>
    <tableColumn id="2139" xr3:uid="{FA3D1AE4-0059-AF46-B07D-FF27DD989E38}" name="Column2119"/>
    <tableColumn id="2140" xr3:uid="{E708ECE4-1723-9A4D-99D9-E6570FBF64F0}" name="Column2120"/>
    <tableColumn id="2141" xr3:uid="{1B4D3578-2136-2E4A-8740-C1BFC11411A5}" name="Column2121"/>
    <tableColumn id="2142" xr3:uid="{E38174BD-1A34-2C41-A6FC-223D72A333E3}" name="Column2122"/>
    <tableColumn id="2143" xr3:uid="{F9FCEC39-7A79-444A-B8AA-CED3A7320ABC}" name="Column2123"/>
    <tableColumn id="2144" xr3:uid="{7569239E-B483-B946-A083-AB23AECD8838}" name="Column2124"/>
    <tableColumn id="2145" xr3:uid="{88A762F4-7FCA-484D-886E-95F8663BC6B9}" name="Column2125"/>
    <tableColumn id="2146" xr3:uid="{5CC409E0-92CD-224A-AEFF-B11BA97902D4}" name="Column2126"/>
    <tableColumn id="2147" xr3:uid="{3E64C16C-5664-7A42-B90C-E4CF1EC0D184}" name="Column2127"/>
    <tableColumn id="2148" xr3:uid="{9D0ED5D5-47C3-5242-89CC-00FAAF6DCED1}" name="Column2128"/>
    <tableColumn id="2149" xr3:uid="{092BEFB7-35C4-5F4E-B496-EEA00A468A50}" name="Column2129"/>
    <tableColumn id="2150" xr3:uid="{D114FC51-D99C-434B-889A-8D3A3E3CC659}" name="Column2130"/>
    <tableColumn id="2151" xr3:uid="{514AAB53-8A43-1440-8A11-E5519F288183}" name="Column2131"/>
    <tableColumn id="2152" xr3:uid="{D53CC7A1-D137-074A-A506-E932C8063E2B}" name="Column2132"/>
    <tableColumn id="2153" xr3:uid="{57BFDAFD-769E-4F40-A7D9-5890BE81A0E7}" name="Column2133"/>
    <tableColumn id="2154" xr3:uid="{FC2B12CA-78EA-AC4B-BCD9-80FD0FC2EFDD}" name="Column2134"/>
    <tableColumn id="2155" xr3:uid="{A280C9D7-3D62-734E-AD84-BFBE08C5B79F}" name="Column2135"/>
    <tableColumn id="2156" xr3:uid="{8819D04B-47BC-3A4F-AB4E-460A47CCD298}" name="Column2136"/>
    <tableColumn id="2157" xr3:uid="{C8517A13-F5EE-0E4B-A47B-0561576C9908}" name="Column2137"/>
    <tableColumn id="2158" xr3:uid="{5B5564B0-126C-F649-9360-EC5454606AC8}" name="Column2138"/>
    <tableColumn id="2159" xr3:uid="{873FBBCB-5340-6345-9FB3-6D542A9B483E}" name="Column2139"/>
    <tableColumn id="2160" xr3:uid="{901266AA-F92C-084A-B332-ACDD4F1EA44C}" name="Column2140"/>
    <tableColumn id="2161" xr3:uid="{A7E92061-7C92-6645-BE6D-292044573C15}" name="Column2141"/>
    <tableColumn id="2162" xr3:uid="{4DE78416-2EF7-B549-8276-229EF9296EAB}" name="Column2142"/>
    <tableColumn id="2163" xr3:uid="{A610807C-8527-8148-8FAA-62D1CBB0F6C7}" name="Column2143"/>
    <tableColumn id="2164" xr3:uid="{07CB1208-CF5D-6448-BF6B-B964DE6F0B88}" name="Column2144"/>
    <tableColumn id="2165" xr3:uid="{3C712562-41D6-A540-9ED7-31810D847680}" name="Column2145"/>
    <tableColumn id="2166" xr3:uid="{1BF532DD-54FD-3F45-9DDE-EB6F026CD6D3}" name="Column2146"/>
    <tableColumn id="2167" xr3:uid="{A1ABA6AA-A397-674D-8A6B-C6DA86AC1E0F}" name="Column2147"/>
    <tableColumn id="2168" xr3:uid="{988799C9-4931-BD48-AA8C-9AAE8D5BD34B}" name="Column2148"/>
    <tableColumn id="2169" xr3:uid="{5CF7062B-6EF4-AE42-8D9A-10A29C8E6841}" name="Column2149"/>
    <tableColumn id="2170" xr3:uid="{A2FC0BEA-745F-BA47-8BC2-31FFB97204FD}" name="Column2150"/>
    <tableColumn id="2171" xr3:uid="{69826BC1-2718-E04B-878A-5B7D46A949F7}" name="Column2151"/>
    <tableColumn id="2172" xr3:uid="{4D8D758C-7CF5-B340-A848-5E8772850DFB}" name="Column2152"/>
    <tableColumn id="2173" xr3:uid="{765CD0B8-D458-2B45-9F33-B5A4743D1947}" name="Column2153"/>
    <tableColumn id="2174" xr3:uid="{99AB69E2-C43F-944C-9958-4D7FC97E0B54}" name="Column2154"/>
    <tableColumn id="2175" xr3:uid="{E7A22FAE-7A08-C640-9871-62200D205FA7}" name="Column2155"/>
    <tableColumn id="2176" xr3:uid="{186AFC4D-8FD2-324B-ACC1-8AEDD13F2596}" name="Column2156"/>
    <tableColumn id="2177" xr3:uid="{5E3FB632-5019-544E-BF09-2204FD77C406}" name="Column2157"/>
    <tableColumn id="2178" xr3:uid="{1F67CA0F-41C8-2247-99C8-8532230B7796}" name="Column2158"/>
    <tableColumn id="2179" xr3:uid="{90EA92FC-AF88-C349-AE00-C2661A7C0800}" name="Column2159"/>
    <tableColumn id="2180" xr3:uid="{B601CFBF-80D8-5D48-A642-0F8A348F62BD}" name="Column2160"/>
    <tableColumn id="2181" xr3:uid="{C8A64FA1-8236-DE45-BEF9-70B6E071B928}" name="Column2161"/>
    <tableColumn id="2182" xr3:uid="{A1F6C5EF-456F-3D4F-BC9F-D9BD0EF58739}" name="Column2162"/>
    <tableColumn id="2183" xr3:uid="{AB1A2AE5-E97F-0746-AD98-2EA2BE9F5B6F}" name="Column2163"/>
    <tableColumn id="2184" xr3:uid="{96259004-346C-BC41-8BEC-00CE7E348D54}" name="Column2164"/>
    <tableColumn id="2185" xr3:uid="{63BF7FF2-7928-8644-9472-AEDE6319A4BA}" name="Column2165"/>
    <tableColumn id="2186" xr3:uid="{9A136E14-3740-8148-AAC5-D14A317AFBBB}" name="Column2166"/>
    <tableColumn id="2187" xr3:uid="{2C71E75A-E1A4-944B-93C6-DFD8D4D5B6E1}" name="Column2167"/>
    <tableColumn id="2188" xr3:uid="{7869725C-832B-EB4F-BB20-6EF03E9ACEB4}" name="Column2168"/>
    <tableColumn id="2189" xr3:uid="{67AFE910-D66D-6A4B-A419-14A45E7E3E35}" name="Column2169"/>
    <tableColumn id="2190" xr3:uid="{A0CD80FC-1746-B648-8823-472A9F4E7ABB}" name="Column2170"/>
    <tableColumn id="2191" xr3:uid="{67E35242-729A-9C4B-9DC9-AAF32BA22F6C}" name="Column2171"/>
    <tableColumn id="2192" xr3:uid="{C605582F-C3B3-D648-8DA3-F2D1B06C5356}" name="Column2172"/>
    <tableColumn id="2193" xr3:uid="{8FA459C0-651A-D445-87A9-82F5F5CBA404}" name="Column2173"/>
    <tableColumn id="2194" xr3:uid="{AF95F64B-202D-B249-AE98-BBCF0FD22064}" name="Column2174"/>
    <tableColumn id="2195" xr3:uid="{E7B23358-CBE5-0441-A802-39C32618727C}" name="Column2175"/>
    <tableColumn id="2196" xr3:uid="{6931749D-B2D9-0146-BA98-12AFCD34FDC3}" name="Column2176"/>
    <tableColumn id="2197" xr3:uid="{58EAF475-14DF-8B45-A137-78F925A93A2C}" name="Column2177"/>
    <tableColumn id="2198" xr3:uid="{712595A3-A180-BE4F-8B8F-5503ED77D3A8}" name="Column2178"/>
    <tableColumn id="2199" xr3:uid="{59427B54-9526-9A43-8FF4-58346DA36F64}" name="Column2179"/>
    <tableColumn id="2200" xr3:uid="{F5FC4EDF-F5FF-7F40-9E99-CBB32354ABE6}" name="Column2180"/>
    <tableColumn id="2201" xr3:uid="{80EAF052-5297-8A42-870D-D53099DA6F1A}" name="Column2181"/>
    <tableColumn id="2202" xr3:uid="{AB3361B6-0622-1F45-BF22-FD156C86D151}" name="Column2182"/>
    <tableColumn id="2203" xr3:uid="{FBF127B2-A654-EA4A-A5A3-CD2F54B5901E}" name="Column2183"/>
    <tableColumn id="2204" xr3:uid="{B8848D6E-EFF1-3645-8CCF-C4E9FDDAF629}" name="Column2184"/>
    <tableColumn id="2205" xr3:uid="{D35A5251-4B26-274F-AA41-2011EBC45525}" name="Column2185"/>
    <tableColumn id="2206" xr3:uid="{21BBCA1E-A85B-8E49-8EB0-3F51D31B3731}" name="Column2186"/>
    <tableColumn id="2207" xr3:uid="{2B3206A8-921E-2141-95E2-D00A1B70DCD3}" name="Column2187"/>
    <tableColumn id="2208" xr3:uid="{AC416689-4A58-6E47-9405-3AF1A8078353}" name="Column2188"/>
    <tableColumn id="2209" xr3:uid="{309A2D61-A618-4747-B1E2-19FBB649263C}" name="Column2189"/>
    <tableColumn id="2210" xr3:uid="{30E6B7A8-F03E-5841-A2DD-24795E178D03}" name="Column2190"/>
    <tableColumn id="2211" xr3:uid="{B6E475D8-FCEA-D34F-90C7-F9614449201F}" name="Column2191"/>
    <tableColumn id="2212" xr3:uid="{7B75ACC2-A72B-6748-910C-A1D75699D00B}" name="Column2192"/>
    <tableColumn id="2213" xr3:uid="{7D07A61B-AF79-5D41-B5A9-3CAF4BFFC425}" name="Column2193"/>
    <tableColumn id="2214" xr3:uid="{49CC14AA-AD1F-9643-8641-A66493441A20}" name="Column2194"/>
    <tableColumn id="2215" xr3:uid="{D08422CC-9C4B-A64D-9095-702530029B03}" name="Column2195"/>
    <tableColumn id="2216" xr3:uid="{FF6254B4-D053-7143-B60F-7EACCCFA2C43}" name="Column2196"/>
    <tableColumn id="2217" xr3:uid="{A4631862-DD68-2544-8D5D-CB7CDE2604F3}" name="Column2197"/>
    <tableColumn id="2218" xr3:uid="{312B9A07-FB1F-DB4E-BB34-F8855523AADB}" name="Column2198"/>
    <tableColumn id="2219" xr3:uid="{1A13A184-C64E-1C48-AD46-BC15D2F5FC1A}" name="Column2199"/>
    <tableColumn id="2220" xr3:uid="{56CF2B89-760E-1F4E-BC78-1E8EDA42BAC4}" name="Column2200"/>
    <tableColumn id="2221" xr3:uid="{BD15C38A-DD31-2B4E-A7C1-D402F325F39B}" name="Column2201"/>
    <tableColumn id="2222" xr3:uid="{AFC86BE3-1C29-334F-A7EB-316A5F500026}" name="Column2202"/>
    <tableColumn id="2223" xr3:uid="{FB31B5AC-844E-4640-89BB-ABDF101A6954}" name="Column2203"/>
    <tableColumn id="2224" xr3:uid="{A3DA9502-3628-AB47-AD9D-B583E5FE1DF4}" name="Column2204"/>
    <tableColumn id="2225" xr3:uid="{ADD12349-71EB-A74D-953D-A631D9EDC76A}" name="Column2205"/>
    <tableColumn id="2226" xr3:uid="{D1958F83-8ABE-D24B-BAF7-CDC2B06340E5}" name="Column2206"/>
    <tableColumn id="2227" xr3:uid="{C1E8046A-0C8E-084A-8E77-B983B67C1D8A}" name="Column2207"/>
    <tableColumn id="2228" xr3:uid="{5D35F27A-024B-C243-9FA7-1D0BEA17144C}" name="Column2208"/>
    <tableColumn id="2229" xr3:uid="{5D29B046-4820-644F-ADAB-9EF96790C0CF}" name="Column2209"/>
    <tableColumn id="2230" xr3:uid="{83A1D1C6-6967-D74C-AE93-620EA9ADB26D}" name="Column2210"/>
    <tableColumn id="2231" xr3:uid="{A2B52ABF-C873-394B-9D4E-47D107640A3D}" name="Column2211"/>
    <tableColumn id="2232" xr3:uid="{54D9F75C-9047-F447-85D8-50FF86229654}" name="Column2212"/>
    <tableColumn id="2233" xr3:uid="{802E224F-CA33-9F47-8C7A-ACF12531EE72}" name="Column2213"/>
    <tableColumn id="2234" xr3:uid="{642D3167-E6EC-974A-A4B2-F1BA9DB5F233}" name="Column2214"/>
    <tableColumn id="2235" xr3:uid="{1DD25761-6522-424F-80CB-F734C21782C3}" name="Column2215"/>
    <tableColumn id="2236" xr3:uid="{E4CDD9DE-4B02-714E-A9B7-201BDC815C74}" name="Column2216"/>
    <tableColumn id="2237" xr3:uid="{ED34BAFC-48A4-3D4D-82E6-520E38406676}" name="Column2217"/>
    <tableColumn id="2238" xr3:uid="{48A553E7-3941-E449-81DE-4D53FAAE1FB3}" name="Column2218"/>
    <tableColumn id="2239" xr3:uid="{3324C513-A62D-9E41-A71F-7B110C9A9B8F}" name="Column2219"/>
    <tableColumn id="2240" xr3:uid="{CDB28E4C-C98E-8E4B-A1A4-C1C63A99411E}" name="Column2220"/>
    <tableColumn id="2241" xr3:uid="{9CC4AC54-800F-DD46-A824-99515A063E66}" name="Column2221"/>
    <tableColumn id="2242" xr3:uid="{A3BAFD37-0175-3E4F-8B2A-58842D014DA6}" name="Column2222"/>
    <tableColumn id="2243" xr3:uid="{D990849A-0456-764C-BE69-3D72D3A05071}" name="Column2223"/>
    <tableColumn id="2244" xr3:uid="{0DF59408-29DD-1E43-A4A7-64E8DC5E946F}" name="Column2224"/>
    <tableColumn id="2245" xr3:uid="{776F3A91-CBFC-6F40-A959-058E5955F4BC}" name="Column2225"/>
    <tableColumn id="2246" xr3:uid="{76627240-BD90-5647-94BE-991D6FC05107}" name="Column2226"/>
    <tableColumn id="2247" xr3:uid="{884651A3-9BD2-814B-B5C9-E5D5660A83CC}" name="Column2227"/>
    <tableColumn id="2248" xr3:uid="{33163459-55B5-6544-B0B5-479CD8CBC7D9}" name="Column2228"/>
    <tableColumn id="2249" xr3:uid="{6853CFDA-39C3-1940-914C-EAA71CEE97CB}" name="Column2229"/>
    <tableColumn id="2250" xr3:uid="{0C3E517A-3EC5-9F43-B54D-439EF6834621}" name="Column2230"/>
    <tableColumn id="2251" xr3:uid="{EB43AE5C-C1B3-0B4E-9993-ED46F04E1850}" name="Column2231"/>
    <tableColumn id="2252" xr3:uid="{9063BDCA-04A0-D248-993E-75921779B13B}" name="Column2232"/>
    <tableColumn id="2253" xr3:uid="{8FBB7AE3-A4AB-FA44-B1F8-D857FE0552A7}" name="Column2233"/>
    <tableColumn id="2254" xr3:uid="{A1D74043-C43B-F440-B06E-785434C1CC3D}" name="Column2234"/>
    <tableColumn id="2255" xr3:uid="{CEFD9C01-05BB-6942-B9D9-F8720A5DD742}" name="Column2235"/>
    <tableColumn id="2256" xr3:uid="{12BBBA58-084C-554A-AE27-177C524F6EE3}" name="Column2236"/>
    <tableColumn id="2257" xr3:uid="{5347E069-9C5B-2542-B3EF-40CA3DE93D57}" name="Column2237"/>
    <tableColumn id="2258" xr3:uid="{D9F2E026-F469-8341-A3FB-A2EF964AEEBD}" name="Column2238"/>
    <tableColumn id="2259" xr3:uid="{B7900710-2A38-EA4F-9D4E-01BAA652510C}" name="Column2239"/>
    <tableColumn id="2260" xr3:uid="{434909DF-944C-054B-B192-4C803662B02D}" name="Column2240"/>
    <tableColumn id="2261" xr3:uid="{5B192621-51D2-0B46-B27E-309F8AC67137}" name="Column2241"/>
    <tableColumn id="2262" xr3:uid="{9B1B015E-531C-DD42-A0C8-FFB975A242AC}" name="Column2242"/>
    <tableColumn id="2263" xr3:uid="{DE78DC85-23AD-9D4B-B63C-ED0E6C6A5D7A}" name="Column2243"/>
    <tableColumn id="2264" xr3:uid="{2FB3651A-898C-474C-9515-649E2D7C5AD5}" name="Column2244"/>
    <tableColumn id="2265" xr3:uid="{51E03D05-BA94-B64E-BAFA-0B8578B4F754}" name="Column2245"/>
    <tableColumn id="2266" xr3:uid="{69BDD7C6-7C1E-E64D-8287-EA64989C14FD}" name="Column2246"/>
    <tableColumn id="2267" xr3:uid="{ADFECA09-A2AF-1E4C-A3A3-EFB7459E0CF9}" name="Column2247"/>
    <tableColumn id="2268" xr3:uid="{4139BBBF-6D41-194E-9F08-C07A5103A5F8}" name="Column2248"/>
    <tableColumn id="2269" xr3:uid="{1865C508-ED77-4D47-9EF2-DBBE718AD86B}" name="Column2249"/>
    <tableColumn id="2270" xr3:uid="{55C73D69-1637-364C-B1BD-0AF50A52B201}" name="Column2250"/>
    <tableColumn id="2271" xr3:uid="{4A5438A0-24D6-8F4C-8FC7-AB6A46F72587}" name="Column2251"/>
    <tableColumn id="2272" xr3:uid="{CAA28504-03F5-3F4D-9004-680E2FCE744D}" name="Column2252"/>
    <tableColumn id="2273" xr3:uid="{1252B833-72A7-8E4F-8F93-7FEDE0F30276}" name="Column2253"/>
    <tableColumn id="2274" xr3:uid="{43ED70BD-871D-954A-8A0A-9FB55C38D776}" name="Column2254"/>
    <tableColumn id="2275" xr3:uid="{19EED37B-6CFD-E442-BC6A-A4FB74B66DBC}" name="Column2255"/>
    <tableColumn id="2276" xr3:uid="{8A348E37-5E34-644C-BCE4-1D87B8768948}" name="Column2256"/>
    <tableColumn id="2277" xr3:uid="{83C9826D-1B37-E646-BD36-DA72DD526A8B}" name="Column2257"/>
    <tableColumn id="2278" xr3:uid="{2E1A8147-D3D2-5847-BB99-43906FF6551C}" name="Column2258"/>
    <tableColumn id="2279" xr3:uid="{5615F1A4-1700-6341-8FA0-DCAA1E2CDDB2}" name="Column2259"/>
    <tableColumn id="2280" xr3:uid="{9F8C6C9C-1101-414C-8FDC-073356DF2454}" name="Column2260"/>
    <tableColumn id="2281" xr3:uid="{04786086-49D4-1145-BDA3-EC80FB9A2E47}" name="Column2261"/>
    <tableColumn id="2282" xr3:uid="{4013CB87-45CF-6840-936F-99837E0CBDD4}" name="Column2262"/>
    <tableColumn id="2283" xr3:uid="{A26779AE-1DF1-5B40-986C-EC247727DB87}" name="Column2263"/>
    <tableColumn id="2284" xr3:uid="{39901734-443E-4B45-A4B9-13EBFEB65592}" name="Column2264"/>
    <tableColumn id="2285" xr3:uid="{8BE31BD0-6C8E-A44C-9686-66E05AD3FC81}" name="Column2265"/>
    <tableColumn id="2286" xr3:uid="{5AF4E095-58EB-7849-965D-0B84C8708F66}" name="Column2266"/>
    <tableColumn id="2287" xr3:uid="{2FD3D908-B40F-BF46-9427-C8CECEBCAC20}" name="Column2267"/>
    <tableColumn id="2288" xr3:uid="{E4984878-E1BC-3F4F-A2A9-80682A79EBDE}" name="Column2268"/>
    <tableColumn id="2289" xr3:uid="{EB6AD194-2EEA-124F-B452-7BD1CE71C284}" name="Column2269"/>
    <tableColumn id="2290" xr3:uid="{2F8D0814-5C52-F54E-A5F5-E6601BA05DF6}" name="Column2270"/>
    <tableColumn id="2291" xr3:uid="{9FC81CFB-7299-8B4C-9A90-4BC649548A9C}" name="Column2271"/>
    <tableColumn id="2292" xr3:uid="{08D96611-BE4C-7C4E-922F-7028D5FDD3E2}" name="Column2272"/>
    <tableColumn id="2293" xr3:uid="{56CA726D-0FA3-1349-B8FF-E9D8A72AA91F}" name="Column2273"/>
    <tableColumn id="2294" xr3:uid="{A1CB2962-E239-894D-BB49-B3248FB58487}" name="Column2274"/>
    <tableColumn id="2295" xr3:uid="{36761CE8-C6B9-EB44-8C86-4DD98E8CC738}" name="Column2275"/>
    <tableColumn id="2296" xr3:uid="{629C65E3-EA8F-4344-A4BA-26D054DDD245}" name="Column2276"/>
    <tableColumn id="2297" xr3:uid="{C34B9739-3ED3-3B4E-9D27-080CF4FB9EF1}" name="Column2277"/>
    <tableColumn id="2298" xr3:uid="{6493548A-E0AA-EB48-B7C4-A1E3B118DBC8}" name="Column2278"/>
    <tableColumn id="2299" xr3:uid="{77739644-96A0-5A46-BD6D-2B82E3C0B464}" name="Column2279"/>
    <tableColumn id="2300" xr3:uid="{6DD47F24-68ED-5D4C-97BE-DADF48E02E3C}" name="Column2280"/>
    <tableColumn id="2301" xr3:uid="{930FD456-5AFC-1846-84E4-CC5EA42021CF}" name="Column2281"/>
    <tableColumn id="2302" xr3:uid="{AC2041F3-8061-9548-8ECC-54F746A23F1A}" name="Column2282"/>
    <tableColumn id="2303" xr3:uid="{67062FE5-7602-9449-956C-D5A4880841A6}" name="Column2283"/>
    <tableColumn id="2304" xr3:uid="{0AC88DD8-5626-2040-93A3-13B7FD3A38D2}" name="Column2284"/>
    <tableColumn id="2305" xr3:uid="{3C4DE8CB-3565-1D44-8CA0-C1E9347D67DB}" name="Column2285"/>
    <tableColumn id="2306" xr3:uid="{65FB5A3D-6596-434E-82B7-3A9B8460F1D0}" name="Column2286"/>
    <tableColumn id="2307" xr3:uid="{6368F98A-64D0-4745-8ADE-B165B3FE8931}" name="Column2287"/>
    <tableColumn id="2308" xr3:uid="{837907BD-58AA-4E45-9E4E-7895389D2E51}" name="Column2288"/>
    <tableColumn id="2309" xr3:uid="{E52673CA-F59C-8B4B-87B0-9F85CE9C8817}" name="Column2289"/>
    <tableColumn id="2310" xr3:uid="{3A88C2FD-E68C-7F46-87FA-F4C2BDA1FDA2}" name="Column2290"/>
    <tableColumn id="2311" xr3:uid="{926E79AC-2856-4244-8C34-C6388510C224}" name="Column2291"/>
    <tableColumn id="2312" xr3:uid="{6B804042-AFAF-CA4F-B1F9-231F7917022C}" name="Column2292"/>
    <tableColumn id="2313" xr3:uid="{0FAA7232-A31E-0A46-8992-D381F4F9FD21}" name="Column2293"/>
    <tableColumn id="2314" xr3:uid="{72AE8C1F-5172-854F-8680-FB78C67606BA}" name="Column2294"/>
    <tableColumn id="2315" xr3:uid="{49ABF786-43CF-DE48-932F-CEF42C168F6C}" name="Column2295"/>
    <tableColumn id="2316" xr3:uid="{91EF3919-BD4F-D94E-AB83-4D83CA78463A}" name="Column2296"/>
    <tableColumn id="2317" xr3:uid="{AFD93E47-9395-7B43-8CB2-3EB833E6B9A3}" name="Column2297"/>
    <tableColumn id="2318" xr3:uid="{87207B63-A241-BA42-ACEC-59BC59543AD3}" name="Column2298"/>
    <tableColumn id="2319" xr3:uid="{9B560C23-8C5C-4E47-AC50-D111D95039AD}" name="Column2299"/>
    <tableColumn id="2320" xr3:uid="{CE40AFCD-E922-2C49-9315-05E6374195B7}" name="Column2300"/>
    <tableColumn id="2321" xr3:uid="{2D6E6E98-5E1D-DC4E-922B-FC1E6CE5B2ED}" name="Column2301"/>
    <tableColumn id="2322" xr3:uid="{075CC85E-7116-474C-9833-1DDA9A601320}" name="Column2302"/>
    <tableColumn id="2323" xr3:uid="{22429CA2-A509-CD4D-BA9C-2FB1E8FF39F6}" name="Column2303"/>
    <tableColumn id="2324" xr3:uid="{6FD3C5AC-0B22-574B-B08C-C5E2AEB91DCB}" name="Column2304"/>
    <tableColumn id="2325" xr3:uid="{C4A4F385-B198-0C41-B685-FA5523C100B4}" name="Column2305"/>
    <tableColumn id="2326" xr3:uid="{B10D4559-C861-8E45-BA51-3A1481704B7E}" name="Column2306"/>
    <tableColumn id="2327" xr3:uid="{EF336E06-A27A-A849-A86C-C8F8B52FEE10}" name="Column2307"/>
    <tableColumn id="2328" xr3:uid="{E9FF2796-3830-7040-9A90-6E97FEB88305}" name="Column2308"/>
    <tableColumn id="2329" xr3:uid="{7E4B76DE-A2E9-5E47-A43D-3298BB754071}" name="Column2309"/>
    <tableColumn id="2330" xr3:uid="{FD16093F-3F70-004E-8ECC-D8090602E420}" name="Column2310"/>
    <tableColumn id="2331" xr3:uid="{BB87330B-261A-CB49-8D0F-D01FF483098E}" name="Column2311"/>
    <tableColumn id="2332" xr3:uid="{C08B9694-B12B-4746-9C85-9070D8E44812}" name="Column2312"/>
    <tableColumn id="2333" xr3:uid="{5D03E8BE-82C5-D04F-81BC-9B50EA22324E}" name="Column2313"/>
    <tableColumn id="2334" xr3:uid="{24ACD47E-8129-4B48-A362-B5907811B8BF}" name="Column2314"/>
    <tableColumn id="2335" xr3:uid="{F701B75C-D950-D94B-AFEE-DA9E5A94DD1F}" name="Column2315"/>
    <tableColumn id="2336" xr3:uid="{2461B6FA-4986-C94B-ADA0-9787C6C633BF}" name="Column2316"/>
    <tableColumn id="2337" xr3:uid="{9F09DC60-264A-4C4E-90DE-97D024E9CC23}" name="Column2317"/>
    <tableColumn id="2338" xr3:uid="{3A50D279-B133-234F-A862-B6F08A4EF547}" name="Column2318"/>
    <tableColumn id="2339" xr3:uid="{1319E9A9-F6CF-A347-BCC4-4CD9B99FDF3D}" name="Column2319"/>
    <tableColumn id="2340" xr3:uid="{1AB06E00-C8AA-7243-A392-2F282223D039}" name="Column2320"/>
    <tableColumn id="2341" xr3:uid="{41FA053A-3B02-F54A-B7B5-62CC6C0CB41D}" name="Column2321"/>
    <tableColumn id="2342" xr3:uid="{39907FB6-2F43-AA4C-8074-2980770A6A66}" name="Column2322"/>
    <tableColumn id="2343" xr3:uid="{0AC8BE03-F6C2-9C44-A517-565E9484DF01}" name="Column2323"/>
    <tableColumn id="2344" xr3:uid="{56D7502E-A8DF-9E44-832F-6C208B527862}" name="Column2324"/>
    <tableColumn id="2345" xr3:uid="{6E32DCCB-FF7C-4C40-B5C2-CDC2D950F4A5}" name="Column2325"/>
    <tableColumn id="2346" xr3:uid="{8A14056F-5DA8-B54A-A10D-ED099169AE4D}" name="Column2326"/>
    <tableColumn id="2347" xr3:uid="{A026056E-A006-CB42-B0CC-50BAAE23AFA4}" name="Column2327"/>
    <tableColumn id="2348" xr3:uid="{F3363760-C5B3-3E49-BB3E-72BDB182ECB9}" name="Column2328"/>
    <tableColumn id="2349" xr3:uid="{22DE6BE9-FDE2-CE40-B993-A1ED0DC2535A}" name="Column2329"/>
    <tableColumn id="2350" xr3:uid="{9B6F4A6F-3C91-B847-A0F0-5E22D49A6008}" name="Column2330"/>
    <tableColumn id="2351" xr3:uid="{1794F3E3-7772-3642-AA12-5B4E627C2400}" name="Column2331"/>
    <tableColumn id="2352" xr3:uid="{2FDA0478-9856-D549-9001-4B609194DE92}" name="Column2332"/>
    <tableColumn id="2353" xr3:uid="{D01DAFCA-0C47-DC42-AAA1-40AA25AC96A8}" name="Column2333"/>
    <tableColumn id="2354" xr3:uid="{DD01C73A-F1AB-6549-8359-404FF60AAB00}" name="Column2334"/>
    <tableColumn id="2355" xr3:uid="{DBFC4DD1-AF01-BE4A-81D4-592DA034FB26}" name="Column2335"/>
    <tableColumn id="2356" xr3:uid="{D8F59183-74A1-684E-9D05-C7827763DD39}" name="Column2336"/>
    <tableColumn id="2357" xr3:uid="{392094BB-4D69-C948-ACBE-70EA654FFED9}" name="Column2337"/>
    <tableColumn id="2358" xr3:uid="{F4D44E27-09F4-1248-A1F9-85E38D1F2434}" name="Column2338"/>
    <tableColumn id="2359" xr3:uid="{E13CAC36-D273-9C4F-9002-7B8E14B4EF72}" name="Column2339"/>
    <tableColumn id="2360" xr3:uid="{D8FCC00B-BF11-0F4B-A001-9A742E55A0E2}" name="Column2340"/>
    <tableColumn id="2361" xr3:uid="{0AA641B2-0C50-C34E-BAA7-BD85B5D44CB5}" name="Column2341"/>
    <tableColumn id="2362" xr3:uid="{C7054FD6-ED92-164A-81BE-FC578E9019F7}" name="Column2342"/>
    <tableColumn id="2363" xr3:uid="{81ABD42A-F4C6-4D4C-87ED-C7ADBD71DF1C}" name="Column2343"/>
    <tableColumn id="2364" xr3:uid="{D4E38F44-1245-A14A-B38F-F9B194C65DB4}" name="Column2344"/>
    <tableColumn id="2365" xr3:uid="{1F704916-8002-E342-98BE-96C691DE5D1C}" name="Column2345"/>
    <tableColumn id="2366" xr3:uid="{0FFC129B-0596-F14B-8AD9-F0AF4657BC7C}" name="Column2346"/>
    <tableColumn id="2367" xr3:uid="{3ABAC660-FD87-4B46-ACA5-E528EF656817}" name="Column2347"/>
    <tableColumn id="2368" xr3:uid="{824457DB-32F2-854C-8A11-4BD9C34ED678}" name="Column2348"/>
    <tableColumn id="2369" xr3:uid="{9443B8B7-5617-5A43-9A25-EF39251D9A97}" name="Column2349"/>
    <tableColumn id="2370" xr3:uid="{11D0BDBF-CAD6-DC4F-970B-49F621CFB9EA}" name="Column2350"/>
    <tableColumn id="2371" xr3:uid="{445BD6F5-0BDA-4C42-AA2E-AB54C5EB34C7}" name="Column2351"/>
    <tableColumn id="2372" xr3:uid="{0BD09443-C435-FF4A-AF34-9C7A0C3752B0}" name="Column2352"/>
    <tableColumn id="2373" xr3:uid="{F3C8A1E1-5530-1948-B501-B16055A625E5}" name="Column2353"/>
    <tableColumn id="2374" xr3:uid="{8091A64E-AC85-264B-947F-07EE33BA41E8}" name="Column2354"/>
    <tableColumn id="2375" xr3:uid="{0AAACC74-56E8-8B4A-8680-F74FC5351297}" name="Column2355"/>
    <tableColumn id="2376" xr3:uid="{06069FD8-11E6-C249-9EFF-887F8C38EE5E}" name="Column2356"/>
    <tableColumn id="2377" xr3:uid="{E3054236-8E6A-3740-9B51-83C9701DE6CC}" name="Column2357"/>
    <tableColumn id="2378" xr3:uid="{F0C84753-4AC7-B046-B799-ED5490132878}" name="Column2358"/>
    <tableColumn id="2379" xr3:uid="{AFE008EC-F09A-924D-90A7-F6FCB7DD5176}" name="Column2359"/>
    <tableColumn id="2380" xr3:uid="{7367CA35-A6A6-DE40-A21A-D929620F2C5D}" name="Column2360"/>
    <tableColumn id="2381" xr3:uid="{F85ECF7F-6F8E-9F49-8CA3-E4DE513F97F2}" name="Column2361"/>
    <tableColumn id="2382" xr3:uid="{28237535-58DB-EF47-AEAE-F97290E1100B}" name="Column2362"/>
    <tableColumn id="2383" xr3:uid="{5A03BD40-5009-9546-B01E-268DE6B102B9}" name="Column2363"/>
    <tableColumn id="2384" xr3:uid="{FDA25DC9-C34C-A842-B13E-D6BF461300E0}" name="Column2364"/>
    <tableColumn id="2385" xr3:uid="{1AE6704F-E584-544B-B66F-819D974D5B7F}" name="Column2365"/>
    <tableColumn id="2386" xr3:uid="{B0F8C79A-C3E5-9341-9E32-420BB8AFF414}" name="Column2366"/>
    <tableColumn id="2387" xr3:uid="{3DD51585-A440-5941-A969-0CEA5BE10552}" name="Column2367"/>
    <tableColumn id="2388" xr3:uid="{CE998F3F-2F63-9B43-A3E1-0A0EB1137011}" name="Column2368"/>
    <tableColumn id="2389" xr3:uid="{42DCA543-9BAD-5546-9B5F-454B27ADE94D}" name="Column2369"/>
    <tableColumn id="2390" xr3:uid="{EFF5160E-8C20-4746-89E7-C5F33D562D70}" name="Column2370"/>
    <tableColumn id="2391" xr3:uid="{55650407-2441-B740-95CB-AD7F6C3C7CF8}" name="Column2371"/>
    <tableColumn id="2392" xr3:uid="{6C3D604B-C633-6849-8F6B-8570684BE0F3}" name="Column2372"/>
    <tableColumn id="2393" xr3:uid="{62F8CBFA-611E-754D-9F61-AC3CF37BAD87}" name="Column2373"/>
    <tableColumn id="2394" xr3:uid="{84179B69-39AF-E94D-BC7A-DE1D0EF81861}" name="Column2374"/>
    <tableColumn id="2395" xr3:uid="{0D0EC1DC-50BE-F149-B378-32348D69F963}" name="Column2375"/>
    <tableColumn id="2396" xr3:uid="{38742CE3-8DEC-9F49-835F-97E7CC122B8D}" name="Column2376"/>
    <tableColumn id="2397" xr3:uid="{46DB97D3-7152-D643-BBB6-0690B71EE51B}" name="Column2377"/>
    <tableColumn id="2398" xr3:uid="{33DACED3-2F10-124F-AB2C-7A54B859F73B}" name="Column2378"/>
    <tableColumn id="2399" xr3:uid="{04117FEC-915D-3B4B-A0E3-5C14D344147E}" name="Column2379"/>
    <tableColumn id="2400" xr3:uid="{3BF8ED0F-AE6F-5F42-9FBD-D52D9D000199}" name="Column2380"/>
    <tableColumn id="2401" xr3:uid="{78F4BD05-DE3D-1A42-BD31-E1DF8DB2CD2D}" name="Column2381"/>
    <tableColumn id="2402" xr3:uid="{9B64A3CB-896B-BE45-A84D-BBBA3990EBA4}" name="Column2382"/>
    <tableColumn id="2403" xr3:uid="{8BB4A2BA-47FB-684D-9057-808317317443}" name="Column2383"/>
    <tableColumn id="2404" xr3:uid="{4837B34D-3BA9-5C41-BC94-22329DAC70EA}" name="Column2384"/>
    <tableColumn id="2405" xr3:uid="{8133EF3E-6340-0F4E-AEC6-639023A4211D}" name="Column2385"/>
    <tableColumn id="2406" xr3:uid="{CE70A48F-9F36-D140-8D41-4DD0262FBF22}" name="Column2386"/>
    <tableColumn id="2407" xr3:uid="{AE4E3882-B815-8B40-A1E2-D5E5E16321E3}" name="Column2387"/>
    <tableColumn id="2408" xr3:uid="{EE4E5E51-7ED3-E843-A485-0356AA1213E7}" name="Column2388"/>
    <tableColumn id="2409" xr3:uid="{7A723748-8799-1244-A65D-F42679A38C03}" name="Column2389"/>
    <tableColumn id="2410" xr3:uid="{BF69A761-8DD1-6D4B-A6FE-F66042CB82F9}" name="Column2390"/>
    <tableColumn id="2411" xr3:uid="{BCD97D28-91DB-0A4C-8246-55146E2B0C1A}" name="Column2391"/>
    <tableColumn id="2412" xr3:uid="{7EC2E90B-82D3-AF48-A48D-98F4E436B14E}" name="Column2392"/>
    <tableColumn id="2413" xr3:uid="{1974B255-A093-3147-8D93-A50BA1AED76D}" name="Column2393"/>
    <tableColumn id="2414" xr3:uid="{814AD64D-AC77-1B48-BC13-B41197926DAF}" name="Column2394"/>
    <tableColumn id="2415" xr3:uid="{B0A3C0B6-B790-1141-97F7-AA678EEC1F7E}" name="Column2395"/>
    <tableColumn id="2416" xr3:uid="{6876FA39-DC62-134B-B11D-3361A479CD6A}" name="Column2396"/>
    <tableColumn id="2417" xr3:uid="{0B399C4F-5CA9-9145-A026-9E3D23DB7B3B}" name="Column2397"/>
    <tableColumn id="2418" xr3:uid="{2344CAA8-A475-4947-9C16-10CA35AEF7C6}" name="Column2398"/>
    <tableColumn id="2419" xr3:uid="{B59ACF1C-4D12-6D4B-9196-AFD6A7F303A0}" name="Column2399"/>
    <tableColumn id="2420" xr3:uid="{A99EE7F5-123F-1F48-B3E5-84E4EDC8B94B}" name="Column2400"/>
    <tableColumn id="2421" xr3:uid="{646A56AF-2823-5D4B-834A-1FBEC0EE1F31}" name="Column2401"/>
    <tableColumn id="2422" xr3:uid="{C6572217-FD38-6F41-8F9F-4D9AEED4885A}" name="Column2402"/>
    <tableColumn id="2423" xr3:uid="{F7BAF8B5-80C0-9F45-9FCB-795F7FBB007B}" name="Column2403"/>
    <tableColumn id="2424" xr3:uid="{226D430A-628D-8C40-9A66-62C9AE08467E}" name="Column2404"/>
    <tableColumn id="2425" xr3:uid="{8A5FDBC4-8932-5045-B3B9-F5A29508DC71}" name="Column2405"/>
    <tableColumn id="2426" xr3:uid="{A12E7A3B-B975-5947-9634-F5737057CCB6}" name="Column2406"/>
    <tableColumn id="2427" xr3:uid="{D00DF1B3-627A-944B-9179-EDE5545A0A84}" name="Column2407"/>
    <tableColumn id="2428" xr3:uid="{7C39FC41-F912-1A46-B605-15B7EF9D7585}" name="Column2408"/>
    <tableColumn id="2429" xr3:uid="{A3E961C5-2BE9-0447-8084-84C231FAD612}" name="Column2409"/>
    <tableColumn id="2430" xr3:uid="{23DCD655-E181-EA48-B8E1-F3322D021B6C}" name="Column2410"/>
    <tableColumn id="2431" xr3:uid="{E15A61E7-BE0C-5D44-BCD5-4657A1D86057}" name="Column2411"/>
    <tableColumn id="2432" xr3:uid="{28F44214-97D9-BB45-A626-7011A275B0D0}" name="Column2412"/>
    <tableColumn id="2433" xr3:uid="{815ED038-BE9B-254B-9065-ECEE7DAA9E62}" name="Column2413"/>
    <tableColumn id="2434" xr3:uid="{6DE6F22E-AA36-DC4C-91CB-0E53E4BBFB48}" name="Column2414"/>
    <tableColumn id="2435" xr3:uid="{B9D0336D-C04E-9446-9AC7-296CB8F56BCA}" name="Column2415"/>
    <tableColumn id="2436" xr3:uid="{2FA3B068-2CB5-2844-B720-A197C4B676CD}" name="Column2416"/>
    <tableColumn id="2437" xr3:uid="{EC27569A-C510-EA4D-8E16-595065CEF990}" name="Column2417"/>
    <tableColumn id="2438" xr3:uid="{6F0E7383-9AA6-8B49-9EF3-F03C659C73D8}" name="Column2418"/>
    <tableColumn id="2439" xr3:uid="{BB6DBC3F-446D-9848-A179-ED77BAD4686B}" name="Column2419"/>
    <tableColumn id="2440" xr3:uid="{0B186007-127C-3A43-9B51-BFD527832469}" name="Column2420"/>
    <tableColumn id="2441" xr3:uid="{B6A26CBA-AA3B-5347-8533-EC62DC62CF03}" name="Column2421"/>
    <tableColumn id="2442" xr3:uid="{EDA1B9D7-28DE-BB45-9B48-E72A7A12105E}" name="Column2422"/>
    <tableColumn id="2443" xr3:uid="{5F61224A-6E62-6B45-837B-98523959D8B3}" name="Column2423"/>
    <tableColumn id="2444" xr3:uid="{9F41CD6F-5A98-5C40-BF2B-154772F7687B}" name="Column2424"/>
    <tableColumn id="2445" xr3:uid="{5FCC71D5-C15D-7340-BE27-EB01153B56B9}" name="Column2425"/>
    <tableColumn id="2446" xr3:uid="{375BBBC8-FA1C-B645-9C81-5E0511256665}" name="Column2426"/>
    <tableColumn id="2447" xr3:uid="{8F584D6B-CC36-DC4B-89EB-E274B1C892AD}" name="Column2427"/>
    <tableColumn id="2448" xr3:uid="{3AEA3B04-89DC-8C44-B6D7-2D79A7EEFFB4}" name="Column2428"/>
    <tableColumn id="2449" xr3:uid="{B19EE6E5-65AD-304C-85F9-DC4E3BA070B1}" name="Column2429"/>
    <tableColumn id="2450" xr3:uid="{037B65F2-2A08-1040-855F-494B28649C41}" name="Column2430"/>
    <tableColumn id="2451" xr3:uid="{0F150BA5-BA9D-1146-A168-F852CCD36B88}" name="Column2431"/>
    <tableColumn id="2452" xr3:uid="{CC7FFDF0-83FD-0A4E-A8C7-EA3F0FE2101E}" name="Column2432"/>
    <tableColumn id="2453" xr3:uid="{354378BB-BC98-9841-9B6D-5E1EC1B0FBCB}" name="Column2433"/>
    <tableColumn id="2454" xr3:uid="{36F3695F-4708-E14E-93F5-FE11C4489E73}" name="Column2434"/>
    <tableColumn id="2455" xr3:uid="{49499211-89BC-8A46-B1C8-C9E88CF91626}" name="Column2435"/>
    <tableColumn id="2456" xr3:uid="{79805407-43EB-8C48-9D7A-0CC84572FAFD}" name="Column2436"/>
    <tableColumn id="2457" xr3:uid="{3E7DE711-ECB8-9E48-8C84-99067A70C971}" name="Column2437"/>
    <tableColumn id="2458" xr3:uid="{EEC25767-1DDF-8649-BA93-36FA2F6629D5}" name="Column2438"/>
    <tableColumn id="2459" xr3:uid="{9D6DDA79-2306-384A-921E-725C96516A62}" name="Column2439"/>
    <tableColumn id="2460" xr3:uid="{53FA672E-F725-8944-9B69-EF940284BD60}" name="Column2440"/>
    <tableColumn id="2461" xr3:uid="{58B7BBF2-592B-1044-9BBB-3EE95C40D2B7}" name="Column2441"/>
    <tableColumn id="2462" xr3:uid="{152FE682-539D-864D-8F17-B68D8176A6E3}" name="Column2442"/>
    <tableColumn id="2463" xr3:uid="{0E43E3EA-3EEA-C94A-A50C-9438E913B61A}" name="Column2443"/>
    <tableColumn id="2464" xr3:uid="{D58E7619-EC47-BD4F-8812-345BF63ADB45}" name="Column2444"/>
    <tableColumn id="2465" xr3:uid="{AC747266-C015-EB4B-8E9A-8BE9B33E263C}" name="Column2445"/>
    <tableColumn id="2466" xr3:uid="{1A23514B-9650-694F-BF65-876A2231A77B}" name="Column2446"/>
    <tableColumn id="2467" xr3:uid="{D98F0836-1109-C641-A9F4-A75720D96EBC}" name="Column2447"/>
    <tableColumn id="2468" xr3:uid="{3126859D-4FFB-2840-9A98-2E8FD8C4B8D1}" name="Column2448"/>
    <tableColumn id="2469" xr3:uid="{7723A295-976B-7C42-AA51-ABFB8D525EA1}" name="Column2449"/>
    <tableColumn id="2470" xr3:uid="{8B6C6769-7B39-D349-BCA3-6ABFEF7DDCB0}" name="Column2450"/>
    <tableColumn id="2471" xr3:uid="{439B1178-2318-BD41-BDFF-18394855CA58}" name="Column2451"/>
    <tableColumn id="2472" xr3:uid="{BFE5B1AA-701F-CD40-BA2E-CE9BED15099A}" name="Column2452"/>
    <tableColumn id="2473" xr3:uid="{5DB0C00B-C559-CB40-AE44-9C5ACB251C41}" name="Column2453"/>
    <tableColumn id="2474" xr3:uid="{89FCC71A-EBD5-714F-8664-DECC49C38FCD}" name="Column2454"/>
    <tableColumn id="2475" xr3:uid="{8F4920DC-24CE-7048-91AD-A0A5DBE6E0A9}" name="Column2455"/>
    <tableColumn id="2476" xr3:uid="{54A34B16-19AA-CE44-A37D-F167679272CA}" name="Column2456"/>
    <tableColumn id="2477" xr3:uid="{68C7C48F-2C76-724F-A8AB-810AF3425932}" name="Column2457"/>
    <tableColumn id="2478" xr3:uid="{F18E486B-337F-674E-8823-6A00FB140C48}" name="Column2458"/>
    <tableColumn id="2479" xr3:uid="{650C3FFD-541A-7E41-A94A-56E99895DB93}" name="Column2459"/>
    <tableColumn id="2480" xr3:uid="{3336C4D7-B6BA-BF4B-A9B6-3B1CA1FA10FC}" name="Column2460"/>
    <tableColumn id="2481" xr3:uid="{C0752DCB-2EF8-AC40-980D-6E60601ED111}" name="Column2461"/>
    <tableColumn id="2482" xr3:uid="{F6A7F18A-CB62-E14C-A2F4-B9774E284741}" name="Column2462"/>
    <tableColumn id="2483" xr3:uid="{CBA80289-2F4D-EA44-B38B-0000B74FFE81}" name="Column2463"/>
    <tableColumn id="2484" xr3:uid="{785E2F9F-EDF0-F642-89D8-408995287AA6}" name="Column2464"/>
    <tableColumn id="2485" xr3:uid="{E11FF135-4817-594B-AD1D-9036E27626C2}" name="Column2465"/>
    <tableColumn id="2486" xr3:uid="{565666DA-7C8C-0340-8786-A738C6A257C9}" name="Column2466"/>
    <tableColumn id="2487" xr3:uid="{4162F38E-79AA-1B4A-A694-912E6B80B8BC}" name="Column2467"/>
    <tableColumn id="2488" xr3:uid="{04B5DFF8-4241-CB44-96C2-5E349EAECFAA}" name="Column2468"/>
    <tableColumn id="2489" xr3:uid="{32BD2BDA-F7B7-774D-AAA1-7FCA0A9EEF43}" name="Column2469"/>
    <tableColumn id="2490" xr3:uid="{05586722-B0F1-6C4C-A2AA-4079DB578D67}" name="Column2470"/>
    <tableColumn id="2491" xr3:uid="{73C0A810-8636-6041-90EE-99FD2CD55AB7}" name="Column2471"/>
    <tableColumn id="2492" xr3:uid="{C791A2BE-DC19-EC4E-B89C-16E84C7159D8}" name="Column2472"/>
    <tableColumn id="2493" xr3:uid="{90AD1950-0278-D746-91E3-4765CA6CB326}" name="Column2473"/>
    <tableColumn id="2494" xr3:uid="{962107D3-EE40-4846-8F82-4D26A554ABD4}" name="Column2474"/>
    <tableColumn id="2495" xr3:uid="{1CA144CF-6D9C-E348-919C-9F3C04EA5CCF}" name="Column2475"/>
    <tableColumn id="2496" xr3:uid="{885F9782-6811-AB4B-9F35-CE9EC4E76529}" name="Column2476"/>
    <tableColumn id="2497" xr3:uid="{A53C58C1-1FC8-EB48-9D84-E3CD866F5676}" name="Column2477"/>
    <tableColumn id="2498" xr3:uid="{C7F8578F-3762-8A4C-A5B7-7DB3D4982E14}" name="Column2478"/>
    <tableColumn id="2499" xr3:uid="{F045D383-265A-9147-A6D3-5CE93FFE4884}" name="Column2479"/>
    <tableColumn id="2500" xr3:uid="{2B1F91EB-661B-4C4C-AEC0-AA9E95602F7F}" name="Column2480"/>
    <tableColumn id="2501" xr3:uid="{08221F98-813B-6547-9867-1695BA271043}" name="Column2481"/>
    <tableColumn id="2502" xr3:uid="{13881947-F31D-954B-B2A5-4922DB99481A}" name="Column2482"/>
    <tableColumn id="2503" xr3:uid="{F00783E0-0BDE-154F-925A-4AF6BD84E95B}" name="Column2483"/>
    <tableColumn id="2504" xr3:uid="{98BFB289-0180-754D-829E-906587C45C1B}" name="Column2484"/>
    <tableColumn id="2505" xr3:uid="{65D7891E-86EE-914C-BCF1-E469398E0D25}" name="Column2485"/>
    <tableColumn id="2506" xr3:uid="{320FF72D-CBCE-7746-8684-3E6CBE95BCA2}" name="Column2486"/>
    <tableColumn id="2507" xr3:uid="{A123B11D-1AA0-7944-9E0B-654B4A5F6E06}" name="Column2487"/>
    <tableColumn id="2508" xr3:uid="{0B57BC50-D12E-B840-90B9-3AC5B95D0488}" name="Column2488"/>
    <tableColumn id="2509" xr3:uid="{A680E1D1-3F28-D446-80A1-338C589160E7}" name="Column2489"/>
    <tableColumn id="2510" xr3:uid="{CCE7888B-6723-F44B-9DAE-AF11623BDAF2}" name="Column2490"/>
    <tableColumn id="2511" xr3:uid="{19BAD658-048B-634E-BF6E-3D92741E1FFD}" name="Column2491"/>
    <tableColumn id="2512" xr3:uid="{58CDE225-CFCB-7C4A-A825-0D9AAF0B66A4}" name="Column2492"/>
    <tableColumn id="2513" xr3:uid="{2096F2DF-ACCC-8E49-9EA2-CED928571A21}" name="Column2493"/>
    <tableColumn id="2514" xr3:uid="{D930C40C-5143-F14E-836F-2C98587C9261}" name="Column2494"/>
    <tableColumn id="2515" xr3:uid="{A5B5A565-836D-B24B-94F3-CD7F67F3E091}" name="Column2495"/>
    <tableColumn id="2516" xr3:uid="{9317CA3A-45E8-944F-B4F3-85B85468B0E8}" name="Column2496"/>
    <tableColumn id="2517" xr3:uid="{7D731028-84FF-9C46-8AFD-46A063B69DC4}" name="Column2497"/>
    <tableColumn id="2518" xr3:uid="{92F74516-299A-1A47-AA87-4E55095F44C2}" name="Column2498"/>
    <tableColumn id="2519" xr3:uid="{EE0C54D2-7539-B240-BAEE-90038D183D87}" name="Column2499"/>
    <tableColumn id="2520" xr3:uid="{DC5E4DA7-D6DC-DA4A-BBD9-09990E92CD8F}" name="Column2500"/>
    <tableColumn id="2521" xr3:uid="{9931618A-0BC1-474A-8CEC-8056194AF890}" name="Column2501"/>
    <tableColumn id="2522" xr3:uid="{D6825578-1469-8D45-9EB3-71E44CE18500}" name="Column2502"/>
    <tableColumn id="2523" xr3:uid="{D942B5AC-B0BF-1945-BE12-7301ACF8ECC8}" name="Column2503"/>
    <tableColumn id="2524" xr3:uid="{60C26468-162A-2742-A932-A140225C4E6A}" name="Column2504"/>
    <tableColumn id="2525" xr3:uid="{AB5ADF9E-3413-5047-AC4A-CAE2B32863A8}" name="Column2505"/>
    <tableColumn id="2526" xr3:uid="{59C8A03E-A5F7-204D-972B-1780F534F9EB}" name="Column2506"/>
    <tableColumn id="2527" xr3:uid="{AA106FE4-3D9B-3640-9EFE-54FD8523BE59}" name="Column2507"/>
    <tableColumn id="2528" xr3:uid="{6491AA87-D584-634B-BB55-1ACBE3A5AE79}" name="Column2508"/>
    <tableColumn id="2529" xr3:uid="{8754272D-907C-B443-B11C-FEAF7359C5D4}" name="Column2509"/>
    <tableColumn id="2530" xr3:uid="{1907BB40-E2AD-5A4F-A4B5-042AAB1C7D5C}" name="Column2510"/>
    <tableColumn id="2531" xr3:uid="{14514740-A852-3E4B-8738-991B68D8C34C}" name="Column2511"/>
    <tableColumn id="2532" xr3:uid="{4D349022-8DAC-4242-827A-3BF29473B17D}" name="Column2512"/>
    <tableColumn id="2533" xr3:uid="{968F56B2-85C0-3045-AD22-92905489C3A6}" name="Column2513"/>
    <tableColumn id="2534" xr3:uid="{5E538CC4-0BDF-AE4E-88CE-081FA7B6AFB9}" name="Column2514"/>
    <tableColumn id="2535" xr3:uid="{4343CEBC-4476-DB44-9CA3-B4C4C0FCF082}" name="Column2515"/>
    <tableColumn id="2536" xr3:uid="{38BB985E-E3C4-2143-B0B4-3558DDE7E9FD}" name="Column2516"/>
    <tableColumn id="2537" xr3:uid="{7C910203-AFDF-A548-88F8-54A24619C185}" name="Column2517"/>
    <tableColumn id="2538" xr3:uid="{F98FD05F-AE3E-F94E-849F-DDAD7CCFBBDB}" name="Column2518"/>
    <tableColumn id="2539" xr3:uid="{A97B9CE1-CB1C-9041-B9E9-C8D526BA8AD5}" name="Column2519"/>
    <tableColumn id="2540" xr3:uid="{A3B051C6-07D8-204C-80FA-4C931316F83B}" name="Column2520"/>
    <tableColumn id="2541" xr3:uid="{85E97D39-B314-EC41-B985-8B3B4F1ED0D0}" name="Column2521"/>
    <tableColumn id="2542" xr3:uid="{76FA6FDF-1F8C-9343-86B6-8541DB525A6D}" name="Column2522"/>
    <tableColumn id="2543" xr3:uid="{83BC705B-474F-9540-B010-3FAE39860581}" name="Column2523"/>
    <tableColumn id="2544" xr3:uid="{46204B05-CEA9-1D40-A6D7-EECC267E50C2}" name="Column2524"/>
    <tableColumn id="2545" xr3:uid="{10A30098-C47F-B345-9B6B-A68B7307E956}" name="Column2525"/>
    <tableColumn id="2546" xr3:uid="{0FB888D0-612E-7543-9E8B-BE91398C996D}" name="Column2526"/>
    <tableColumn id="2547" xr3:uid="{3C7D5626-C9D6-0248-9694-A3BF01357B60}" name="Column2527"/>
    <tableColumn id="2548" xr3:uid="{FC2C8F23-F9E4-3F44-90C1-3BE160477CC2}" name="Column2528"/>
    <tableColumn id="2549" xr3:uid="{7F184993-F2C5-E340-A9F0-DA712FDC2EEF}" name="Column2529"/>
    <tableColumn id="2550" xr3:uid="{B2288041-3C0E-6F46-B02B-79258AAE97F2}" name="Column2530"/>
    <tableColumn id="2551" xr3:uid="{075B6561-F2EF-FA4F-872A-63D27EB135C9}" name="Column2531"/>
    <tableColumn id="2552" xr3:uid="{2AD7B9E9-89D3-5240-8A48-529EEB144128}" name="Column2532"/>
    <tableColumn id="2553" xr3:uid="{7724AA2A-4B56-104C-9638-6D64F77DAD7C}" name="Column2533"/>
    <tableColumn id="2554" xr3:uid="{4DE482F4-A80D-664E-B8E0-6C6DFB9144A1}" name="Column2534"/>
    <tableColumn id="2555" xr3:uid="{12862F97-87AF-B845-8094-B643ECDB3699}" name="Column2535"/>
    <tableColumn id="2556" xr3:uid="{27E79774-73A8-FF46-85F7-618803019572}" name="Column2536"/>
    <tableColumn id="2557" xr3:uid="{DDA00D44-8E1E-2646-81C8-2F40C4C8BFF9}" name="Column2537"/>
    <tableColumn id="2558" xr3:uid="{93BBF02D-CB9B-754A-BCC9-60E498E4874C}" name="Column2538"/>
    <tableColumn id="2559" xr3:uid="{C6E17678-8080-6A4C-99EA-2B4823ADE940}" name="Column2539"/>
    <tableColumn id="2560" xr3:uid="{CD91CA8F-E90A-D142-B729-3D9B0CB382A3}" name="Column2540"/>
    <tableColumn id="2561" xr3:uid="{F8B5D902-BD3F-4440-972F-3B8499AA60AD}" name="Column2541"/>
    <tableColumn id="2562" xr3:uid="{55D474C8-B75A-E44C-A269-95F9EDA56C7C}" name="Column2542"/>
    <tableColumn id="2563" xr3:uid="{A702B51D-4210-DF49-B9D6-8760EE9C746D}" name="Column2543"/>
    <tableColumn id="2564" xr3:uid="{EC14EF90-72A7-0344-A1CB-974C8727327E}" name="Column2544"/>
    <tableColumn id="2565" xr3:uid="{76D4E5B7-435D-7241-AA2F-97F3BBBB8FA8}" name="Column2545"/>
    <tableColumn id="2566" xr3:uid="{9FCDDA16-D1ED-C24E-A537-5A6F798DB526}" name="Column2546"/>
    <tableColumn id="2567" xr3:uid="{0DE92EE5-BD37-0440-A615-489D78490901}" name="Column2547"/>
    <tableColumn id="2568" xr3:uid="{F65BE5FE-7714-764C-A88F-6F14F59D7D34}" name="Column2548"/>
    <tableColumn id="2569" xr3:uid="{8204F483-A4B2-824C-9311-A7922B6515C6}" name="Column2549"/>
    <tableColumn id="2570" xr3:uid="{74B1C7DD-974D-4045-BBA6-B2D87FAC66B4}" name="Column2550"/>
    <tableColumn id="2571" xr3:uid="{5670BD5E-E26E-8649-80B9-2311AC213E7F}" name="Column2551"/>
    <tableColumn id="2572" xr3:uid="{8A393888-1E06-F049-B44C-639D0A874743}" name="Column2552"/>
    <tableColumn id="2573" xr3:uid="{DCAB2E96-741F-7440-9DB2-B4F2A7DE3C6F}" name="Column2553"/>
    <tableColumn id="2574" xr3:uid="{399B42CD-8D48-4840-8629-12013499D6AC}" name="Column2554"/>
    <tableColumn id="2575" xr3:uid="{45790840-B840-7649-BDE3-CA75F73C1B84}" name="Column2555"/>
    <tableColumn id="2576" xr3:uid="{313BDB60-CE01-0948-AFBF-9778A1CD22AB}" name="Column2556"/>
    <tableColumn id="2577" xr3:uid="{9933B217-255A-5C4F-A280-681C39597013}" name="Column2557"/>
    <tableColumn id="2578" xr3:uid="{CA06C20F-1451-A641-BA89-B3E6A9AEEACE}" name="Column2558"/>
    <tableColumn id="2579" xr3:uid="{DBC136FE-4EE1-9C4B-8080-CAC4FFCC09AD}" name="Column2559"/>
    <tableColumn id="2580" xr3:uid="{98828B72-CC38-1A44-9CC2-3C92DE8A55D8}" name="Column2560"/>
    <tableColumn id="2581" xr3:uid="{D3F557EA-09E6-E749-A27F-FD1E73ED312C}" name="Column2561"/>
    <tableColumn id="2582" xr3:uid="{54B97EC9-C118-334C-93E6-43694F6239F0}" name="Column2562"/>
    <tableColumn id="2583" xr3:uid="{2877F228-BD55-484E-8275-2EAA92A3F6BF}" name="Column2563"/>
    <tableColumn id="2584" xr3:uid="{28DCAE8A-6599-254C-AAE7-2308C68C8EC0}" name="Column2564"/>
    <tableColumn id="2585" xr3:uid="{8FFF9F89-1221-BE4B-9A86-93D8D9241C15}" name="Column2565"/>
    <tableColumn id="2586" xr3:uid="{2EB46358-EF4D-0242-BD8F-A326D8C07005}" name="Column2566"/>
    <tableColumn id="2587" xr3:uid="{9EA86EA9-F1C8-0C4E-ADD1-B63A0518C0D5}" name="Column2567"/>
    <tableColumn id="2588" xr3:uid="{E66C67E2-5B2E-AF43-B1B1-58B8FDA0C9F6}" name="Column2568"/>
    <tableColumn id="2589" xr3:uid="{6C302982-6BD2-794F-81A3-3A7AA2385E8E}" name="Column2569"/>
    <tableColumn id="2590" xr3:uid="{27252169-2C7F-2C47-B9B7-36BD1CDAD3DA}" name="Column2570"/>
    <tableColumn id="2591" xr3:uid="{5DD75B78-3ECB-B043-BED8-65F324D1D84F}" name="Column2571"/>
    <tableColumn id="2592" xr3:uid="{D09D2CB9-A21D-FF43-8F65-087E95F2B341}" name="Column2572"/>
    <tableColumn id="2593" xr3:uid="{9F32385E-BA2D-034F-BA2E-E7329CE3C861}" name="Column2573"/>
    <tableColumn id="2594" xr3:uid="{0FDD14CC-C06A-A941-8985-222F5B8E7D91}" name="Column2574"/>
    <tableColumn id="2595" xr3:uid="{D7048E5E-8ABF-3F47-8B59-9263BCFE909A}" name="Column2575"/>
    <tableColumn id="2596" xr3:uid="{EC933F55-A4C7-B947-9E5E-267FD238D60D}" name="Column2576"/>
    <tableColumn id="2597" xr3:uid="{B9B46B1D-EB4E-8C40-8038-588C4954EC69}" name="Column2577"/>
    <tableColumn id="2598" xr3:uid="{F77E854C-6D56-6F42-98CE-28D47B334FE4}" name="Column2578"/>
    <tableColumn id="2599" xr3:uid="{F3984DD0-3A41-2744-B3BA-996E712DABCF}" name="Column2579"/>
    <tableColumn id="2600" xr3:uid="{B4D0879F-9591-2543-A165-3453A0FF3081}" name="Column2580"/>
    <tableColumn id="2601" xr3:uid="{35EB5136-261C-6D4A-893F-DD4E9F344868}" name="Column2581"/>
    <tableColumn id="2602" xr3:uid="{D1EB8DD9-CF59-B844-A2FC-7F28EA64CC64}" name="Column2582"/>
    <tableColumn id="2603" xr3:uid="{336FBD19-BD4E-A944-A6C3-392CFC056DDB}" name="Column2583"/>
    <tableColumn id="2604" xr3:uid="{68EB3699-9C08-C947-9F69-7F27CE10BCB5}" name="Column2584"/>
    <tableColumn id="2605" xr3:uid="{4FB7F598-DB98-A745-AC1B-17D540E3A56D}" name="Column2585"/>
    <tableColumn id="2606" xr3:uid="{87F3368B-E679-A241-8FEE-2BAF7E692CA5}" name="Column2586"/>
    <tableColumn id="2607" xr3:uid="{AC282B84-B01C-A64B-84EE-28E91E3B4847}" name="Column2587"/>
    <tableColumn id="2608" xr3:uid="{B7F0EF53-76EF-EA4B-AAC1-8BB6CD6F6122}" name="Column2588"/>
    <tableColumn id="2609" xr3:uid="{7541342B-E0E7-B44F-815F-19CBC1576549}" name="Column2589"/>
    <tableColumn id="2610" xr3:uid="{CE8C9E08-CC4E-0B45-9EAB-1DED6FA86093}" name="Column2590"/>
    <tableColumn id="2611" xr3:uid="{109BB1DA-FB25-CD42-A529-03BF4AC7AD31}" name="Column2591"/>
    <tableColumn id="2612" xr3:uid="{D8578B6E-4F05-4E43-8BBD-760064007B95}" name="Column2592"/>
    <tableColumn id="2613" xr3:uid="{7F73CCAB-B499-2940-89E0-9388217DB277}" name="Column2593"/>
    <tableColumn id="2614" xr3:uid="{942659BB-8499-3841-A802-1B4460097813}" name="Column2594"/>
    <tableColumn id="2615" xr3:uid="{A8CF6658-4CA7-F14F-AB0A-2C582417087E}" name="Column2595"/>
    <tableColumn id="2616" xr3:uid="{C81989A5-CEB3-BE41-8839-B80FD89AFCB0}" name="Column2596"/>
    <tableColumn id="2617" xr3:uid="{5369465C-B497-6B4C-9120-AC0EE96D83C4}" name="Column2597"/>
    <tableColumn id="2618" xr3:uid="{81A6A1DD-1907-A446-8D46-E6902D1D1678}" name="Column2598"/>
    <tableColumn id="2619" xr3:uid="{1B18AA49-AD8E-B94D-BCCF-316AB2C2B9A1}" name="Column2599"/>
    <tableColumn id="2620" xr3:uid="{D2E934B7-064F-2E4A-B392-02AE4B3D71EA}" name="Column2600"/>
    <tableColumn id="2621" xr3:uid="{9193FB9D-2319-0441-9D80-12537C916F01}" name="Column2601"/>
    <tableColumn id="2622" xr3:uid="{D73A7BE5-554F-FA48-8CB4-2098698F46FA}" name="Column2602"/>
    <tableColumn id="2623" xr3:uid="{D45E37E7-8D5A-584C-9FA7-2616ED589DDC}" name="Column2603"/>
    <tableColumn id="2624" xr3:uid="{5E4C5E1E-DC89-404E-908E-AA2CA8EE23CF}" name="Column2604"/>
    <tableColumn id="2625" xr3:uid="{4ED7AB3D-BF22-AC41-ADF3-CEE74E9FEE21}" name="Column2605"/>
    <tableColumn id="2626" xr3:uid="{F30B4D5C-9B94-814E-B9C9-E6C059B67C8E}" name="Column2606"/>
    <tableColumn id="2627" xr3:uid="{D711DC10-317C-9948-B5C1-6CBD3ECDE706}" name="Column2607"/>
    <tableColumn id="2628" xr3:uid="{991B8115-3172-E74F-9189-A71B80E7E40D}" name="Column2608"/>
    <tableColumn id="2629" xr3:uid="{759CB83A-B73E-9646-A245-7A743B4D02A5}" name="Column2609"/>
    <tableColumn id="2630" xr3:uid="{28BB4C94-7038-6849-87CF-E7CC079594D8}" name="Column2610"/>
    <tableColumn id="2631" xr3:uid="{D253AC5D-7051-1146-9DD3-D34DF07E2C96}" name="Column2611"/>
    <tableColumn id="2632" xr3:uid="{B6AA67F6-ADC1-FE4F-B305-589CE4234C5E}" name="Column2612"/>
    <tableColumn id="2633" xr3:uid="{176C9EB4-9C71-374E-8E37-5A7D25358068}" name="Column2613"/>
    <tableColumn id="2634" xr3:uid="{72911562-0E72-C140-821E-2F8EB4B9AB07}" name="Column2614"/>
    <tableColumn id="2635" xr3:uid="{1136E8C2-B187-4844-9386-06D302262271}" name="Column2615"/>
    <tableColumn id="2636" xr3:uid="{B6AA275D-50FB-5D4F-BE8A-7FCF86D9025E}" name="Column2616"/>
    <tableColumn id="2637" xr3:uid="{6EFBF7E9-FC8B-F246-9251-3E58B7515B9A}" name="Column2617"/>
    <tableColumn id="2638" xr3:uid="{F2387830-AED7-5541-9795-C6358A1C2D4C}" name="Column2618"/>
    <tableColumn id="2639" xr3:uid="{E66C7882-C090-DE43-94B9-E72BB494BF70}" name="Column2619"/>
    <tableColumn id="2640" xr3:uid="{8907DB22-9E70-A64E-A213-1F4A62A41E0D}" name="Column2620"/>
    <tableColumn id="2641" xr3:uid="{4A3E7994-333E-E24A-96D6-F2BFAA434ACA}" name="Column2621"/>
    <tableColumn id="2642" xr3:uid="{61D5A070-AA7C-8641-92B6-92B365EA19B0}" name="Column2622"/>
    <tableColumn id="2643" xr3:uid="{B6917D88-794F-AD44-A1D5-335900411281}" name="Column2623"/>
    <tableColumn id="2644" xr3:uid="{8E57B1C7-CC7C-C74B-BA25-0856CD8A2058}" name="Column2624"/>
    <tableColumn id="2645" xr3:uid="{5C230136-F0C8-CD4D-B93E-761BD35EC46F}" name="Column2625"/>
    <tableColumn id="2646" xr3:uid="{CCD42FF8-BDA1-B646-950E-BA4836C299CB}" name="Column2626"/>
    <tableColumn id="2647" xr3:uid="{7B54BE83-E033-4346-A2A6-097C026F2AA0}" name="Column2627"/>
    <tableColumn id="2648" xr3:uid="{361339E8-0E4A-C649-9697-62C8FFA6CA6D}" name="Column2628"/>
    <tableColumn id="2649" xr3:uid="{EC7A93B4-5194-5A40-8781-6FD18D9309B2}" name="Column2629"/>
    <tableColumn id="2650" xr3:uid="{5C28CF10-7C03-1A48-A276-F5F3FCCE6912}" name="Column2630"/>
    <tableColumn id="2651" xr3:uid="{A4604B7C-E951-A14B-93FE-D960C4493E39}" name="Column2631"/>
    <tableColumn id="2652" xr3:uid="{3FE95731-A6EC-BA44-BDED-6BBA6A95B674}" name="Column2632"/>
    <tableColumn id="2653" xr3:uid="{C21033D5-4590-0449-86DF-C745999C8259}" name="Column2633"/>
    <tableColumn id="2654" xr3:uid="{868C3220-E3E5-0B4B-8061-F8EA5DBD9097}" name="Column2634"/>
    <tableColumn id="2655" xr3:uid="{E7B4CFB0-0F83-AD45-A0E7-50D1B20352F3}" name="Column2635"/>
    <tableColumn id="2656" xr3:uid="{FDFFF3D1-47D1-C949-BBA0-FF8968F0BFE7}" name="Column2636"/>
    <tableColumn id="2657" xr3:uid="{2C9A5EAA-0596-954E-BBC9-5A275059312C}" name="Column2637"/>
    <tableColumn id="2658" xr3:uid="{5A4C9C94-8F7B-F844-AC8B-91D6E47AD558}" name="Column2638"/>
    <tableColumn id="2659" xr3:uid="{901E929D-7EC8-C049-B3F7-4DD10A2C2050}" name="Column2639"/>
    <tableColumn id="2660" xr3:uid="{E8E5F273-064D-3646-9CE1-89155FAE3666}" name="Column2640"/>
    <tableColumn id="2661" xr3:uid="{913E334A-9315-9846-B926-1BEFC45F5CF0}" name="Column2641"/>
    <tableColumn id="2662" xr3:uid="{BD9E56CE-C2DB-9445-8250-7FCE9C527EE3}" name="Column2642"/>
    <tableColumn id="2663" xr3:uid="{E170924B-1D30-F349-8810-AB949BF49316}" name="Column2643"/>
    <tableColumn id="2664" xr3:uid="{CDB186FE-EE38-F943-8D8E-615FD209E653}" name="Column2644"/>
    <tableColumn id="2665" xr3:uid="{C2785D99-B27F-8044-A90E-5A9D9BED69DF}" name="Column2645"/>
    <tableColumn id="2666" xr3:uid="{2C95F2F3-C516-DB4C-B386-88DC9728C518}" name="Column2646"/>
    <tableColumn id="2667" xr3:uid="{C9D6422D-1574-A849-82D4-E78B5C82F58B}" name="Column2647"/>
    <tableColumn id="2668" xr3:uid="{5F25935B-1946-C44B-BCB3-DAF0C2FE8148}" name="Column2648"/>
    <tableColumn id="2669" xr3:uid="{B7558EC1-F831-0149-BACC-A5D9DA89EBCD}" name="Column2649"/>
    <tableColumn id="2670" xr3:uid="{CC192B28-D049-C442-A8F4-E0C8C2CCF44D}" name="Column2650"/>
    <tableColumn id="2671" xr3:uid="{940774F7-970A-1244-B895-EAA05019E216}" name="Column2651"/>
    <tableColumn id="2672" xr3:uid="{5169DB5B-5ED7-3B47-908E-C7ADC89C1905}" name="Column2652"/>
    <tableColumn id="2673" xr3:uid="{D196C94A-6225-5546-BCD6-FA86372713A3}" name="Column2653"/>
    <tableColumn id="2674" xr3:uid="{23689823-2390-8E4F-9302-C52A634EAD46}" name="Column2654"/>
    <tableColumn id="2675" xr3:uid="{193A5913-55A0-9347-9E0F-D2C4CE9D6BBD}" name="Column2655"/>
    <tableColumn id="2676" xr3:uid="{8AAE79F0-10AB-2644-A7E8-041F79C0ECB3}" name="Column2656"/>
    <tableColumn id="2677" xr3:uid="{2F996165-BAA8-5842-AA1E-C14C2673412D}" name="Column2657"/>
    <tableColumn id="2678" xr3:uid="{49F28BB0-3DEA-114F-9049-E735DA24DC32}" name="Column2658"/>
    <tableColumn id="2679" xr3:uid="{C768C389-0442-264F-B063-E511FCFF423E}" name="Column2659"/>
    <tableColumn id="2680" xr3:uid="{578710F4-456C-B24F-86FF-590F467DBFFD}" name="Column2660"/>
    <tableColumn id="2681" xr3:uid="{0B157F1F-5921-E049-B634-4E35094C49F6}" name="Column2661"/>
    <tableColumn id="2682" xr3:uid="{BF5F8EB2-7A68-9346-9DE9-6A6416DD4DC9}" name="Column2662"/>
    <tableColumn id="2683" xr3:uid="{026EE920-FAFA-854A-ACAB-EF32230AE9AB}" name="Column2663"/>
    <tableColumn id="2684" xr3:uid="{CD30C4C7-C63A-8A49-8715-A5A0AC4AC88F}" name="Column2664"/>
    <tableColumn id="2685" xr3:uid="{1520D0A1-6750-8942-8776-9C196F5E5FFD}" name="Column2665"/>
    <tableColumn id="2686" xr3:uid="{D70779A3-9617-7944-9075-8B363F231BE1}" name="Column2666"/>
    <tableColumn id="2687" xr3:uid="{43137A8F-FCD4-0845-9601-6561BF196A97}" name="Column2667"/>
    <tableColumn id="2688" xr3:uid="{BEF3BA47-AEE7-AF40-AA94-552B505F89DC}" name="Column2668"/>
    <tableColumn id="2689" xr3:uid="{BEE65778-C0E5-1E45-8970-1F9F435B8BC0}" name="Column2669"/>
    <tableColumn id="2690" xr3:uid="{066BF44D-E10D-8247-B953-BEB0C770B789}" name="Column2670"/>
    <tableColumn id="2691" xr3:uid="{AD3A92E4-53E7-6F4C-9635-3540BF31C575}" name="Column2671"/>
    <tableColumn id="2692" xr3:uid="{9F33A782-71E0-974A-AC53-FDE6B9FD0A74}" name="Column2672"/>
    <tableColumn id="2693" xr3:uid="{8C0EDDD0-0B13-EB45-89CE-C67D388E4335}" name="Column2673"/>
    <tableColumn id="2694" xr3:uid="{BE06C0F6-5DDA-B54C-8F72-F23B5C9C4B89}" name="Column2674"/>
    <tableColumn id="2695" xr3:uid="{8B6510F2-3580-CF45-B026-1DD8C1DA10D5}" name="Column2675"/>
    <tableColumn id="2696" xr3:uid="{3EABF68E-5347-7144-A34E-7B5DCCB5C5D4}" name="Column2676"/>
    <tableColumn id="2697" xr3:uid="{2B2A6AB6-6F2B-4F4A-BB6C-D3CEA6289D73}" name="Column2677"/>
    <tableColumn id="2698" xr3:uid="{E8637E6B-3CA3-374F-B9F1-174CD1B8C416}" name="Column2678"/>
    <tableColumn id="2699" xr3:uid="{9C1150A4-C8BC-8643-9ECC-589AB255013E}" name="Column2679"/>
    <tableColumn id="2700" xr3:uid="{C7829D29-740E-4D4A-8880-E1B7BBBC1F87}" name="Column2680"/>
    <tableColumn id="2701" xr3:uid="{36CAE74E-B6C3-FD4C-93D3-40F2C55F3258}" name="Column2681"/>
    <tableColumn id="2702" xr3:uid="{B5392FB6-6ED5-B34D-9A85-CA16F7DF6AB0}" name="Column2682"/>
    <tableColumn id="2703" xr3:uid="{18CC2F30-6576-4540-8170-553F9FB75AF4}" name="Column2683"/>
    <tableColumn id="2704" xr3:uid="{9F571D59-5DF4-C747-AC30-E8B78A924249}" name="Column2684"/>
    <tableColumn id="2705" xr3:uid="{2B4D4610-4250-EF43-9D14-2145407BCCDC}" name="Column2685"/>
    <tableColumn id="2706" xr3:uid="{D929D07B-489B-6743-83EA-220C6717C8DB}" name="Column2686"/>
    <tableColumn id="2707" xr3:uid="{22A2CED2-8E82-B54C-880C-8846AF296C19}" name="Column2687"/>
    <tableColumn id="2708" xr3:uid="{B09B46ED-EB12-4A45-8767-A0DB0C14709D}" name="Column2688"/>
    <tableColumn id="2709" xr3:uid="{A6EE4709-DA81-8841-A4EF-725D7656D646}" name="Column2689"/>
    <tableColumn id="2710" xr3:uid="{C552CF13-3C80-814A-8A67-A5AED4BF29CE}" name="Column2690"/>
    <tableColumn id="2711" xr3:uid="{26101CC7-5E9F-FF44-A2E0-E0BBCD4C895C}" name="Column2691"/>
    <tableColumn id="2712" xr3:uid="{1B5DAA99-9F28-E249-902E-EF5A9056879E}" name="Column2692"/>
    <tableColumn id="2713" xr3:uid="{74CB9764-96CA-114F-835E-48E89F23B3C0}" name="Column2693"/>
    <tableColumn id="2714" xr3:uid="{4A5AAFBB-4322-D144-9C38-2F0E3AEDE3DE}" name="Column2694"/>
    <tableColumn id="2715" xr3:uid="{0725A92B-64FC-D547-828F-45A53188EB4D}" name="Column2695"/>
    <tableColumn id="2716" xr3:uid="{EC0A3DB8-EB81-2547-A5B7-1E225F32C546}" name="Column2696"/>
    <tableColumn id="2717" xr3:uid="{666E1248-7800-4442-A72C-FF591EEB734C}" name="Column2697"/>
    <tableColumn id="2718" xr3:uid="{27FD021E-A5A7-B549-9EB5-54B809310956}" name="Column2698"/>
    <tableColumn id="2719" xr3:uid="{1A4FC273-6A1B-F54E-805E-BE4761F2A37B}" name="Column2699"/>
    <tableColumn id="2720" xr3:uid="{08485F5F-DE77-C447-BA04-3DC7B531F735}" name="Column2700"/>
    <tableColumn id="2721" xr3:uid="{228AD58C-B403-F247-94C7-4DC4CAC33BD2}" name="Column2701"/>
    <tableColumn id="2722" xr3:uid="{3C3D7754-8CA3-214D-83DE-09F7B19DF1E4}" name="Column2702"/>
    <tableColumn id="2723" xr3:uid="{7EAD4731-15CD-A648-BD75-A1CD8A36B26B}" name="Column2703"/>
    <tableColumn id="2724" xr3:uid="{A3BB7233-8688-CB46-A22D-FEBF111129DA}" name="Column2704"/>
    <tableColumn id="2725" xr3:uid="{EE5A77F1-537C-A149-A6FD-A2F41DE0C3D0}" name="Column2705"/>
    <tableColumn id="2726" xr3:uid="{E4140433-597F-4447-86DD-215158AC748A}" name="Column2706"/>
    <tableColumn id="2727" xr3:uid="{067ABCC1-E15D-C749-959D-5B01C1554D8A}" name="Column2707"/>
    <tableColumn id="2728" xr3:uid="{AB4122C2-257A-0346-9DC7-848AE5F2901C}" name="Column2708"/>
    <tableColumn id="2729" xr3:uid="{6BE56DD8-264E-D74F-9973-A41DF005C3E2}" name="Column2709"/>
    <tableColumn id="2730" xr3:uid="{CC23DE81-99D8-3549-BB7D-77AFA904CD7F}" name="Column2710"/>
    <tableColumn id="2731" xr3:uid="{A542B55B-E4B4-B049-8918-58728B066079}" name="Column2711"/>
    <tableColumn id="2732" xr3:uid="{24E14497-A2B1-1243-AE73-C1A39024561B}" name="Column2712"/>
    <tableColumn id="2733" xr3:uid="{87AD0DB8-D2D9-3848-8393-D5F3FF0737A8}" name="Column2713"/>
    <tableColumn id="2734" xr3:uid="{C275483F-AAA7-1D4C-89B2-49591DBEDA4F}" name="Column2714"/>
    <tableColumn id="2735" xr3:uid="{5F1AC27C-F978-A445-A2AE-B8187F0FD01C}" name="Column2715"/>
    <tableColumn id="2736" xr3:uid="{0FD42B34-A721-E347-A09E-239B2F927491}" name="Column2716"/>
    <tableColumn id="2737" xr3:uid="{19856229-0D44-8E4A-9EFD-CAAB612DD837}" name="Column2717"/>
    <tableColumn id="2738" xr3:uid="{395DA632-B1DA-1A45-A8FE-2AC5496BD0B8}" name="Column2718"/>
    <tableColumn id="2739" xr3:uid="{C7FC26EF-2421-D04A-AC25-64FC07E553C3}" name="Column2719"/>
    <tableColumn id="2740" xr3:uid="{35E536E2-A073-B849-8407-0B87732C5C79}" name="Column2720"/>
    <tableColumn id="2741" xr3:uid="{8F79421D-41DA-BD40-B29F-812571690234}" name="Column2721"/>
    <tableColumn id="2742" xr3:uid="{53F90436-ED9A-7B4F-A8FF-149405DCC484}" name="Column2722"/>
    <tableColumn id="2743" xr3:uid="{D262F745-2162-C547-A789-F82D47D5CC57}" name="Column2723"/>
    <tableColumn id="2744" xr3:uid="{203D55C4-9F2E-EC41-ADA1-6742C2D3B3F1}" name="Column2724"/>
    <tableColumn id="2745" xr3:uid="{7258A7BC-D09E-E247-A09C-19FCA4D40A22}" name="Column2725"/>
    <tableColumn id="2746" xr3:uid="{DC4DA730-AC89-3441-A74C-18C8F6F13B8E}" name="Column2726"/>
    <tableColumn id="2747" xr3:uid="{EC438F9A-01A2-5A44-8B76-847C6B6BF11A}" name="Column2727"/>
    <tableColumn id="2748" xr3:uid="{1797A00E-85A4-9C47-8054-134E78C737AF}" name="Column2728"/>
    <tableColumn id="2749" xr3:uid="{4899087D-A375-944E-B1F0-09E7527AA63C}" name="Column2729"/>
    <tableColumn id="2750" xr3:uid="{761C51BD-C98B-4E4B-A26E-A2DF790D0F00}" name="Column2730"/>
    <tableColumn id="2751" xr3:uid="{E29EFE5A-F419-0242-9FE6-3B9684BC1B88}" name="Column2731"/>
    <tableColumn id="2752" xr3:uid="{33AB9F37-ECCC-3B4D-A117-1F8474AE7EED}" name="Column2732"/>
    <tableColumn id="2753" xr3:uid="{4A0A4D79-8851-B241-8F2B-154132F15879}" name="Column2733"/>
    <tableColumn id="2754" xr3:uid="{E7723A36-3A4D-2341-A137-43191EE66456}" name="Column2734"/>
    <tableColumn id="2755" xr3:uid="{55E37B2C-CF90-C444-B8BB-9C0EC7C2A85C}" name="Column2735"/>
    <tableColumn id="2756" xr3:uid="{7C82555F-9D92-A84B-BEF9-B2563D4F5377}" name="Column2736"/>
    <tableColumn id="2757" xr3:uid="{4460FED6-1315-564B-A36F-F342668FFD7A}" name="Column2737"/>
    <tableColumn id="2758" xr3:uid="{69509DBE-791B-C646-902C-D043751A9E41}" name="Column2738"/>
    <tableColumn id="2759" xr3:uid="{D7028295-5C95-B04C-A617-68E0B4B370B4}" name="Column2739"/>
    <tableColumn id="2760" xr3:uid="{DDE7E062-4BAA-714B-BEF1-C3B0238634C7}" name="Column2740"/>
    <tableColumn id="2761" xr3:uid="{6F2D98B1-3FD1-194A-9B6F-317448567B10}" name="Column2741"/>
    <tableColumn id="2762" xr3:uid="{6E2501B0-949F-9C4C-A4A5-572FBFB0A430}" name="Column2742"/>
    <tableColumn id="2763" xr3:uid="{675B0A33-184E-3341-99EE-E1F1481089C3}" name="Column2743"/>
    <tableColumn id="2764" xr3:uid="{1C4CA3C8-149C-C24D-A233-D1DF5D5AEB5A}" name="Column2744"/>
    <tableColumn id="2765" xr3:uid="{50770DD3-263C-3140-B69F-48B27F90B85C}" name="Column2745"/>
    <tableColumn id="2766" xr3:uid="{2BB6F8FC-57A6-F748-AABB-7119ED8651FF}" name="Column2746"/>
    <tableColumn id="2767" xr3:uid="{1076BCDE-B616-4945-A95B-9BF624B69EF5}" name="Column2747"/>
    <tableColumn id="2768" xr3:uid="{E0BAB082-5781-E841-93E3-D7DD09326985}" name="Column2748"/>
    <tableColumn id="2769" xr3:uid="{48A5ABA5-C1C1-8747-84F0-CD78BF273FA2}" name="Column2749"/>
    <tableColumn id="2770" xr3:uid="{298C0D4D-157D-D04C-9627-5CDCD310F380}" name="Column2750"/>
    <tableColumn id="2771" xr3:uid="{6A9AB973-D5E6-8E43-93BD-2825EDA9F293}" name="Column2751"/>
    <tableColumn id="2772" xr3:uid="{77AF4E14-7908-0D45-A109-23B3D81614B0}" name="Column2752"/>
    <tableColumn id="2773" xr3:uid="{094EA9D1-31B7-B44C-85BB-8590A47AA23C}" name="Column2753"/>
    <tableColumn id="2774" xr3:uid="{8AEEE98D-F364-0E44-AB9E-6CAD98EC24A9}" name="Column2754"/>
    <tableColumn id="2775" xr3:uid="{9894F565-BDA7-BE40-8F93-47A4A2E5EDCA}" name="Column2755"/>
    <tableColumn id="2776" xr3:uid="{A6DFC498-A89E-EE46-BD99-263797F3D1F8}" name="Column2756"/>
    <tableColumn id="2777" xr3:uid="{53689087-DE3D-E245-A8AC-E54BF21435D0}" name="Column2757"/>
    <tableColumn id="2778" xr3:uid="{F88FE593-3015-B14D-A936-5254BC63EE18}" name="Column2758"/>
    <tableColumn id="2779" xr3:uid="{858A5403-9EFA-834E-9981-DA310C65E553}" name="Column2759"/>
    <tableColumn id="2780" xr3:uid="{2F41CDAD-AD99-B444-9D2D-1C18E3A7FAE1}" name="Column2760"/>
    <tableColumn id="2781" xr3:uid="{F6954336-70D5-E743-A58F-FF82FA81E205}" name="Column2761"/>
    <tableColumn id="2782" xr3:uid="{2F83DA8D-D736-3E4B-95E1-A461328DA815}" name="Column2762"/>
    <tableColumn id="2783" xr3:uid="{7C03010B-F9BF-9A44-A5F2-9C9A3CEE622C}" name="Column2763"/>
    <tableColumn id="2784" xr3:uid="{8DC5997B-3260-9042-AAEB-CD55A83DD113}" name="Column2764"/>
    <tableColumn id="2785" xr3:uid="{8796E053-EF18-2845-821B-9187C4CB4C04}" name="Column2765"/>
    <tableColumn id="2786" xr3:uid="{B33147E7-ACEE-6140-9F42-55CAC184BF86}" name="Column2766"/>
    <tableColumn id="2787" xr3:uid="{5CD0ABE5-DD91-D94B-96BD-0B491D35266B}" name="Column2767"/>
    <tableColumn id="2788" xr3:uid="{38627D08-7198-8447-9286-A4772F27428A}" name="Column2768"/>
    <tableColumn id="2789" xr3:uid="{AB26A170-DC35-0145-AD9A-3EA61A760173}" name="Column2769"/>
    <tableColumn id="2790" xr3:uid="{4E6E33E0-E670-044D-BF39-99B380B0247E}" name="Column2770"/>
    <tableColumn id="2791" xr3:uid="{C717EBA3-02F8-E742-AE75-A2A4843A496C}" name="Column2771"/>
    <tableColumn id="2792" xr3:uid="{6493619B-96B4-204A-8B88-9B08B3D43803}" name="Column2772"/>
    <tableColumn id="2793" xr3:uid="{876031F8-876F-0C4C-B03E-7CB947619F53}" name="Column2773"/>
    <tableColumn id="2794" xr3:uid="{6A72B3A9-B4D5-174B-A71B-95EE2A8C9CA6}" name="Column2774"/>
    <tableColumn id="2795" xr3:uid="{F724EE44-C223-AB42-A98C-CDDF747A36DE}" name="Column2775"/>
    <tableColumn id="2796" xr3:uid="{718EAA26-17FA-FC4C-95FB-DFC6EC2E7D42}" name="Column2776"/>
    <tableColumn id="2797" xr3:uid="{2A11CC51-1F6A-BC4A-8848-4674FB9FFDB4}" name="Column2777"/>
    <tableColumn id="2798" xr3:uid="{96392148-7173-9C4B-BD29-061274E1CD9C}" name="Column2778"/>
    <tableColumn id="2799" xr3:uid="{02BD216C-C66D-F441-9B66-6D30776C4704}" name="Column2779"/>
    <tableColumn id="2800" xr3:uid="{9C84FB10-F752-3A46-9C59-2BEE96695548}" name="Column2780"/>
    <tableColumn id="2801" xr3:uid="{DCDAA9DE-F8C9-FB47-9370-79D96B11729F}" name="Column2781"/>
    <tableColumn id="2802" xr3:uid="{9A1EA922-0AF7-A243-AD44-723FC0037D23}" name="Column2782"/>
    <tableColumn id="2803" xr3:uid="{ADD0E976-CA6E-B74B-A335-3331AF76DF5E}" name="Column2783"/>
    <tableColumn id="2804" xr3:uid="{D077CE64-319D-BC43-8700-8125D1AD2763}" name="Column2784"/>
    <tableColumn id="2805" xr3:uid="{BBF2DBBF-BCFD-3848-8AE9-372994D75B80}" name="Column2785"/>
    <tableColumn id="2806" xr3:uid="{5C4CE11D-3935-3D4B-90A3-CE26403D6C1F}" name="Column2786"/>
    <tableColumn id="2807" xr3:uid="{5866E349-26FD-2F4C-9574-6EDABA338AD5}" name="Column2787"/>
    <tableColumn id="2808" xr3:uid="{AEAB1CD8-F4A1-8B4D-8621-D5BBEE3AE84F}" name="Column2788"/>
    <tableColumn id="2809" xr3:uid="{21117E9B-5617-6A44-A9A0-42C2BA4D43FC}" name="Column2789"/>
    <tableColumn id="2810" xr3:uid="{4CE1D1C1-E869-284F-9877-7EBD41FECB93}" name="Column2790"/>
    <tableColumn id="2811" xr3:uid="{5CF51207-5AD4-B948-8ECA-621547345121}" name="Column2791"/>
    <tableColumn id="2812" xr3:uid="{9EF9A027-6C17-9841-A0FE-76DB097184F6}" name="Column2792"/>
    <tableColumn id="2813" xr3:uid="{06BB7A96-55C5-3049-AEFA-D2A74490778B}" name="Column2793"/>
    <tableColumn id="2814" xr3:uid="{D5EAB34F-455A-FC4D-AB19-6DA1FCE4285E}" name="Column2794"/>
    <tableColumn id="2815" xr3:uid="{9E396E7A-04BA-6E49-A1F3-81624C41EE93}" name="Column2795"/>
    <tableColumn id="2816" xr3:uid="{CD301499-C4D9-B64A-B88C-335ACA002A17}" name="Column2796"/>
    <tableColumn id="2817" xr3:uid="{271E64F8-0838-FF4A-A0D7-1060E1B9FF9A}" name="Column2797"/>
    <tableColumn id="2818" xr3:uid="{4B63FB28-48E8-DA44-8C74-D45153537480}" name="Column2798"/>
    <tableColumn id="2819" xr3:uid="{8C99400C-9F87-BC4C-A56B-C05773CB60FE}" name="Column2799"/>
    <tableColumn id="2820" xr3:uid="{CB24E1A2-CC6A-2D4A-ACBC-4E590F78A7A9}" name="Column2800"/>
    <tableColumn id="2821" xr3:uid="{8AA6DD67-39FF-5648-806A-7F10CB9A500E}" name="Column2801"/>
    <tableColumn id="2822" xr3:uid="{7BDDCA18-55A6-7C4C-8DAB-CD68CCECCA27}" name="Column2802"/>
    <tableColumn id="2823" xr3:uid="{99EC4F40-4247-3F43-83B7-F9C13B8F5C05}" name="Column2803"/>
    <tableColumn id="2824" xr3:uid="{CCB9CCAE-8A2E-5D42-88A5-6C962CE907EC}" name="Column2804"/>
    <tableColumn id="2825" xr3:uid="{B2C44E6C-65D7-5C45-BE91-D64C13325A79}" name="Column2805"/>
    <tableColumn id="2826" xr3:uid="{986F4800-A7D1-6B44-8F26-5D6FC78371B3}" name="Column2806"/>
    <tableColumn id="2827" xr3:uid="{75BF1D0B-E2D4-0547-B8F7-C36726A0A4BF}" name="Column2807"/>
    <tableColumn id="2828" xr3:uid="{25E56DB4-1144-5E4B-ADF7-A7B15BBB1ECF}" name="Column2808"/>
    <tableColumn id="2829" xr3:uid="{2858CF2D-9CB1-FC42-8209-015A19016EFF}" name="Column2809"/>
    <tableColumn id="2830" xr3:uid="{6283D550-4024-3A4A-9CE3-9CD2F65658F0}" name="Column2810"/>
    <tableColumn id="2831" xr3:uid="{B63DDFC1-33A6-1449-811F-F418873EAED6}" name="Column2811"/>
    <tableColumn id="2832" xr3:uid="{2B450DC8-5628-484D-9771-EC38612E6355}" name="Column2812"/>
    <tableColumn id="2833" xr3:uid="{2594D265-C699-454E-ABEE-2C665BC5B313}" name="Column2813"/>
    <tableColumn id="2834" xr3:uid="{4D6B6E1C-F2F7-7243-9C75-AD6ADFF4C36D}" name="Column2814"/>
    <tableColumn id="2835" xr3:uid="{854758F5-1BCB-B44B-BC1A-EAC7AA0C1B8F}" name="Column2815"/>
    <tableColumn id="2836" xr3:uid="{3E50BF4C-0150-1942-AE1A-918E23C48703}" name="Column2816"/>
    <tableColumn id="2837" xr3:uid="{0A1FFCE1-4C75-CF4D-AEE8-4D8881A8B435}" name="Column2817"/>
    <tableColumn id="2838" xr3:uid="{93CDE3E4-DCE7-604B-B536-69D3C95AFEC0}" name="Column2818"/>
    <tableColumn id="2839" xr3:uid="{64EFA58B-FE8B-9A4F-8E40-C4F0135B9CB9}" name="Column2819"/>
    <tableColumn id="2840" xr3:uid="{EB1FC0E3-7314-B049-BB9C-1C3727296DCD}" name="Column2820"/>
    <tableColumn id="2841" xr3:uid="{1261657D-809D-CC43-9FDF-A1AC75EC9306}" name="Column2821"/>
    <tableColumn id="2842" xr3:uid="{C32FCB98-CF3D-9C4D-B0EA-7D9980EB9D69}" name="Column2822"/>
    <tableColumn id="2843" xr3:uid="{CA39BC47-139B-2B47-9024-11E30F24A6BF}" name="Column2823"/>
    <tableColumn id="2844" xr3:uid="{C48D97EA-BE56-B34B-A4B7-DE9D94111381}" name="Column2824"/>
    <tableColumn id="2845" xr3:uid="{12AC9E51-8761-5446-A524-699FCD38F962}" name="Column2825"/>
    <tableColumn id="2846" xr3:uid="{DAEFA5B2-70FE-A54F-8351-2031A7658225}" name="Column2826"/>
    <tableColumn id="2847" xr3:uid="{500DFCAE-4420-D74A-9FE5-851AFA6DBDE8}" name="Column2827"/>
    <tableColumn id="2848" xr3:uid="{9BB2174E-098C-A44E-B0E9-4FEA7C53142D}" name="Column2828"/>
    <tableColumn id="2849" xr3:uid="{1B7A6A03-CEF8-EF41-B856-5681951B9A0E}" name="Column2829"/>
    <tableColumn id="2850" xr3:uid="{F92F93CB-C4AA-7448-BB2A-5F359E198357}" name="Column2830"/>
    <tableColumn id="2851" xr3:uid="{0068CDED-3918-FF4D-A156-2D742F42403A}" name="Column2831"/>
    <tableColumn id="2852" xr3:uid="{EB3EB97A-F8FA-B74A-BF00-89DB0E106CFC}" name="Column2832"/>
    <tableColumn id="2853" xr3:uid="{D2270101-BC46-834B-BD26-1BE5E0CFCC7C}" name="Column2833"/>
    <tableColumn id="2854" xr3:uid="{85D05843-68CF-BA4C-A079-A40CD4992376}" name="Column2834"/>
    <tableColumn id="2855" xr3:uid="{4D0486BE-1AE1-8947-B8C4-02D4C41AC55E}" name="Column2835"/>
    <tableColumn id="2856" xr3:uid="{3AE9EFAA-6173-1B43-B1F4-E005A5B609A0}" name="Column2836"/>
    <tableColumn id="2857" xr3:uid="{5B18DDF6-8500-3C48-AA23-B433B167094A}" name="Column2837"/>
    <tableColumn id="2858" xr3:uid="{2534613C-43CE-DA43-8F46-AC6D359AA21C}" name="Column2838"/>
    <tableColumn id="2859" xr3:uid="{7B4217EF-EB28-0C4C-81C6-5B91E9A8F2B8}" name="Column2839"/>
    <tableColumn id="2860" xr3:uid="{884F9C94-ABCC-4046-BB42-8B1B5E14EC67}" name="Column2840"/>
    <tableColumn id="2861" xr3:uid="{DE9F2DF3-2356-DA42-8117-32EA73191CEC}" name="Column2841"/>
    <tableColumn id="2862" xr3:uid="{5A5972FD-F669-7841-B1FC-E70899EFC389}" name="Column2842"/>
    <tableColumn id="2863" xr3:uid="{6A415FE2-32D2-2644-BAF4-E402F1879C81}" name="Column2843"/>
    <tableColumn id="2864" xr3:uid="{FAFD83D7-B4A2-B14E-A5AA-E3C1D3C31982}" name="Column2844"/>
    <tableColumn id="2865" xr3:uid="{F6CEFDE4-0E83-0B47-8DEC-91EB267A022E}" name="Column2845"/>
    <tableColumn id="2866" xr3:uid="{58EB701E-A56E-7247-BDDE-EC75B8068C0F}" name="Column2846"/>
    <tableColumn id="2867" xr3:uid="{83E0818D-044D-A14F-8725-C76464B6E865}" name="Column2847"/>
    <tableColumn id="2868" xr3:uid="{915D9C29-2D84-3340-AEEF-EC44C0F4C023}" name="Column2848"/>
    <tableColumn id="2869" xr3:uid="{6C6E14D3-61DF-924B-B411-14B31216A5AB}" name="Column2849"/>
    <tableColumn id="2870" xr3:uid="{B279F9B4-018B-4B4F-88EC-8265BD85EAFB}" name="Column2850"/>
    <tableColumn id="2871" xr3:uid="{D8C02D62-C6C0-E14A-8D72-F44B99DAE3BA}" name="Column2851"/>
    <tableColumn id="2872" xr3:uid="{34FB26DC-5C52-7345-94BC-81FAAA20A351}" name="Column2852"/>
    <tableColumn id="2873" xr3:uid="{FDFA3E6D-E66B-9544-BF33-42F226B15303}" name="Column2853"/>
    <tableColumn id="2874" xr3:uid="{1839530D-87FB-684D-B8C0-2F2C822F08B6}" name="Column2854"/>
    <tableColumn id="2875" xr3:uid="{0BDBF31A-D8E2-0F41-8296-A4DFD2AFCE0F}" name="Column2855"/>
    <tableColumn id="2876" xr3:uid="{8602F3E6-98D8-7148-A194-9F8AEE9A358C}" name="Column2856"/>
    <tableColumn id="2877" xr3:uid="{C96448E1-3366-F24C-8195-A8208E058DCD}" name="Column2857"/>
    <tableColumn id="2878" xr3:uid="{00628EE8-DD8B-7941-BF3C-9FB156EC48DB}" name="Column2858"/>
    <tableColumn id="2879" xr3:uid="{F8C9895A-7176-404F-A556-A90EA1FC0128}" name="Column2859"/>
    <tableColumn id="2880" xr3:uid="{2A894459-327C-DE44-BC4E-17672BD955E0}" name="Column2860"/>
    <tableColumn id="2881" xr3:uid="{1A57D5DE-C93F-AD48-947D-0B7F01097516}" name="Column2861"/>
    <tableColumn id="2882" xr3:uid="{801E816F-B708-AE45-B4B6-25F039538F5F}" name="Column2862"/>
    <tableColumn id="2883" xr3:uid="{E351960C-A69C-494E-9D7C-3F62C123E883}" name="Column2863"/>
    <tableColumn id="2884" xr3:uid="{9EEE3710-42AD-AB4A-9E86-D1EB3E0D75B1}" name="Column2864"/>
    <tableColumn id="2885" xr3:uid="{EBEA17BA-FE43-B148-B5F7-C4729DCABA55}" name="Column2865"/>
    <tableColumn id="2886" xr3:uid="{77178D5B-269C-CB45-AE84-2E622D5D37CC}" name="Column2866"/>
    <tableColumn id="2887" xr3:uid="{044BE808-57BE-DC4B-BB11-4B873334E966}" name="Column2867"/>
    <tableColumn id="2888" xr3:uid="{B6B0F65F-7BD2-0E4E-A49D-AC7298BD030A}" name="Column2868"/>
    <tableColumn id="2889" xr3:uid="{7A75FF2E-F349-1A4C-A9D4-7B63926D729E}" name="Column2869"/>
    <tableColumn id="2890" xr3:uid="{54B7FF5C-869E-D74C-97C9-099F84080DE0}" name="Column2870"/>
    <tableColumn id="2891" xr3:uid="{6957A7AB-818E-B846-836E-CF780B68000D}" name="Column2871"/>
    <tableColumn id="2892" xr3:uid="{8A47322F-11E7-7B4F-A657-7879C74BEAC9}" name="Column2872"/>
    <tableColumn id="2893" xr3:uid="{9582F20D-287C-9742-9535-D65FADE0AAA2}" name="Column2873"/>
    <tableColumn id="2894" xr3:uid="{971FE466-FD4D-CB43-B3F5-D8D40F614CB1}" name="Column2874"/>
    <tableColumn id="2895" xr3:uid="{83995245-BE66-AF43-A39C-68091BF0B130}" name="Column2875"/>
    <tableColumn id="2896" xr3:uid="{5C664813-44AC-0D4D-99DB-4D678996D1AB}" name="Column2876"/>
    <tableColumn id="2897" xr3:uid="{571A93ED-A999-E643-B3D4-FD20CC1CF4A8}" name="Column2877"/>
    <tableColumn id="2898" xr3:uid="{6F841B5D-E90B-584C-970C-A9923FFF8292}" name="Column2878"/>
    <tableColumn id="2899" xr3:uid="{F7C20A7A-3BBF-F745-AB27-F930C56FDA01}" name="Column2879"/>
    <tableColumn id="2900" xr3:uid="{4B75C332-26C8-AE44-B00C-A3EBE7EC4F11}" name="Column2880"/>
    <tableColumn id="2901" xr3:uid="{77F34CB7-750C-3442-AF3D-69E92B02A77A}" name="Column2881"/>
    <tableColumn id="2902" xr3:uid="{9CECD764-99ED-2940-83B5-8CA413990AF8}" name="Column2882"/>
    <tableColumn id="2903" xr3:uid="{FE566A1D-59F0-D647-827F-954D714D00E3}" name="Column2883"/>
    <tableColumn id="2904" xr3:uid="{EF720B0F-625E-904B-9341-76FA13FDADCC}" name="Column2884"/>
    <tableColumn id="2905" xr3:uid="{70A6E28C-9598-DD49-ABE8-EFEEA3F48C73}" name="Column2885"/>
    <tableColumn id="2906" xr3:uid="{2B49653E-3B1B-374A-8F10-9B934869390F}" name="Column2886"/>
    <tableColumn id="2907" xr3:uid="{4ED59D2B-1496-064D-9EC9-68330EB0FFCF}" name="Column2887"/>
    <tableColumn id="2908" xr3:uid="{8B02B393-C370-E043-B313-725CD23B38E1}" name="Column2888"/>
    <tableColumn id="2909" xr3:uid="{8D979B1B-2620-C740-B9E9-9D9477E00345}" name="Column2889"/>
    <tableColumn id="2910" xr3:uid="{AE1D5747-E96C-F54A-9166-E5ACDA1E9CF8}" name="Column2890"/>
    <tableColumn id="2911" xr3:uid="{4CDDBC8D-4D72-6C4F-990A-6D811AF82D85}" name="Column2891"/>
    <tableColumn id="2912" xr3:uid="{11957AF0-56F7-C144-BCE2-07AD08B0357C}" name="Column2892"/>
    <tableColumn id="2913" xr3:uid="{AB76BCEC-1910-0A40-9590-5DA7BA55B486}" name="Column2893"/>
    <tableColumn id="2914" xr3:uid="{742A70AA-6885-1C47-BF6F-95078043E90B}" name="Column2894"/>
    <tableColumn id="2915" xr3:uid="{A4965D0E-C062-A846-86DC-601162BD727F}" name="Column2895"/>
    <tableColumn id="2916" xr3:uid="{84A26734-2730-FE44-9588-27DD86544553}" name="Column2896"/>
    <tableColumn id="2917" xr3:uid="{CE2D84DC-796A-6D4F-8E18-0400C18EE8CC}" name="Column2897"/>
    <tableColumn id="2918" xr3:uid="{B4AC1B57-3E3A-9246-B906-91B6C1F7B7E7}" name="Column2898"/>
    <tableColumn id="2919" xr3:uid="{CC9D9A49-0852-9E42-A05C-18E655C82AC5}" name="Column2899"/>
    <tableColumn id="2920" xr3:uid="{0FF92B6F-7625-7D4A-80F5-4E2D0B9F4AF0}" name="Column2900"/>
    <tableColumn id="2921" xr3:uid="{DD6D786C-C4CD-4340-97C1-F079714E3517}" name="Column2901"/>
    <tableColumn id="2922" xr3:uid="{5216A538-E5A7-4744-87C9-C742E26F2E3E}" name="Column2902"/>
    <tableColumn id="2923" xr3:uid="{A3E89E2B-A84B-8648-BE52-EB48CA40E308}" name="Column2903"/>
    <tableColumn id="2924" xr3:uid="{363C253A-5A2F-5B4E-9F63-A115AF3BB179}" name="Column2904"/>
    <tableColumn id="2925" xr3:uid="{AC6BA3F2-6D03-8447-986C-AFD865425CEA}" name="Column2905"/>
    <tableColumn id="2926" xr3:uid="{EA31F4CD-9E56-EE4F-A68F-75DFED93C09C}" name="Column2906"/>
    <tableColumn id="2927" xr3:uid="{2E69F200-2487-2142-8273-A35510BD9C65}" name="Column2907"/>
    <tableColumn id="2928" xr3:uid="{61D0D212-A515-9141-B16F-216E042A69C5}" name="Column2908"/>
    <tableColumn id="2929" xr3:uid="{BDF9CE01-691E-D542-BA98-2CFEE3C41D21}" name="Column2909"/>
    <tableColumn id="2930" xr3:uid="{EBAB99E0-03A6-094E-AAE0-596FBA5061A0}" name="Column2910"/>
    <tableColumn id="2931" xr3:uid="{33AA626A-AF01-4648-8278-87C7D0C4D184}" name="Column2911"/>
    <tableColumn id="2932" xr3:uid="{545763A8-A141-C94B-91D1-5CCD613C24C7}" name="Column2912"/>
    <tableColumn id="2933" xr3:uid="{CCA1E658-7E5E-B04D-9492-417EB770D95F}" name="Column2913"/>
    <tableColumn id="2934" xr3:uid="{74BB9D75-B5E0-6248-A5A0-E77F306E57B8}" name="Column2914"/>
    <tableColumn id="2935" xr3:uid="{8334B68F-956F-0F44-B95C-79FC95868946}" name="Column2915"/>
    <tableColumn id="2936" xr3:uid="{56693A95-A202-8E48-BB5A-EE308AAB3C86}" name="Column2916"/>
    <tableColumn id="2937" xr3:uid="{BDC5658A-B2D4-8F42-93B8-C9A57B6EB206}" name="Column2917"/>
    <tableColumn id="2938" xr3:uid="{CA809A10-8706-2146-80E0-8D4313889A26}" name="Column2918"/>
    <tableColumn id="2939" xr3:uid="{709DE4E7-2560-614D-9CDB-26353516B22A}" name="Column2919"/>
    <tableColumn id="2940" xr3:uid="{3B380A64-7B16-9F47-B214-589634B3C9A4}" name="Column2920"/>
    <tableColumn id="2941" xr3:uid="{64F1C9C1-DBFA-164F-9FB4-0778BDA59366}" name="Column2921"/>
    <tableColumn id="2942" xr3:uid="{D42487D0-AD12-5C49-86E6-DA63F2DFF19C}" name="Column2922"/>
    <tableColumn id="2943" xr3:uid="{1452104D-460D-3147-AEB5-C2D2DED74FED}" name="Column2923"/>
    <tableColumn id="2944" xr3:uid="{21CBBC6E-BC42-6143-8D0E-3612E6C17092}" name="Column2924"/>
    <tableColumn id="2945" xr3:uid="{CDCF7965-EEAD-EB4D-A10C-728250DCCBF5}" name="Column2925"/>
    <tableColumn id="2946" xr3:uid="{54F19EA4-3E1C-7B49-AD27-7841F9FD26A5}" name="Column2926"/>
    <tableColumn id="2947" xr3:uid="{DD1EAFF9-AAF2-8948-9C2A-67B053D0D127}" name="Column2927"/>
    <tableColumn id="2948" xr3:uid="{B70CA40F-6D6D-9742-9E3A-C6485C48CD08}" name="Column2928"/>
    <tableColumn id="2949" xr3:uid="{4E62825D-8B4F-4F41-98F8-364A0908F8B2}" name="Column2929"/>
    <tableColumn id="2950" xr3:uid="{EA833230-7D5B-A148-A81B-B1713D3F20C3}" name="Column2930"/>
    <tableColumn id="2951" xr3:uid="{7A5B2C0C-ED9B-4A44-9545-49A12CCB6CAF}" name="Column2931"/>
    <tableColumn id="2952" xr3:uid="{6B70A422-0EB2-D74A-BF80-9B36FB72697B}" name="Column2932"/>
    <tableColumn id="2953" xr3:uid="{23A73784-D134-F349-A115-59A42AC88467}" name="Column2933"/>
    <tableColumn id="2954" xr3:uid="{1C280229-41D3-C14E-A9D2-9ED42DC753B2}" name="Column2934"/>
    <tableColumn id="2955" xr3:uid="{42808241-D90D-AB48-B03C-592DDCE9AFDD}" name="Column2935"/>
    <tableColumn id="2956" xr3:uid="{B8DA0380-E3D7-4343-BFB7-9CEE799CFBA8}" name="Column2936"/>
    <tableColumn id="2957" xr3:uid="{69F993FB-A768-1943-8368-2B44EFA4ABE9}" name="Column2937"/>
    <tableColumn id="2958" xr3:uid="{1304E83A-D5E7-BF44-AE98-EA02150CA2BE}" name="Column2938"/>
    <tableColumn id="2959" xr3:uid="{A02E5B11-7D20-7A43-B764-435AF703BCC6}" name="Column2939"/>
    <tableColumn id="2960" xr3:uid="{A799FE5F-CA84-794F-A35C-D5820075DAAD}" name="Column2940"/>
    <tableColumn id="2961" xr3:uid="{818F6406-8840-C24B-B56A-74A18681F97E}" name="Column2941"/>
    <tableColumn id="2962" xr3:uid="{D154B1A2-4126-F941-9887-1CF482E33C34}" name="Column2942"/>
    <tableColumn id="2963" xr3:uid="{498F3B62-A75C-ED48-803F-FE8A368D5439}" name="Column2943"/>
    <tableColumn id="2964" xr3:uid="{2DF48452-58C7-AC4A-BA61-812EBF34E767}" name="Column2944"/>
    <tableColumn id="2965" xr3:uid="{CACFCB45-87E5-A14F-BD44-C58BAF8D5A47}" name="Column2945"/>
    <tableColumn id="2966" xr3:uid="{1A9F40D9-8117-7243-9DC4-7AD3656C8515}" name="Column2946"/>
    <tableColumn id="2967" xr3:uid="{C8EC82A2-9EA2-414F-9C43-7C8AC5C82E61}" name="Column2947"/>
    <tableColumn id="2968" xr3:uid="{43DD06E4-B37E-8D44-BAF8-66DFFC3FC494}" name="Column2948"/>
    <tableColumn id="2969" xr3:uid="{27FA3E23-3F76-3640-A730-B291F6E6B1B7}" name="Column2949"/>
    <tableColumn id="2970" xr3:uid="{1D533326-D3E7-DF40-A82C-605FACD58F61}" name="Column2950"/>
    <tableColumn id="2971" xr3:uid="{D671AEB6-7740-B443-AEE3-26E5488693E9}" name="Column2951"/>
    <tableColumn id="2972" xr3:uid="{AFA7E47B-4581-744E-BC57-7F0AF9D0109C}" name="Column2952"/>
    <tableColumn id="2973" xr3:uid="{3C5675DC-1383-9F44-AC2C-0FFBF82236FA}" name="Column2953"/>
    <tableColumn id="2974" xr3:uid="{E5C9779D-9B79-8447-A293-2EB9252FE1F0}" name="Column2954"/>
    <tableColumn id="2975" xr3:uid="{8D288FE1-7AF3-9847-B8A4-BD92D4C15429}" name="Column2955"/>
    <tableColumn id="2976" xr3:uid="{8024A27D-A4A8-354A-BE7E-9C93F42CC34A}" name="Column2956"/>
    <tableColumn id="2977" xr3:uid="{C95D7208-4159-4249-85C1-B122D010697E}" name="Column2957"/>
    <tableColumn id="2978" xr3:uid="{8EDE3DE4-B02B-C942-B223-2A64AF80E88A}" name="Column2958"/>
    <tableColumn id="2979" xr3:uid="{C03AA601-CA33-1445-AC14-D9BD8D4EE684}" name="Column2959"/>
    <tableColumn id="2980" xr3:uid="{A54F8EA3-E057-BC49-8A0C-0F7BEDE2736B}" name="Column2960"/>
    <tableColumn id="2981" xr3:uid="{A99A5F74-BC49-7C4F-8990-A7418C01C518}" name="Column2961"/>
    <tableColumn id="2982" xr3:uid="{92B2E4F0-A4CC-CE43-9EE0-7B36744AC234}" name="Column2962"/>
    <tableColumn id="2983" xr3:uid="{C68B059C-F0E8-7E47-A551-EFE0C23EBCEC}" name="Column2963"/>
    <tableColumn id="2984" xr3:uid="{5F9A6EAC-B6A6-AE4E-8FF9-441238F969B0}" name="Column2964"/>
    <tableColumn id="2985" xr3:uid="{3570A24F-4FAC-4542-88D6-2F099CCDADD0}" name="Column2965"/>
    <tableColumn id="2986" xr3:uid="{1CEBDBF1-15A5-AB4E-B47F-C4B53DC43C7F}" name="Column2966"/>
    <tableColumn id="2987" xr3:uid="{AE6AE091-AF5E-9340-BCE7-5F1CE54A0BB1}" name="Column2967"/>
    <tableColumn id="2988" xr3:uid="{402314BA-9FC3-0C4A-9DC1-A1A76AE7B041}" name="Column2968"/>
    <tableColumn id="2989" xr3:uid="{AB8B37BB-185A-374D-BFA2-3070B7003B08}" name="Column2969"/>
    <tableColumn id="2990" xr3:uid="{FF67A118-4FDC-FC47-B537-C2774027AD31}" name="Column2970"/>
    <tableColumn id="2991" xr3:uid="{E7064F01-EBF4-6540-B736-2E37ED4A4136}" name="Column2971"/>
    <tableColumn id="2992" xr3:uid="{56462A17-CE4D-4C46-AF67-41009DAA5C96}" name="Column2972"/>
    <tableColumn id="2993" xr3:uid="{6E12252C-9221-AD44-A7C5-8FC62EB2BC52}" name="Column2973"/>
    <tableColumn id="2994" xr3:uid="{C6EA03E9-EF2D-1C49-A56C-C6BF59056B36}" name="Column2974"/>
    <tableColumn id="2995" xr3:uid="{059E6854-346D-D34B-BCD3-168BA944C6F0}" name="Column2975"/>
    <tableColumn id="2996" xr3:uid="{C346D687-96C7-7045-819F-F7744D8A375B}" name="Column2976"/>
    <tableColumn id="2997" xr3:uid="{DBF75B36-AB83-CA4F-B50F-C277F5E477AF}" name="Column2977"/>
    <tableColumn id="2998" xr3:uid="{464E8D48-DA0A-FF4C-9266-66557B73B8F8}" name="Column2978"/>
    <tableColumn id="2999" xr3:uid="{C92DC06C-060C-A744-AD8E-B62E8EBD8AAD}" name="Column2979"/>
    <tableColumn id="3000" xr3:uid="{1F161FF9-208C-E842-91D4-7C54816D9A01}" name="Column2980"/>
    <tableColumn id="3001" xr3:uid="{9A845D8B-FA7E-FC4D-8A92-33D1EE9AE914}" name="Column2981"/>
    <tableColumn id="3002" xr3:uid="{6E5D153E-6BE8-7546-A738-EE1042582547}" name="Column2982"/>
    <tableColumn id="3003" xr3:uid="{EF4102E0-01C1-014C-865C-09266B870AB2}" name="Column2983"/>
    <tableColumn id="3004" xr3:uid="{E9FEEA4B-D59D-3B43-B9C7-6C30793264DD}" name="Column2984"/>
    <tableColumn id="3005" xr3:uid="{31783015-CAEC-4644-BA10-A984362BC355}" name="Column2985"/>
    <tableColumn id="3006" xr3:uid="{8165365E-6D63-B547-B931-D137D9CB9D9A}" name="Column2986"/>
    <tableColumn id="3007" xr3:uid="{EE71D3E5-FDFA-C74F-B562-4BD0AAC9662A}" name="Column2987"/>
    <tableColumn id="3008" xr3:uid="{85DDD969-9DC9-A24A-BD66-6B2F8B59E142}" name="Column2988"/>
    <tableColumn id="3009" xr3:uid="{B0B7D145-B4D4-AD40-880C-7C8D1BCAE469}" name="Column2989"/>
    <tableColumn id="3010" xr3:uid="{FFD5DAA7-545E-344E-82AF-78ABAA3B96BF}" name="Column2990"/>
    <tableColumn id="3011" xr3:uid="{06255038-BB28-2E4F-BB16-4481B79D08FD}" name="Column2991"/>
    <tableColumn id="3012" xr3:uid="{0FBC600F-D5C2-BE45-96BD-42F6A96E89A6}" name="Column2992"/>
    <tableColumn id="3013" xr3:uid="{D4FB0F1E-46EA-6D4E-AC48-76C28ED060E0}" name="Column2993"/>
    <tableColumn id="3014" xr3:uid="{CE3B2547-4BB9-7E4F-9D2F-DCDDEF558043}" name="Column2994"/>
    <tableColumn id="3015" xr3:uid="{A58E1551-8965-2A42-AE49-039FE82586CA}" name="Column2995"/>
    <tableColumn id="3016" xr3:uid="{00B9F16E-1393-F24A-87BC-BDF404DE90A3}" name="Column2996"/>
    <tableColumn id="3017" xr3:uid="{750F3F91-7E34-A543-8436-5BAA788A788F}" name="Column2997"/>
    <tableColumn id="3018" xr3:uid="{42C74384-623D-164D-8925-2170F31290D6}" name="Column2998"/>
    <tableColumn id="3019" xr3:uid="{C2904E2A-10F9-F94B-A94A-F389C657F3C8}" name="Column2999"/>
    <tableColumn id="3020" xr3:uid="{DE97675C-663D-4C41-A76F-71274EE5222B}" name="Column3000"/>
    <tableColumn id="3021" xr3:uid="{8813021A-A03E-9944-A6C3-655C3C2F1D4C}" name="Column3001"/>
    <tableColumn id="3022" xr3:uid="{F0683D8A-F809-7E4A-BC40-6ED05EA17317}" name="Column3002"/>
    <tableColumn id="3023" xr3:uid="{CE946B8A-B290-7C4E-BA60-9622DEEE4C56}" name="Column3003"/>
    <tableColumn id="3024" xr3:uid="{59A32C97-CFB3-834C-86BE-8D78D691E8E9}" name="Column3004"/>
    <tableColumn id="3025" xr3:uid="{80A7D94D-630D-1849-8980-6673845B9024}" name="Column3005"/>
    <tableColumn id="3026" xr3:uid="{0271DF89-149B-284A-B53A-B70469891701}" name="Column3006"/>
    <tableColumn id="3027" xr3:uid="{4B01F211-F04A-4444-B956-25EE65DC1A9F}" name="Column3007"/>
    <tableColumn id="3028" xr3:uid="{8D02C4DC-EE52-2849-A8DB-95591C40B0D2}" name="Column3008"/>
    <tableColumn id="3029" xr3:uid="{BE30EEB7-4A08-C440-AF10-3A1AC4703FD8}" name="Column3009"/>
    <tableColumn id="3030" xr3:uid="{92225CDF-B0D2-AC46-9E30-4B50E5DE613F}" name="Column3010"/>
    <tableColumn id="3031" xr3:uid="{B1EA4BDB-D3DA-BD43-81E4-37E74D126B69}" name="Column3011"/>
    <tableColumn id="3032" xr3:uid="{A1867437-BE0D-6341-89F3-DCDD56B363D1}" name="Column3012"/>
    <tableColumn id="3033" xr3:uid="{4F8BA093-CE12-6449-B9A8-231166EDAD55}" name="Column3013"/>
    <tableColumn id="3034" xr3:uid="{FA105986-2C93-A947-A306-E77ACE41B7FA}" name="Column3014"/>
    <tableColumn id="3035" xr3:uid="{7EE04B23-CC9B-BF4C-B0D6-629343053DF1}" name="Column3015"/>
    <tableColumn id="3036" xr3:uid="{D142E0A2-7FDC-7A46-BCB9-7D51873BCEF6}" name="Column3016"/>
    <tableColumn id="3037" xr3:uid="{2D66DA0A-C690-3B46-9400-F35964EDBBCC}" name="Column3017"/>
    <tableColumn id="3038" xr3:uid="{E20D85EB-DC15-F54D-B57B-B6715F7EB7EB}" name="Column3018"/>
    <tableColumn id="3039" xr3:uid="{30ADE7FD-F1CF-EA42-A1DD-2E1213E62BB9}" name="Column3019"/>
    <tableColumn id="3040" xr3:uid="{6D552F77-E09F-DA47-A313-BFA1786212E4}" name="Column3020"/>
    <tableColumn id="3041" xr3:uid="{73A62B70-464D-D849-A737-09A2BBE23704}" name="Column3021"/>
    <tableColumn id="3042" xr3:uid="{B712265D-F5B5-FB41-B391-9E4F13270350}" name="Column3022"/>
    <tableColumn id="3043" xr3:uid="{A94CF004-2760-A843-9B2D-6F1448BC6486}" name="Column3023"/>
    <tableColumn id="3044" xr3:uid="{0145DF74-4F5F-5640-9CB7-1D8F54F3D01B}" name="Column3024"/>
    <tableColumn id="3045" xr3:uid="{E612B9D3-4D9D-7748-AB2F-00745A778FF7}" name="Column3025"/>
    <tableColumn id="3046" xr3:uid="{A2EFCAA6-4573-8541-A253-0B02682DC167}" name="Column3026"/>
    <tableColumn id="3047" xr3:uid="{A7E97B9B-0828-D54F-999F-B8CE32028E89}" name="Column3027"/>
    <tableColumn id="3048" xr3:uid="{FD7E1B0C-DDC1-7D4C-844F-113BE13459B1}" name="Column3028"/>
    <tableColumn id="3049" xr3:uid="{435EE556-F06D-434D-93F4-44EDBFE7D8C3}" name="Column3029"/>
    <tableColumn id="3050" xr3:uid="{A3846CF1-48DF-BF4F-9291-9F5DC81960C0}" name="Column3030"/>
    <tableColumn id="3051" xr3:uid="{02BC7E63-82DF-CA44-A325-D14C4C2FB5D1}" name="Column3031"/>
    <tableColumn id="3052" xr3:uid="{514F00A0-A324-8E43-A0EE-D88F2E64E168}" name="Column3032"/>
    <tableColumn id="3053" xr3:uid="{0B179598-7CE7-C742-9367-2F5FF0C69610}" name="Column3033"/>
    <tableColumn id="3054" xr3:uid="{10C61784-7044-5D4C-99BC-98F6375A3537}" name="Column3034"/>
    <tableColumn id="3055" xr3:uid="{C8FC142C-22CE-8947-8CBB-CC7E729D6904}" name="Column3035"/>
    <tableColumn id="3056" xr3:uid="{3E9B6676-8E55-0F4D-ACA0-CA8EA3F4214A}" name="Column3036"/>
    <tableColumn id="3057" xr3:uid="{A1B8F6B1-209B-B047-8474-34D1322F251F}" name="Column3037"/>
    <tableColumn id="3058" xr3:uid="{9CC9CA41-1B02-0D4C-B1B8-5D71A44ABEB3}" name="Column3038"/>
    <tableColumn id="3059" xr3:uid="{BE225465-300B-8949-976C-739E5004988C}" name="Column3039"/>
    <tableColumn id="3060" xr3:uid="{FF01B76B-35A5-7947-A5E6-C4234A3425FC}" name="Column3040"/>
    <tableColumn id="3061" xr3:uid="{CE6083D3-CA5C-6242-976D-0C5516D15692}" name="Column3041"/>
    <tableColumn id="3062" xr3:uid="{3B634B45-DF1C-BB43-BD61-65E230DF59F3}" name="Column3042"/>
    <tableColumn id="3063" xr3:uid="{2F55E745-6E9F-0E49-B452-31D512E1F2D3}" name="Column3043"/>
    <tableColumn id="3064" xr3:uid="{E23D39AD-2F58-C04C-941E-FE3FEF515C03}" name="Column3044"/>
    <tableColumn id="3065" xr3:uid="{4C191DF7-A4F6-3F4B-A9A1-AFE397D7C4C0}" name="Column3045"/>
    <tableColumn id="3066" xr3:uid="{1C9ED4C7-DB55-6C4D-B3EB-9758D869488D}" name="Column3046"/>
    <tableColumn id="3067" xr3:uid="{FF2C1AD8-96A5-D447-9D59-69CF7D919A10}" name="Column3047"/>
    <tableColumn id="3068" xr3:uid="{BA82485D-9DA6-F544-8104-BF9CF746DE5C}" name="Column3048"/>
    <tableColumn id="3069" xr3:uid="{38893B41-CE7F-9148-A051-F4329F1D3AFB}" name="Column3049"/>
    <tableColumn id="3070" xr3:uid="{7EBD913B-8024-3444-8162-F5479FACB34B}" name="Column3050"/>
    <tableColumn id="3071" xr3:uid="{EADE0001-A536-6346-9528-6BE3FE2DC549}" name="Column3051"/>
    <tableColumn id="3072" xr3:uid="{85CE5995-FAD2-2744-B073-CE26332952E7}" name="Column3052"/>
    <tableColumn id="3073" xr3:uid="{BFDB673D-A5D7-1D4D-9B5E-C1BAD99FBE59}" name="Column3053"/>
    <tableColumn id="3074" xr3:uid="{77C9E0B5-AF3C-4548-A417-26C4E2B99DC2}" name="Column3054"/>
    <tableColumn id="3075" xr3:uid="{F82C3C7B-3CD1-B240-B7F9-BFB267330F2D}" name="Column3055"/>
    <tableColumn id="3076" xr3:uid="{AAAA65B0-D38D-0544-B2D0-01BEF54D16C2}" name="Column3056"/>
    <tableColumn id="3077" xr3:uid="{592923E5-B77B-794A-9482-A1C62B8A4E69}" name="Column3057"/>
    <tableColumn id="3078" xr3:uid="{A19901F5-C6FC-C64B-8422-0B5C548415ED}" name="Column3058"/>
    <tableColumn id="3079" xr3:uid="{335068B2-A570-CA4D-89EE-438A51F291B3}" name="Column3059"/>
    <tableColumn id="3080" xr3:uid="{3043E134-CE7D-474B-BF9B-CA5C3BCABDF5}" name="Column3060"/>
    <tableColumn id="3081" xr3:uid="{D9E2264C-9DB9-6C4C-A733-FA7982B251A1}" name="Column3061"/>
    <tableColumn id="3082" xr3:uid="{88FEC157-18B9-2E48-86B6-3D8CF1E59106}" name="Column3062"/>
    <tableColumn id="3083" xr3:uid="{A13D2CC1-9DD0-0744-838F-3C3F502119CD}" name="Column3063"/>
    <tableColumn id="3084" xr3:uid="{567F48B4-4AC2-0C40-940E-AF275F0BE95B}" name="Column3064"/>
    <tableColumn id="3085" xr3:uid="{6E91427B-3209-1241-A3D8-7C89AC07BBEA}" name="Column3065"/>
    <tableColumn id="3086" xr3:uid="{07128793-28D0-3648-9A67-57AB54BFB30F}" name="Column3066"/>
    <tableColumn id="3087" xr3:uid="{6F7F4DA7-BEEF-C545-A635-D8DDA72323BC}" name="Column3067"/>
    <tableColumn id="3088" xr3:uid="{5BAA9EA4-6F10-4E45-876A-E3B2D2336C08}" name="Column3068"/>
    <tableColumn id="3089" xr3:uid="{104FE45A-4FA4-7447-8476-C0492CCF23B7}" name="Column3069"/>
    <tableColumn id="3090" xr3:uid="{0CB0B160-203E-034C-B1FE-5E58BFD2535B}" name="Column3070"/>
    <tableColumn id="3091" xr3:uid="{F109B923-D683-8845-BCCD-65EC4ED8D115}" name="Column3071"/>
    <tableColumn id="3092" xr3:uid="{973C4540-773F-134B-9A1B-C569A6D0FAF0}" name="Column3072"/>
    <tableColumn id="3093" xr3:uid="{F35520FC-A9FE-7A4C-A6F7-BE6006173C27}" name="Column3073"/>
    <tableColumn id="3094" xr3:uid="{8D8E12C8-D1AF-9D41-AD58-C181DDFF84A5}" name="Column3074"/>
    <tableColumn id="3095" xr3:uid="{F37A8BB6-0DA1-B24B-86BF-D6034398B599}" name="Column3075"/>
    <tableColumn id="3096" xr3:uid="{7978A255-6F8E-C04C-93F2-25A4276110E5}" name="Column3076"/>
    <tableColumn id="3097" xr3:uid="{34AF2C86-28F9-0740-A62E-B2BE5458D43D}" name="Column3077"/>
    <tableColumn id="3098" xr3:uid="{B9BF6760-9493-614D-9688-4F9F651BA4E7}" name="Column3078"/>
    <tableColumn id="3099" xr3:uid="{C6C271E2-F40C-1744-9FEF-8300C08DDC93}" name="Column3079"/>
    <tableColumn id="3100" xr3:uid="{C64A702D-800E-1645-822D-9717E09E995B}" name="Column3080"/>
    <tableColumn id="3101" xr3:uid="{F03B48F7-2964-1F4F-9738-DEB00924410A}" name="Column3081"/>
    <tableColumn id="3102" xr3:uid="{295AD265-E0A1-A944-8B24-5E43643924FB}" name="Column3082"/>
    <tableColumn id="3103" xr3:uid="{6B977F64-72A6-FA45-A834-647D23A37FF9}" name="Column3083"/>
    <tableColumn id="3104" xr3:uid="{AB643C01-8E04-604B-9F20-F0A5686547E7}" name="Column3084"/>
    <tableColumn id="3105" xr3:uid="{3146CD55-DA39-C749-9597-8341D4348DEB}" name="Column3085"/>
    <tableColumn id="3106" xr3:uid="{667A1176-B603-1741-925F-0285630399B7}" name="Column3086"/>
    <tableColumn id="3107" xr3:uid="{B57F9486-360A-F94F-83CF-853DF1620001}" name="Column3087"/>
    <tableColumn id="3108" xr3:uid="{A7283505-3E3D-304C-94F1-14AA1D43DE62}" name="Column3088"/>
    <tableColumn id="3109" xr3:uid="{33EEB256-A046-D14F-8791-33F5BACCD227}" name="Column3089"/>
    <tableColumn id="3110" xr3:uid="{A585B27B-FD2C-5A4C-B028-0386EFB84F7D}" name="Column3090"/>
    <tableColumn id="3111" xr3:uid="{7C0503D3-2F73-154B-83E2-72390B5E44D6}" name="Column3091"/>
    <tableColumn id="3112" xr3:uid="{4AFCD2A3-0632-4F44-AA35-CDCA7A957107}" name="Column3092"/>
    <tableColumn id="3113" xr3:uid="{72EC6FD5-CF4E-0A4B-BD57-17F8024B3518}" name="Column3093"/>
    <tableColumn id="3114" xr3:uid="{BB4F47B5-DF62-084D-8637-B430B7213057}" name="Column3094"/>
    <tableColumn id="3115" xr3:uid="{B4FCAE1D-5BF3-2245-9243-53E0CEFCA269}" name="Column3095"/>
    <tableColumn id="3116" xr3:uid="{F086795E-9226-844A-B4E5-0DBC0D85A4D7}" name="Column3096"/>
    <tableColumn id="3117" xr3:uid="{C6DB5A42-018B-BC4D-83EE-37E3F6238D60}" name="Column3097"/>
    <tableColumn id="3118" xr3:uid="{D545F8A4-1DA3-C44B-9B52-E909233B67CD}" name="Column3098"/>
    <tableColumn id="3119" xr3:uid="{3F565787-43FF-0E44-901A-CD4DEC6632FA}" name="Column3099"/>
    <tableColumn id="3120" xr3:uid="{05CD3E15-5AB3-4C44-A400-D29DF544B099}" name="Column3100"/>
    <tableColumn id="3121" xr3:uid="{DE84537B-C0F9-F541-BA02-ADB1974CB7ED}" name="Column3101"/>
    <tableColumn id="3122" xr3:uid="{057C02D0-F459-C342-9CCC-14B2FAC04BBE}" name="Column3102"/>
    <tableColumn id="3123" xr3:uid="{13BA8A0B-D9C0-7745-BAD3-7120C0C9E4B1}" name="Column3103"/>
    <tableColumn id="3124" xr3:uid="{16BD948A-287E-9A41-8CE7-01A308897680}" name="Column3104"/>
    <tableColumn id="3125" xr3:uid="{FBFC1F03-E490-154D-9B93-F4FB4BEED076}" name="Column3105"/>
    <tableColumn id="3126" xr3:uid="{6CB90EE3-683D-9148-8853-0C8A95CF1ECC}" name="Column3106"/>
    <tableColumn id="3127" xr3:uid="{30604E4D-C3D9-A44C-926F-C2ABDD832A8D}" name="Column3107"/>
    <tableColumn id="3128" xr3:uid="{3F4ED104-3F99-9447-A77B-7D83C27A18E9}" name="Column3108"/>
    <tableColumn id="3129" xr3:uid="{8E8D8007-4593-D244-A634-F6D05BD9CC9F}" name="Column3109"/>
    <tableColumn id="3130" xr3:uid="{566D2B50-46D0-0F4C-90D6-9BB044F8E23A}" name="Column3110"/>
    <tableColumn id="3131" xr3:uid="{7313C450-B779-F34A-A9A5-61A44789133B}" name="Column3111"/>
    <tableColumn id="3132" xr3:uid="{0AA7F2A7-A5EC-2442-BEC5-2CE064CE4790}" name="Column3112"/>
    <tableColumn id="3133" xr3:uid="{8092B91D-94F4-8944-BDC6-67CE9F685008}" name="Column3113"/>
    <tableColumn id="3134" xr3:uid="{684325C9-4270-A648-B3EE-506313F71252}" name="Column3114"/>
    <tableColumn id="3135" xr3:uid="{E41D223E-F602-8444-8F5A-E5EFCA81410D}" name="Column3115"/>
    <tableColumn id="3136" xr3:uid="{F8986239-9EA2-B644-AB05-00943E2BDB19}" name="Column3116"/>
    <tableColumn id="3137" xr3:uid="{2B502F9D-F22B-A548-A4CF-C5E91097D0EF}" name="Column3117"/>
    <tableColumn id="3138" xr3:uid="{AFE3586C-F06A-384D-8772-509905171FBC}" name="Column3118"/>
    <tableColumn id="3139" xr3:uid="{7198BB99-B42A-C14A-BF13-917B5315C55A}" name="Column3119"/>
    <tableColumn id="3140" xr3:uid="{1FFC2494-24A4-D04A-9672-29104B4A07C0}" name="Column3120"/>
    <tableColumn id="3141" xr3:uid="{C7A54872-DF86-CB47-87FA-C98AA296F434}" name="Column3121"/>
    <tableColumn id="3142" xr3:uid="{E1160BA4-8483-0F4B-AAE4-5D3E1CFFA772}" name="Column3122"/>
    <tableColumn id="3143" xr3:uid="{06F35D66-C312-814E-B51B-44E66A3DA95C}" name="Column3123"/>
    <tableColumn id="3144" xr3:uid="{C4D1D185-A3E7-8B44-8E87-7F4FF6695822}" name="Column3124"/>
    <tableColumn id="3145" xr3:uid="{EBCED090-B256-EF44-91C5-C602B2F676B5}" name="Column3125"/>
    <tableColumn id="3146" xr3:uid="{DACE99AC-A7A3-EF47-B003-7673FC1D0B3D}" name="Column3126"/>
    <tableColumn id="3147" xr3:uid="{76DDDA78-EE28-1D4F-B53E-A4B7C0916B44}" name="Column3127"/>
    <tableColumn id="3148" xr3:uid="{0B13CF6B-4BFC-6C46-8513-B37CAF1FF382}" name="Column3128"/>
    <tableColumn id="3149" xr3:uid="{7310432D-5AF4-ED45-AFDD-4E02F2F836C0}" name="Column3129"/>
    <tableColumn id="3150" xr3:uid="{C4A022F3-CDB9-174D-BE84-4A4BDED313B0}" name="Column3130"/>
    <tableColumn id="3151" xr3:uid="{8A121759-CA2A-064E-B80C-3B5499A3083D}" name="Column3131"/>
    <tableColumn id="3152" xr3:uid="{4FF22095-AC10-EE4B-B4BE-96D130E716BC}" name="Column3132"/>
    <tableColumn id="3153" xr3:uid="{9C2FB2DB-94C0-DC47-9DDF-3F7CC29457CF}" name="Column3133"/>
    <tableColumn id="3154" xr3:uid="{E587327B-D720-6A4E-83EC-6FA9122BC420}" name="Column3134"/>
    <tableColumn id="3155" xr3:uid="{38A63B6B-24D1-724D-B174-7AEBD42AF632}" name="Column3135"/>
    <tableColumn id="3156" xr3:uid="{3D5071B2-80CE-9F45-BC9D-0EFA76FB8B60}" name="Column3136"/>
    <tableColumn id="3157" xr3:uid="{92861BE1-D222-3243-B2CC-CB61A3773D96}" name="Column3137"/>
    <tableColumn id="3158" xr3:uid="{B9C478C0-F984-A742-813A-96BC36F2C59D}" name="Column3138"/>
    <tableColumn id="3159" xr3:uid="{D45422F3-0072-E344-96B0-6DB4B971E2DA}" name="Column3139"/>
    <tableColumn id="3160" xr3:uid="{72A14CEE-2C37-6549-8808-748D5C8336DC}" name="Column3140"/>
    <tableColumn id="3161" xr3:uid="{CC3FFE3C-0508-9F47-9CF6-8570F7D09852}" name="Column3141"/>
    <tableColumn id="3162" xr3:uid="{A0803DCF-7D88-F448-96DD-B2C18240106E}" name="Column3142"/>
    <tableColumn id="3163" xr3:uid="{69A91D8D-744B-7749-B86B-83A25CBA469A}" name="Column3143"/>
    <tableColumn id="3164" xr3:uid="{98BD2F03-E8A9-E549-BE98-0FB6C21565BA}" name="Column3144"/>
    <tableColumn id="3165" xr3:uid="{E5B5FAEE-8B73-9D43-9D3B-8A3E396C7116}" name="Column3145"/>
    <tableColumn id="3166" xr3:uid="{AB3F0E45-29EB-FF40-948A-B2E847A12F9A}" name="Column3146"/>
    <tableColumn id="3167" xr3:uid="{8D16520D-48C3-CD4E-AD7B-CFCDCB321E18}" name="Column3147"/>
    <tableColumn id="3168" xr3:uid="{145DACFA-D203-304D-81E8-927F47101388}" name="Column3148"/>
    <tableColumn id="3169" xr3:uid="{9762ED74-38FB-0F47-A803-1DB3A6DA0B11}" name="Column3149"/>
    <tableColumn id="3170" xr3:uid="{F0C83DF1-4A6B-304A-A86A-7F496EA47901}" name="Column3150"/>
    <tableColumn id="3171" xr3:uid="{E0FEE111-4B91-5D4F-9F1D-EA31EBB30FC3}" name="Column3151"/>
    <tableColumn id="3172" xr3:uid="{B30406EA-A54E-ED44-BACD-25ABB3E86EE3}" name="Column3152"/>
    <tableColumn id="3173" xr3:uid="{85825E03-980D-044A-848B-E8AC0736E91D}" name="Column3153"/>
    <tableColumn id="3174" xr3:uid="{A356631B-CC79-7B42-AC26-EA8A68B42166}" name="Column3154"/>
    <tableColumn id="3175" xr3:uid="{126A2C6F-05C7-7E44-979F-EB7F6C5EB2AD}" name="Column3155"/>
    <tableColumn id="3176" xr3:uid="{91336311-1FBF-254A-82BB-A992C21AC037}" name="Column3156"/>
    <tableColumn id="3177" xr3:uid="{7D91C43F-E42C-2D49-A35A-652B608C046F}" name="Column3157"/>
    <tableColumn id="3178" xr3:uid="{E8689692-B495-DC49-BE35-67BE11F7DEA3}" name="Column3158"/>
    <tableColumn id="3179" xr3:uid="{D033EDE5-AF9C-5A44-B173-6B2BA42D0C49}" name="Column3159"/>
    <tableColumn id="3180" xr3:uid="{E9C5F749-6973-3448-880A-C2DA18A40B61}" name="Column3160"/>
    <tableColumn id="3181" xr3:uid="{7BBED664-0D2B-2C4B-8ECA-D17293175C6C}" name="Column3161"/>
    <tableColumn id="3182" xr3:uid="{AA6FC187-F009-A243-88CF-D30FCB74E919}" name="Column3162"/>
    <tableColumn id="3183" xr3:uid="{B4F04140-4147-5842-AE1F-7E2CAC5CE694}" name="Column3163"/>
    <tableColumn id="3184" xr3:uid="{4469170D-C22E-BC4C-B295-DC09CA4EDB1B}" name="Column3164"/>
    <tableColumn id="3185" xr3:uid="{AD1B10CA-0F6B-1D4B-9210-E4DC4126ED77}" name="Column3165"/>
    <tableColumn id="3186" xr3:uid="{8BF200C6-03D0-7749-A667-AD7A8B6F3EFD}" name="Column3166"/>
    <tableColumn id="3187" xr3:uid="{07D6DD6C-50D8-D946-B3DB-825728397EE5}" name="Column3167"/>
    <tableColumn id="3188" xr3:uid="{2837451E-18CE-E642-9275-15814F083C2A}" name="Column3168"/>
    <tableColumn id="3189" xr3:uid="{DA8CFD5F-2F94-E44C-8A83-DA9BD2C1DB9E}" name="Column3169"/>
    <tableColumn id="3190" xr3:uid="{5DDBE553-5B47-8941-BA15-8DFA3BD5A5DE}" name="Column3170"/>
    <tableColumn id="3191" xr3:uid="{D037B19B-6B14-BB41-A632-8010327822B1}" name="Column3171"/>
    <tableColumn id="3192" xr3:uid="{2DC0EF4C-2522-F349-A1F3-3B7DF97A885E}" name="Column3172"/>
    <tableColumn id="3193" xr3:uid="{6AB76F3A-116C-174A-9350-E357DDCAAE01}" name="Column3173"/>
    <tableColumn id="3194" xr3:uid="{12B3E992-8717-3E44-8120-8E7A90E3B429}" name="Column3174"/>
    <tableColumn id="3195" xr3:uid="{D9190B94-24AF-AE49-9EB9-2143D362F085}" name="Column3175"/>
    <tableColumn id="3196" xr3:uid="{1731EDA0-C2B0-4B48-A3C0-2D014CE04E1E}" name="Column3176"/>
    <tableColumn id="3197" xr3:uid="{EC8DFB01-26D2-9342-9176-D42CDCF0205E}" name="Column3177"/>
    <tableColumn id="3198" xr3:uid="{88D737A7-886D-0249-9B15-23250232A704}" name="Column3178"/>
    <tableColumn id="3199" xr3:uid="{BD61D437-5E8B-A44F-A8CA-B67BA16E7571}" name="Column3179"/>
    <tableColumn id="3200" xr3:uid="{F386E191-7730-2F44-8CBB-7FA260CCF476}" name="Column3180"/>
    <tableColumn id="3201" xr3:uid="{5378788E-8D4D-744B-8C4A-DB528BC1AA8F}" name="Column3181"/>
    <tableColumn id="3202" xr3:uid="{6C05E861-6940-5B40-8D7F-AF48F6E6A95B}" name="Column3182"/>
    <tableColumn id="3203" xr3:uid="{A33C3909-AEC5-0845-A426-8A0C8F42CF62}" name="Column3183"/>
    <tableColumn id="3204" xr3:uid="{9320749C-A873-E549-887F-7A86F6007D01}" name="Column3184"/>
    <tableColumn id="3205" xr3:uid="{691E28C1-B1EB-0A4F-A4DA-ACE348C15AE3}" name="Column3185"/>
    <tableColumn id="3206" xr3:uid="{2DBD2404-C135-AE4D-B73A-6D84FAA7A34F}" name="Column3186"/>
    <tableColumn id="3207" xr3:uid="{35DB7DFA-B5A3-2547-8F73-5B295034E093}" name="Column3187"/>
    <tableColumn id="3208" xr3:uid="{5EEEB213-D13F-0142-B3A1-C7E70F3EAB57}" name="Column3188"/>
    <tableColumn id="3209" xr3:uid="{4F699F78-6BF1-5342-880D-8E157D01E60E}" name="Column3189"/>
    <tableColumn id="3210" xr3:uid="{E3CB9483-3645-FC42-AB35-06761C2D40E9}" name="Column3190"/>
    <tableColumn id="3211" xr3:uid="{2022B6E4-9396-E34D-A5AB-B19F04FA56C8}" name="Column3191"/>
    <tableColumn id="3212" xr3:uid="{8D45B879-B178-3E46-9438-65621ED976BC}" name="Column3192"/>
    <tableColumn id="3213" xr3:uid="{AE12D321-918B-9140-84AB-B0EDA363CCD8}" name="Column3193"/>
    <tableColumn id="3214" xr3:uid="{FAC9E51A-FB7F-8B44-A888-CBA982338035}" name="Column3194"/>
    <tableColumn id="3215" xr3:uid="{2FE53D93-2F0C-4747-BA68-601DEB9463C3}" name="Column3195"/>
    <tableColumn id="3216" xr3:uid="{C8C22294-F3E2-1F46-880B-D604F8C704C5}" name="Column3196"/>
    <tableColumn id="3217" xr3:uid="{BE8ABEBE-CA6D-664D-8495-A7057311F41F}" name="Column3197"/>
    <tableColumn id="3218" xr3:uid="{8ED33693-2EFA-D84F-8439-E500DC879B40}" name="Column3198"/>
    <tableColumn id="3219" xr3:uid="{AA496CEF-C708-9845-B264-5157C4A53855}" name="Column3199"/>
    <tableColumn id="3220" xr3:uid="{02751330-E303-0147-946D-C4C5D2416647}" name="Column3200"/>
    <tableColumn id="3221" xr3:uid="{0BAFE6FF-71B1-CB49-B966-0B7D1CF69135}" name="Column3201"/>
    <tableColumn id="3222" xr3:uid="{EDC49DE4-A95B-564E-A7AB-D3858E1BF51D}" name="Column3202"/>
    <tableColumn id="3223" xr3:uid="{F10D90D1-1DD8-BE48-ACAB-7B9036495290}" name="Column3203"/>
    <tableColumn id="3224" xr3:uid="{478DA04D-F486-774A-A70F-90EECAE3F602}" name="Column3204"/>
    <tableColumn id="3225" xr3:uid="{AE6D2DA5-D342-D74A-8E55-0C3534E86B3B}" name="Column3205"/>
    <tableColumn id="3226" xr3:uid="{88BB778A-FAE9-A740-8A64-7028653BC675}" name="Column3206"/>
    <tableColumn id="3227" xr3:uid="{4E2B1C9B-8202-294F-B694-0C98BA772392}" name="Column3207"/>
    <tableColumn id="3228" xr3:uid="{2A7ED5D9-392E-8B4B-8C31-264E02B6DC87}" name="Column3208"/>
    <tableColumn id="3229" xr3:uid="{6D2A55EE-39CF-4649-9BBC-B3BB5FB5E008}" name="Column3209"/>
    <tableColumn id="3230" xr3:uid="{B71081E3-516F-1543-BF4A-3FE03EDA0461}" name="Column3210"/>
    <tableColumn id="3231" xr3:uid="{A7A9183C-6538-064E-929E-FACD5A439EE0}" name="Column3211"/>
    <tableColumn id="3232" xr3:uid="{C829604E-3D52-984A-AA42-93C2C87B55E4}" name="Column3212"/>
    <tableColumn id="3233" xr3:uid="{01FB91B9-ACE4-5640-B238-7A8CDFDB3FCF}" name="Column3213"/>
    <tableColumn id="3234" xr3:uid="{BC39B505-C536-F746-BF66-23C34054837F}" name="Column3214"/>
    <tableColumn id="3235" xr3:uid="{066AD0A7-34EC-614F-9BA0-2109B0395898}" name="Column3215"/>
    <tableColumn id="3236" xr3:uid="{EA7580CA-FEBD-0E4A-B2FF-B50851737FB3}" name="Column3216"/>
    <tableColumn id="3237" xr3:uid="{781E852F-1EA5-B047-ABBA-49E2BE83FCF8}" name="Column3217"/>
    <tableColumn id="3238" xr3:uid="{11A860B3-6CAC-C946-8949-881175113A6A}" name="Column3218"/>
    <tableColumn id="3239" xr3:uid="{A0B4B6DB-7F82-6A43-A693-952C3BBA7CAB}" name="Column3219"/>
    <tableColumn id="3240" xr3:uid="{264E47BA-69A3-794E-9684-A7765D924E46}" name="Column3220"/>
    <tableColumn id="3241" xr3:uid="{246758EA-89EF-6541-B246-4BDE83BA7164}" name="Column3221"/>
    <tableColumn id="3242" xr3:uid="{C3F0A2B6-8A22-D446-AAB2-48CD79E54053}" name="Column3222"/>
    <tableColumn id="3243" xr3:uid="{234A8BE4-A7CE-0845-A8C3-D4584AAA41D4}" name="Column3223"/>
    <tableColumn id="3244" xr3:uid="{78A6A9F6-3CF4-A542-9351-EDD50363E852}" name="Column3224"/>
    <tableColumn id="3245" xr3:uid="{3060EA23-F0EE-814D-B0E1-2D5718216FB0}" name="Column3225"/>
    <tableColumn id="3246" xr3:uid="{3DE8BF8F-D0FF-B04F-A7F2-BC07494AB98A}" name="Column3226"/>
    <tableColumn id="3247" xr3:uid="{41FF4140-09E8-D840-9F4B-BCB5C6E77AF1}" name="Column3227"/>
    <tableColumn id="3248" xr3:uid="{AD0DF05E-F931-0E46-BB18-0315615D8634}" name="Column3228"/>
    <tableColumn id="3249" xr3:uid="{B90B53BD-2A52-4844-88C5-8AF26EE68BD1}" name="Column3229"/>
    <tableColumn id="3250" xr3:uid="{38A465B0-AF49-2C4F-B1FA-16961E23202B}" name="Column3230"/>
    <tableColumn id="3251" xr3:uid="{A658BE92-A7F6-8E4B-A7C0-1A59FA97C84E}" name="Column3231"/>
    <tableColumn id="3252" xr3:uid="{702F5D10-54F0-F54E-B775-14AB23C6FB56}" name="Column3232"/>
    <tableColumn id="3253" xr3:uid="{AFE377F7-EE24-A740-8E0C-0D46893D19F4}" name="Column3233"/>
    <tableColumn id="3254" xr3:uid="{3942702B-B5B2-E14D-88D9-20502439908A}" name="Column3234"/>
    <tableColumn id="3255" xr3:uid="{028052C3-2B72-854B-8226-0AC3FB7FD1AA}" name="Column3235"/>
    <tableColumn id="3256" xr3:uid="{7708123A-2F99-EF4C-A248-26684A1CF8F9}" name="Column3236"/>
    <tableColumn id="3257" xr3:uid="{61419DA0-A307-8C4B-9128-A758FF011B03}" name="Column3237"/>
    <tableColumn id="3258" xr3:uid="{D3365FC7-31DB-A046-88D4-8F02F5186818}" name="Column3238"/>
    <tableColumn id="3259" xr3:uid="{A38503BE-091F-AB42-BA77-002020E1F0F0}" name="Column3239"/>
    <tableColumn id="3260" xr3:uid="{C1193513-C8D2-FE43-B6AC-0A8108669C08}" name="Column3240"/>
    <tableColumn id="3261" xr3:uid="{6D6EC056-00D6-A446-9D20-1F607784683D}" name="Column3241"/>
    <tableColumn id="3262" xr3:uid="{3CB168A1-87FC-274B-94E1-3A889D796B9A}" name="Column3242"/>
    <tableColumn id="3263" xr3:uid="{C5A267C4-34B7-3646-90C8-4C7D9EFA6BF1}" name="Column3243"/>
    <tableColumn id="3264" xr3:uid="{82FF89E5-A403-EA49-B67B-32D5F87CC7E5}" name="Column3244"/>
    <tableColumn id="3265" xr3:uid="{A185F037-2862-0D47-8707-A375EE506B44}" name="Column3245"/>
    <tableColumn id="3266" xr3:uid="{E396214D-6714-1C4D-9648-040B36D1E1E4}" name="Column3246"/>
    <tableColumn id="3267" xr3:uid="{11676FE9-2FD5-C440-A171-D9803C034CBB}" name="Column3247"/>
    <tableColumn id="3268" xr3:uid="{FF5E5D61-3847-5941-ADC5-C2A98491BE3C}" name="Column3248"/>
    <tableColumn id="3269" xr3:uid="{2C7EE817-8586-CF41-86D9-43DFBE299063}" name="Column3249"/>
    <tableColumn id="3270" xr3:uid="{7CC0390A-4182-9547-8DE8-9C03B12CC563}" name="Column3250"/>
    <tableColumn id="3271" xr3:uid="{B9FFA53A-B37B-BF41-988F-5E909279B865}" name="Column3251"/>
    <tableColumn id="3272" xr3:uid="{A3F60665-0DBE-EF4D-BC73-DBDDCBC04324}" name="Column3252"/>
    <tableColumn id="3273" xr3:uid="{7E15044F-547D-1F47-89A7-31FCFC22FBBD}" name="Column3253"/>
    <tableColumn id="3274" xr3:uid="{B39A5F58-3E83-C145-9D8E-C8A06CBDDC6F}" name="Column3254"/>
    <tableColumn id="3275" xr3:uid="{41BED6C4-4FBC-2E49-82DB-5143222ACE60}" name="Column3255"/>
    <tableColumn id="3276" xr3:uid="{02E2447A-F393-1440-B009-F04037E20B13}" name="Column3256"/>
    <tableColumn id="3277" xr3:uid="{A80E4E80-734E-B140-AF10-B2C7A1195539}" name="Column3257"/>
    <tableColumn id="3278" xr3:uid="{6A76F968-1679-1F41-BFD3-0CFCEDB7C34D}" name="Column3258"/>
    <tableColumn id="3279" xr3:uid="{94D9D095-7E8D-F848-B638-A8B8C7BD78BC}" name="Column3259"/>
    <tableColumn id="3280" xr3:uid="{988A23C5-F90A-0B41-AB1F-6288B02E0F5D}" name="Column3260"/>
    <tableColumn id="3281" xr3:uid="{6FC6F4E5-E326-444F-BD0D-1B4815497058}" name="Column3261"/>
    <tableColumn id="3282" xr3:uid="{900585A5-0C25-7C4B-A039-9BA69104A610}" name="Column3262"/>
    <tableColumn id="3283" xr3:uid="{B0D94AB7-40C9-7A49-ABF8-873C0817E5F9}" name="Column3263"/>
    <tableColumn id="3284" xr3:uid="{134AFCAA-1510-E54F-89E9-5E699D83227D}" name="Column3264"/>
    <tableColumn id="3285" xr3:uid="{C05E5872-90E2-6347-8084-01F2936D01C6}" name="Column3265"/>
    <tableColumn id="3286" xr3:uid="{5BCFF11B-C288-B146-BD7E-CEC027635192}" name="Column3266"/>
    <tableColumn id="3287" xr3:uid="{2E2D2A36-5EB2-D546-A945-B8FE8AFD4444}" name="Column3267"/>
    <tableColumn id="3288" xr3:uid="{C8533CF2-0D1E-0643-89B0-2266CA8DEB13}" name="Column3268"/>
    <tableColumn id="3289" xr3:uid="{033602DF-E163-9F47-B8F4-D2D966A41E44}" name="Column3269"/>
    <tableColumn id="3290" xr3:uid="{CEADC495-F2E3-F74E-9E39-003DC5291005}" name="Column3270"/>
    <tableColumn id="3291" xr3:uid="{AA05236C-DE3E-8047-81E8-EB6CA7E98769}" name="Column3271"/>
    <tableColumn id="3292" xr3:uid="{5F4D6E9C-4814-7C4E-A019-85A1447FC473}" name="Column3272"/>
    <tableColumn id="3293" xr3:uid="{E983E893-3D1C-CD4B-84A8-FB9909F89017}" name="Column3273"/>
    <tableColumn id="3294" xr3:uid="{8BB90356-EDF5-C649-ADC7-DE0A5F66E60D}" name="Column3274"/>
    <tableColumn id="3295" xr3:uid="{8D2059DD-7A81-8A4C-A2DC-0ED2AAB2509A}" name="Column3275"/>
    <tableColumn id="3296" xr3:uid="{5CFC4C6D-1964-9A45-A12F-1147FF6D0918}" name="Column3276"/>
    <tableColumn id="3297" xr3:uid="{A0A091DF-76EA-D34E-BF99-A32E7D00DFD8}" name="Column3277"/>
    <tableColumn id="3298" xr3:uid="{17F40998-501B-3B4F-B021-A0D1063A1689}" name="Column3278"/>
    <tableColumn id="3299" xr3:uid="{F089E23F-883C-AE41-A43A-1E07B7B4C3F2}" name="Column3279"/>
    <tableColumn id="3300" xr3:uid="{E0A3F9E2-90D2-2E4E-9198-C31CCF1C0E02}" name="Column3280"/>
    <tableColumn id="3301" xr3:uid="{AC595273-2DD3-5D4B-8EFD-88E27752C8B3}" name="Column3281"/>
    <tableColumn id="3302" xr3:uid="{2C953DB1-E9E7-5E4C-BB6D-204ECB2C18F4}" name="Column3282"/>
    <tableColumn id="3303" xr3:uid="{0F22AEAA-1919-0C49-9D04-03F36D7A4C75}" name="Column3283"/>
    <tableColumn id="3304" xr3:uid="{0B744C87-6074-7147-B1AC-2667E01C9D1A}" name="Column3284"/>
    <tableColumn id="3305" xr3:uid="{765C76F7-932D-9647-A3F4-BDC194E342FD}" name="Column3285"/>
    <tableColumn id="3306" xr3:uid="{A29BE614-8CC0-1E4F-AB5F-A2FD5FDC0FB6}" name="Column3286"/>
    <tableColumn id="3307" xr3:uid="{46B730F0-4C60-CB4D-A4AE-AE99E0EBBA29}" name="Column3287"/>
    <tableColumn id="3308" xr3:uid="{CF767A73-0784-7C49-BDB7-964DC6F8E004}" name="Column3288"/>
    <tableColumn id="3309" xr3:uid="{B283E955-A72F-3747-85FF-A4377A68EF9D}" name="Column3289"/>
    <tableColumn id="3310" xr3:uid="{E704F422-737D-004E-AE94-51A48688A373}" name="Column3290"/>
    <tableColumn id="3311" xr3:uid="{83DDC6AA-4727-A14D-ACFC-DF59A467DF58}" name="Column3291"/>
    <tableColumn id="3312" xr3:uid="{9340756F-1D7A-9843-976F-932AF3183E37}" name="Column3292"/>
    <tableColumn id="3313" xr3:uid="{F8FD7DCD-0983-5449-9A7C-D225AD63C727}" name="Column3293"/>
    <tableColumn id="3314" xr3:uid="{D5C04AB8-B5C2-0C45-A547-219A80985B58}" name="Column3294"/>
    <tableColumn id="3315" xr3:uid="{5DEBF3CA-736B-5249-A138-22248D91AE9C}" name="Column3295"/>
    <tableColumn id="3316" xr3:uid="{AB3A39F5-40AB-D146-A72E-E5E447A1F70F}" name="Column3296"/>
    <tableColumn id="3317" xr3:uid="{37BF5852-60B2-9D40-8D54-BF7A2B3E20CE}" name="Column3297"/>
    <tableColumn id="3318" xr3:uid="{8ED4EB2A-57AF-BC4F-A3F4-D87E23916556}" name="Column3298"/>
    <tableColumn id="3319" xr3:uid="{D420086C-E9D0-A845-B821-8A56E2EBE03F}" name="Column3299"/>
    <tableColumn id="3320" xr3:uid="{A6F8EFB9-191F-B047-8CD3-E576F0308B36}" name="Column3300"/>
    <tableColumn id="3321" xr3:uid="{F55990BD-E8B6-0F47-93CC-A2088E570A56}" name="Column3301"/>
    <tableColumn id="3322" xr3:uid="{FED50808-3D7E-5D4B-BD1B-E90B1107922D}" name="Column3302"/>
    <tableColumn id="3323" xr3:uid="{A08CA5F4-A427-5649-91CB-927F77C5E153}" name="Column3303"/>
    <tableColumn id="3324" xr3:uid="{66CD3700-A183-CD4D-AECD-9EE4D91D2D8F}" name="Column3304"/>
    <tableColumn id="3325" xr3:uid="{E62E5AE6-CA74-7141-96EC-2E8760301364}" name="Column3305"/>
    <tableColumn id="3326" xr3:uid="{2BBCBF71-35B6-AF46-9EAB-A5AFD80449EC}" name="Column3306"/>
    <tableColumn id="3327" xr3:uid="{1A3F1E4C-A6F6-3C41-91D9-759FA3601C97}" name="Column3307"/>
    <tableColumn id="3328" xr3:uid="{77F0A4C9-E77D-8546-ACFD-6A9A3CE0B0DE}" name="Column3308"/>
    <tableColumn id="3329" xr3:uid="{E737E446-E4BB-0349-8E3B-7B2BBCF05C37}" name="Column3309"/>
    <tableColumn id="3330" xr3:uid="{3FDA437F-5A26-3942-9F5E-12567C13779C}" name="Column3310"/>
    <tableColumn id="3331" xr3:uid="{1EEB8E0E-86A7-A34D-9F5D-03E7E8373DE0}" name="Column3311"/>
    <tableColumn id="3332" xr3:uid="{19DBE982-0126-E347-9FB1-38F27AF977BB}" name="Column3312"/>
    <tableColumn id="3333" xr3:uid="{4562D39E-A6EE-1B4D-94B3-BA919875615E}" name="Column3313"/>
    <tableColumn id="3334" xr3:uid="{18C5403C-685D-3C49-A2C7-106767C2ADAB}" name="Column3314"/>
    <tableColumn id="3335" xr3:uid="{FAFC8AB2-8822-7643-9B3E-B5E996D46423}" name="Column3315"/>
    <tableColumn id="3336" xr3:uid="{9FD29BF2-7126-3C42-AED3-C7DC8AB18B0D}" name="Column3316"/>
    <tableColumn id="3337" xr3:uid="{FE95968E-6663-5145-97F6-F38F72EB34F2}" name="Column3317"/>
    <tableColumn id="3338" xr3:uid="{CC7EC0E5-B045-444F-81B5-8CE04593DE01}" name="Column3318"/>
    <tableColumn id="3339" xr3:uid="{35460757-0FF8-A749-9093-C848C4EEB5B2}" name="Column3319"/>
    <tableColumn id="3340" xr3:uid="{1B9463FC-C754-1241-9F11-BE24137D98DE}" name="Column3320"/>
    <tableColumn id="3341" xr3:uid="{F593F5A3-1515-E14B-9D20-9BF9B05ABD47}" name="Column3321"/>
    <tableColumn id="3342" xr3:uid="{929F3497-C80E-144A-8212-403470FD99F5}" name="Column3322"/>
    <tableColumn id="3343" xr3:uid="{16D3CD51-B77E-4F4B-9B03-871D3CEC8611}" name="Column3323"/>
    <tableColumn id="3344" xr3:uid="{E0FFCDFD-32F1-6549-A98A-89BA5E93A759}" name="Column3324"/>
    <tableColumn id="3345" xr3:uid="{FF232FAD-35FE-FF49-B597-1D5DF9424359}" name="Column3325"/>
    <tableColumn id="3346" xr3:uid="{7ECB6A64-3B95-554A-B08D-9C01477FBCEE}" name="Column3326"/>
    <tableColumn id="3347" xr3:uid="{56873F98-3CC2-AB47-9F2D-A908D5946468}" name="Column3327"/>
    <tableColumn id="3348" xr3:uid="{C5F6A386-6CC5-2F44-9C06-C28019D4EB6C}" name="Column3328"/>
    <tableColumn id="3349" xr3:uid="{404C065C-1403-D346-A9D3-625AAE54820F}" name="Column3329"/>
    <tableColumn id="3350" xr3:uid="{D4BB6EA1-F6CD-7843-B36B-0AAA7697B963}" name="Column3330"/>
    <tableColumn id="3351" xr3:uid="{47926C91-85BA-3F4F-A773-3CED23D3D87B}" name="Column3331"/>
    <tableColumn id="3352" xr3:uid="{66EEF343-BADD-8241-ABA1-5C62D48180C4}" name="Column3332"/>
    <tableColumn id="3353" xr3:uid="{53A8E221-70C6-8543-B6F2-D8B6508CF45E}" name="Column3333"/>
    <tableColumn id="3354" xr3:uid="{203D9D50-027B-0D4A-A650-342D59C235F1}" name="Column3334"/>
    <tableColumn id="3355" xr3:uid="{DF0A92FF-D242-D148-AB77-93C9C438A56A}" name="Column3335"/>
    <tableColumn id="3356" xr3:uid="{8EADBA4C-720C-9C4D-BBD8-4D2964E476FC}" name="Column3336"/>
    <tableColumn id="3357" xr3:uid="{95F8092E-7090-4649-A591-0968859F5F58}" name="Column3337"/>
    <tableColumn id="3358" xr3:uid="{77C584CF-46A5-A34C-ABC1-F07B298999A0}" name="Column3338"/>
    <tableColumn id="3359" xr3:uid="{1B8B24AF-8AA3-D54D-9741-2619F9BF70CB}" name="Column3339"/>
    <tableColumn id="3360" xr3:uid="{CE344F82-38F0-494D-BD74-0DE2BE312E57}" name="Column3340"/>
    <tableColumn id="3361" xr3:uid="{A4444F42-E0F9-F044-9E04-3DB65FB1C72B}" name="Column3341"/>
    <tableColumn id="3362" xr3:uid="{B6627EE9-D1FB-C041-8FF7-F362296D6C98}" name="Column3342"/>
    <tableColumn id="3363" xr3:uid="{A2F0B599-A7BB-044D-99E9-51ECC20AEE5C}" name="Column3343"/>
    <tableColumn id="3364" xr3:uid="{CB9DE99F-DD48-544C-B801-A672C802F852}" name="Column3344"/>
    <tableColumn id="3365" xr3:uid="{C125059C-C3B9-E74D-8BA3-7EBF3FB5052E}" name="Column3345"/>
    <tableColumn id="3366" xr3:uid="{8DE5FFCF-27B6-3248-8363-1E83322857B0}" name="Column3346"/>
    <tableColumn id="3367" xr3:uid="{02AAA81C-9ECF-664E-B460-ABD28BFAA506}" name="Column3347"/>
    <tableColumn id="3368" xr3:uid="{D50BED67-A8F4-794A-98D2-8F29FF0CD71F}" name="Column3348"/>
    <tableColumn id="3369" xr3:uid="{7F0CE593-857A-9347-B467-890D9172D7B2}" name="Column3349"/>
    <tableColumn id="3370" xr3:uid="{5EA09C31-310B-9246-9998-679B8ED6931F}" name="Column3350"/>
    <tableColumn id="3371" xr3:uid="{A1722BE3-6C05-3245-9478-4C7FFE62501F}" name="Column3351"/>
    <tableColumn id="3372" xr3:uid="{08A7029B-3E42-AB41-B2C6-5D2873B7ED5A}" name="Column3352"/>
    <tableColumn id="3373" xr3:uid="{2606EFAD-DF4D-6E44-AA59-2052AB689F73}" name="Column3353"/>
    <tableColumn id="3374" xr3:uid="{D25283A7-7539-1F46-92FF-7BE48B5B2DA8}" name="Column3354"/>
    <tableColumn id="3375" xr3:uid="{AED45FB4-7902-4D4C-84ED-9B8075B20768}" name="Column3355"/>
    <tableColumn id="3376" xr3:uid="{023397EB-286A-5E4D-88FC-BBD34E4A1BAE}" name="Column3356"/>
    <tableColumn id="3377" xr3:uid="{16660C39-3CFA-8241-9BAC-B6159C4D08A9}" name="Column3357"/>
    <tableColumn id="3378" xr3:uid="{9102685E-B0E8-0243-A73A-18A407647352}" name="Column3358"/>
    <tableColumn id="3379" xr3:uid="{1D6BD8E0-7E26-3F44-BC18-A3EC3FD0FBBB}" name="Column3359"/>
    <tableColumn id="3380" xr3:uid="{1FC02527-2CA0-D845-A543-E85FBF5A9528}" name="Column3360"/>
    <tableColumn id="3381" xr3:uid="{9121BA1F-E694-2949-80FB-14E2D691985E}" name="Column3361"/>
    <tableColumn id="3382" xr3:uid="{46FA0E54-3047-4D48-8514-76E87BE28B93}" name="Column3362"/>
    <tableColumn id="3383" xr3:uid="{5988F79A-B74E-8A4B-8FD8-11F17DF8DF4B}" name="Column3363"/>
    <tableColumn id="3384" xr3:uid="{D79AA829-026E-7840-8135-C41DDD275127}" name="Column3364"/>
    <tableColumn id="3385" xr3:uid="{F687E8D1-2B71-FA48-B349-587DC8F7D2C8}" name="Column3365"/>
    <tableColumn id="3386" xr3:uid="{64B4A99B-4CD7-5247-BD6E-3F4862D61864}" name="Column3366"/>
    <tableColumn id="3387" xr3:uid="{3339EF03-080D-1140-A919-AD5BEC11CDE9}" name="Column3367"/>
    <tableColumn id="3388" xr3:uid="{66630653-D95A-D141-BACB-F56D8C7816F0}" name="Column3368"/>
    <tableColumn id="3389" xr3:uid="{90FE9BEB-4D26-4C43-9D2F-91A2CE5CD6AE}" name="Column3369"/>
    <tableColumn id="3390" xr3:uid="{9254A9DD-72F5-2944-A7DA-1F4E2F70C284}" name="Column3370"/>
    <tableColumn id="3391" xr3:uid="{C8848C57-1714-E24F-AB7E-C8F5CF48C210}" name="Column3371"/>
    <tableColumn id="3392" xr3:uid="{41AACE04-B1C2-BA45-B91B-D4C33EE65231}" name="Column3372"/>
    <tableColumn id="3393" xr3:uid="{BB04D5D3-25C2-4242-ACA2-A8DE7C5D2EEC}" name="Column3373"/>
    <tableColumn id="3394" xr3:uid="{BA80443E-35D5-E445-8719-73684E69D317}" name="Column3374"/>
    <tableColumn id="3395" xr3:uid="{B18E7A59-FBEC-6145-B39F-DA5CF4CBE368}" name="Column3375"/>
    <tableColumn id="3396" xr3:uid="{31D5CD0C-2A2D-464E-9CEA-4B674EA3D45F}" name="Column3376"/>
    <tableColumn id="3397" xr3:uid="{1EFCF670-D935-D742-9096-59E9A003CC87}" name="Column3377"/>
    <tableColumn id="3398" xr3:uid="{046C80E0-B531-1446-A06D-A72F27056253}" name="Column3378"/>
    <tableColumn id="3399" xr3:uid="{6790E413-4ADC-114A-9919-E017ACF0FF2D}" name="Column3379"/>
    <tableColumn id="3400" xr3:uid="{E0ADFC16-D2A7-114D-B682-7684F59493E7}" name="Column3380"/>
    <tableColumn id="3401" xr3:uid="{30BCB09C-1DC0-2B46-BC42-B22684AB3D9E}" name="Column3381"/>
    <tableColumn id="3402" xr3:uid="{FC7885CD-F5AA-C848-AF0D-B405EE4F6CD4}" name="Column3382"/>
    <tableColumn id="3403" xr3:uid="{D59B7638-3D04-094B-B8FC-9FD7DB4E94AD}" name="Column3383"/>
    <tableColumn id="3404" xr3:uid="{D635991A-5499-474E-A880-C299B4F3F1FA}" name="Column3384"/>
    <tableColumn id="3405" xr3:uid="{9AA8C50D-0396-0A49-B1EA-B9B0099BFCBD}" name="Column3385"/>
    <tableColumn id="3406" xr3:uid="{011F1FED-B742-554E-8648-7EF3258716B8}" name="Column3386"/>
    <tableColumn id="3407" xr3:uid="{A1B4EDDA-B333-494D-8A13-93ABA64CE6DD}" name="Column3387"/>
    <tableColumn id="3408" xr3:uid="{6C9D21B6-61FD-7E4D-8554-22D09A1142A7}" name="Column3388"/>
    <tableColumn id="3409" xr3:uid="{CE379053-2BBF-F445-AE67-9EFE6270498B}" name="Column3389"/>
    <tableColumn id="3410" xr3:uid="{8CF2870E-F6C6-7943-ADC6-F831C52CE6A6}" name="Column3390"/>
    <tableColumn id="3411" xr3:uid="{67C7BF68-4435-5945-9485-EBF2E4955C42}" name="Column3391"/>
    <tableColumn id="3412" xr3:uid="{65063A8F-D6CD-2A40-B213-25F81326A0F7}" name="Column3392"/>
    <tableColumn id="3413" xr3:uid="{B8979D22-E5C8-E24F-805A-0A259DFB1727}" name="Column3393"/>
    <tableColumn id="3414" xr3:uid="{8CE83590-8E80-4C4C-B324-7360058172AA}" name="Column3394"/>
    <tableColumn id="3415" xr3:uid="{079C2A39-72CE-BE49-9FA0-51328FEB786D}" name="Column3395"/>
    <tableColumn id="3416" xr3:uid="{6C89BCF3-C6DD-6F4E-B0C5-19D34F400F40}" name="Column3396"/>
    <tableColumn id="3417" xr3:uid="{33C7487A-70D8-7848-A9A8-A323BE8BE8AB}" name="Column3397"/>
    <tableColumn id="3418" xr3:uid="{B5DB268A-A206-C948-885C-EE16BCDA7100}" name="Column3398"/>
    <tableColumn id="3419" xr3:uid="{B105D8B3-0920-EC4F-822B-21E654C6AE1C}" name="Column3399"/>
    <tableColumn id="3420" xr3:uid="{8D304808-5B10-FF49-9A8C-03C2B1584156}" name="Column3400"/>
    <tableColumn id="3421" xr3:uid="{E5EEC7DB-617C-8742-B83C-DE6BD51A752C}" name="Column3401"/>
    <tableColumn id="3422" xr3:uid="{EBA8793C-C3C7-154A-BFB5-F9C2333F0E56}" name="Column3402"/>
    <tableColumn id="3423" xr3:uid="{EEB818DA-9B20-6C4E-B587-8FA8F24FCE15}" name="Column3403"/>
    <tableColumn id="3424" xr3:uid="{58DA869E-447D-7F48-A79F-BCD3030FB628}" name="Column3404"/>
    <tableColumn id="3425" xr3:uid="{5EA6DB5D-6A4F-4B4E-89D4-A00E3E585266}" name="Column3405"/>
    <tableColumn id="3426" xr3:uid="{510BD224-4B29-EC44-B10D-B7903F62AA45}" name="Column3406"/>
    <tableColumn id="3427" xr3:uid="{27FA68FA-98DE-AF49-9BF0-2C453C333B7D}" name="Column3407"/>
    <tableColumn id="3428" xr3:uid="{36CA8963-3B8D-D346-BCF0-03420C85D139}" name="Column3408"/>
    <tableColumn id="3429" xr3:uid="{C71338AC-1430-AA42-B355-A283E9C1B5CD}" name="Column3409"/>
    <tableColumn id="3430" xr3:uid="{3D26104C-89B3-F146-AEC0-8C8148E3ED17}" name="Column3410"/>
    <tableColumn id="3431" xr3:uid="{AD755015-4CA1-CE49-864F-73A8F953D82A}" name="Column3411"/>
    <tableColumn id="3432" xr3:uid="{4A305BBA-8A7B-8748-892A-F8A181A47B88}" name="Column3412"/>
    <tableColumn id="3433" xr3:uid="{EEB5B8B5-1427-C14C-96C0-D79CB66C3EEF}" name="Column3413"/>
    <tableColumn id="3434" xr3:uid="{5843A705-C4ED-E242-A081-B3DBD838099B}" name="Column3414"/>
    <tableColumn id="3435" xr3:uid="{447A529F-45D0-D349-ABAD-D8D19619ADBC}" name="Column3415"/>
    <tableColumn id="3436" xr3:uid="{DEB9EE28-4460-4D4D-824E-B86DBF6C0DB7}" name="Column3416"/>
    <tableColumn id="3437" xr3:uid="{341693D2-EDA6-FC41-99C7-04BA7ECB2A8A}" name="Column3417"/>
    <tableColumn id="3438" xr3:uid="{398F2E17-45F4-FC47-8F07-BD9B6D1915EB}" name="Column3418"/>
    <tableColumn id="3439" xr3:uid="{0FC3AAFC-45AB-174B-AD7D-085BE05B67F9}" name="Column3419"/>
    <tableColumn id="3440" xr3:uid="{FB5179A6-C30B-ED4E-AFAD-22A7A96A1D6B}" name="Column3420"/>
    <tableColumn id="3441" xr3:uid="{71B6AEE5-BC42-F14C-84AD-4E71734350FB}" name="Column3421"/>
    <tableColumn id="3442" xr3:uid="{F71C7467-BAD5-4842-9546-8B13940481BA}" name="Column3422"/>
    <tableColumn id="3443" xr3:uid="{33146AEF-E92A-534B-A907-7D6D27CD9F8C}" name="Column3423"/>
    <tableColumn id="3444" xr3:uid="{015218EE-E6A9-6E42-823A-8FC5E3F74D15}" name="Column3424"/>
    <tableColumn id="3445" xr3:uid="{F6909422-01C0-344C-BDF0-3D85C483E1A3}" name="Column3425"/>
    <tableColumn id="3446" xr3:uid="{C07C227A-4757-654F-88F0-D58AFF9CED12}" name="Column3426"/>
    <tableColumn id="3447" xr3:uid="{79DD8E8B-6A47-BE42-B515-E48E01869C17}" name="Column3427"/>
    <tableColumn id="3448" xr3:uid="{0433FEFD-FF56-254E-BFDD-158FF786EDCE}" name="Column3428"/>
    <tableColumn id="3449" xr3:uid="{C4FF6D9D-6071-6541-9486-A685B49E1B25}" name="Column3429"/>
    <tableColumn id="3450" xr3:uid="{1FA9F0BB-A5A9-6F4D-9DAB-F6EB25DE17CD}" name="Column3430"/>
    <tableColumn id="3451" xr3:uid="{82B2C3B9-D832-4A48-89B2-17497FC4DD9B}" name="Column3431"/>
    <tableColumn id="3452" xr3:uid="{DE85E987-A03F-024F-980C-385F32AEA0A9}" name="Column3432"/>
    <tableColumn id="3453" xr3:uid="{3CF57262-FAF4-0F40-991A-3E74761A0A18}" name="Column3433"/>
    <tableColumn id="3454" xr3:uid="{2A5F978C-E8E6-A34C-A3D1-0909C6D03144}" name="Column3434"/>
    <tableColumn id="3455" xr3:uid="{131861CC-C154-B64E-A723-719CB8FD1365}" name="Column3435"/>
    <tableColumn id="3456" xr3:uid="{1A8FA2C6-61E6-684A-98D4-FC5A96987214}" name="Column3436"/>
    <tableColumn id="3457" xr3:uid="{2460B73F-DD2D-2F4A-855E-D7538F77D13E}" name="Column3437"/>
    <tableColumn id="3458" xr3:uid="{EDF94251-CF5C-3F4A-BE09-6BC181E66438}" name="Column3438"/>
    <tableColumn id="3459" xr3:uid="{E48ECB47-18A0-BE47-B943-1B0F77BFDC76}" name="Column3439"/>
    <tableColumn id="3460" xr3:uid="{6AB07C9F-C411-7D4F-9DC2-B4109135F987}" name="Column3440"/>
    <tableColumn id="3461" xr3:uid="{DD7E4D31-90E6-8247-BEF0-4DA8312060BC}" name="Column3441"/>
    <tableColumn id="3462" xr3:uid="{28004C21-6C3E-9B41-8AB1-CC1F3C2EBE5F}" name="Column3442"/>
    <tableColumn id="3463" xr3:uid="{2FD133BE-2E71-F341-9E49-E6C8136DB943}" name="Column3443"/>
    <tableColumn id="3464" xr3:uid="{5053AD43-558F-7649-A5C2-A9F62A8661FE}" name="Column3444"/>
    <tableColumn id="3465" xr3:uid="{D663B9C5-6358-DE45-BE7C-3B293BC59048}" name="Column3445"/>
    <tableColumn id="3466" xr3:uid="{78F64AB4-A8FA-BE49-9307-78E3345A5618}" name="Column3446"/>
    <tableColumn id="3467" xr3:uid="{05F06AA0-9CC2-1442-9FB1-82C02CEDF7D5}" name="Column3447"/>
    <tableColumn id="3468" xr3:uid="{4D96D913-24E1-B742-BCE2-63F4716F59EF}" name="Column3448"/>
    <tableColumn id="3469" xr3:uid="{34E39144-3C62-9348-8547-5F5F1F89A15B}" name="Column3449"/>
    <tableColumn id="3470" xr3:uid="{BB1D6E25-7276-BC4C-9B15-D6861DC30CD4}" name="Column3450"/>
    <tableColumn id="3471" xr3:uid="{342D52F1-DD7C-DC4D-BD94-9BD1CDAC9350}" name="Column3451"/>
    <tableColumn id="3472" xr3:uid="{5CE1ECCB-1733-B341-9E0E-8E23F0A77041}" name="Column3452"/>
    <tableColumn id="3473" xr3:uid="{FA20790E-DA4F-434B-9982-9223E145154F}" name="Column3453"/>
    <tableColumn id="3474" xr3:uid="{0262A7C8-0388-9341-AA33-4BFB713DB5EA}" name="Column3454"/>
    <tableColumn id="3475" xr3:uid="{4B1D0CC8-56A8-A04D-AAD7-E222C1505AAB}" name="Column3455"/>
    <tableColumn id="3476" xr3:uid="{A88F740F-A155-B54C-9548-7B8F4BD7DE56}" name="Column3456"/>
    <tableColumn id="3477" xr3:uid="{FEA85917-0CBB-4A4A-8D0E-9D2053ABFF16}" name="Column3457"/>
    <tableColumn id="3478" xr3:uid="{EEFCD534-3209-B544-9D0F-A332CE4D687E}" name="Column3458"/>
    <tableColumn id="3479" xr3:uid="{F91EE2F0-9B4F-924C-AC1C-FE0C196B066E}" name="Column3459"/>
    <tableColumn id="3480" xr3:uid="{A80174A7-9344-3F4E-B94F-882029665977}" name="Column3460"/>
    <tableColumn id="3481" xr3:uid="{19CB6E9F-1B28-B548-B9CD-B58C6D644E6C}" name="Column3461"/>
    <tableColumn id="3482" xr3:uid="{ED38FD70-8B4C-FE4A-9356-4895669471B6}" name="Column3462"/>
    <tableColumn id="3483" xr3:uid="{DF6AF96A-7326-134E-85B5-B0BFAD83BDB5}" name="Column3463"/>
    <tableColumn id="3484" xr3:uid="{ADDC362B-1503-A74D-B2F0-00DEDEFF008C}" name="Column3464"/>
    <tableColumn id="3485" xr3:uid="{82E16D74-DFA4-5047-8E21-02041BD21599}" name="Column3465"/>
    <tableColumn id="3486" xr3:uid="{5481E3AC-90EF-0A4F-A14D-685AC4265ECC}" name="Column3466"/>
    <tableColumn id="3487" xr3:uid="{7C4593CA-AA3E-ED4C-8D05-142F33DDCF02}" name="Column3467"/>
    <tableColumn id="3488" xr3:uid="{C138D029-DFD3-C94E-A1B2-B6AF00F997BD}" name="Column3468"/>
    <tableColumn id="3489" xr3:uid="{19C5486D-EDAC-AD4D-98E8-1C6980838384}" name="Column3469"/>
    <tableColumn id="3490" xr3:uid="{BF9EE6E6-CEB1-6F41-B308-B1192845D468}" name="Column3470"/>
    <tableColumn id="3491" xr3:uid="{615FF4E0-A6C3-A741-9523-BFB6481EF84F}" name="Column3471"/>
    <tableColumn id="3492" xr3:uid="{DD23D5DB-4F2E-904E-92F7-AC343900F7DE}" name="Column3472"/>
    <tableColumn id="3493" xr3:uid="{CA77AB27-32FF-0E42-AC13-1F79C918E63E}" name="Column3473"/>
    <tableColumn id="3494" xr3:uid="{6FFBB256-2D65-2C49-A1AA-D476A183EE34}" name="Column3474"/>
    <tableColumn id="3495" xr3:uid="{5549C445-4F83-2348-8B96-72E43BF815BA}" name="Column3475"/>
    <tableColumn id="3496" xr3:uid="{79BE60E7-AA86-EA4B-AF36-2E266BD179B4}" name="Column3476"/>
    <tableColumn id="3497" xr3:uid="{E3A6DD3A-35B1-334D-953A-C2FE75104E18}" name="Column3477"/>
    <tableColumn id="3498" xr3:uid="{4BBF4F67-B7DF-0B4F-B025-2BF7E279857C}" name="Column3478"/>
    <tableColumn id="3499" xr3:uid="{10C1B890-11DE-0A4A-BC59-0E754573AD63}" name="Column3479"/>
    <tableColumn id="3500" xr3:uid="{E97A5EE4-C999-744B-A02B-A819F9763781}" name="Column3480"/>
    <tableColumn id="3501" xr3:uid="{B67A35F5-195C-DC4A-9ACA-01085DFFAF0A}" name="Column3481"/>
    <tableColumn id="3502" xr3:uid="{D56F9F55-FA55-1040-9FCF-C9EA2D622B82}" name="Column3482"/>
    <tableColumn id="3503" xr3:uid="{D44ABA6D-B7FE-EE40-B5C2-4F2FDF272016}" name="Column3483"/>
    <tableColumn id="3504" xr3:uid="{836ECEDA-83B7-634D-A461-4F332AAA82FC}" name="Column3484"/>
    <tableColumn id="3505" xr3:uid="{E85EBF8F-7A35-F647-8C44-4A9F3FEBFDCF}" name="Column3485"/>
    <tableColumn id="3506" xr3:uid="{B88F0736-0DDA-5043-8ED5-4E20BB0257BA}" name="Column3486"/>
    <tableColumn id="3507" xr3:uid="{4148D38B-7CC6-904D-BDAE-63BC06B1448B}" name="Column3487"/>
    <tableColumn id="3508" xr3:uid="{6639FD06-F280-9048-A082-2D9CC6908680}" name="Column3488"/>
    <tableColumn id="3509" xr3:uid="{F089DEEF-2939-694B-8DC5-215205E008E6}" name="Column3489"/>
    <tableColumn id="3510" xr3:uid="{B25713A8-4DE1-C744-8890-D52520F1DB3C}" name="Column3490"/>
    <tableColumn id="3511" xr3:uid="{95B41740-CB01-8D40-A427-F8D3543C1FCE}" name="Column3491"/>
    <tableColumn id="3512" xr3:uid="{A20A3377-1D48-9945-BE4E-05D61AB01D4E}" name="Column3492"/>
    <tableColumn id="3513" xr3:uid="{8CA63CF7-DAFF-A242-BC6A-BB828C3F56AC}" name="Column3493"/>
    <tableColumn id="3514" xr3:uid="{8352CF2B-0F85-A94C-8E69-2E319798A0DA}" name="Column3494"/>
    <tableColumn id="3515" xr3:uid="{0FFC09F3-C4C5-0644-9068-400DBF693C41}" name="Column3495"/>
    <tableColumn id="3516" xr3:uid="{4276A7F6-EE4C-4348-9D83-A5D8A6EA5461}" name="Column3496"/>
    <tableColumn id="3517" xr3:uid="{B9B81E0D-3B77-9B49-8D21-62F2B027B81E}" name="Column3497"/>
    <tableColumn id="3518" xr3:uid="{5D9C71DB-800C-8E4E-A726-5ED73CAB2202}" name="Column3498"/>
    <tableColumn id="3519" xr3:uid="{8A4F6B14-C6B2-F741-BD69-4C1CD859500D}" name="Column3499"/>
    <tableColumn id="3520" xr3:uid="{A274D0A4-0FB6-4B4C-9DEA-CB2C4A708A09}" name="Column3500"/>
    <tableColumn id="3521" xr3:uid="{55EC28FA-833E-0442-B547-F009013D92E8}" name="Column3501"/>
    <tableColumn id="3522" xr3:uid="{1EBA0761-DA3D-C24A-83BE-F1DC56CFAF24}" name="Column3502"/>
    <tableColumn id="3523" xr3:uid="{CE3B4718-C911-5548-A035-E465E6EF1223}" name="Column3503"/>
    <tableColumn id="3524" xr3:uid="{6E954AC8-F808-5B45-8FDC-AB8CFCD3D35D}" name="Column3504"/>
    <tableColumn id="3525" xr3:uid="{943992EC-41DA-094C-B333-F9CC1D3130CA}" name="Column3505"/>
    <tableColumn id="3526" xr3:uid="{63743D2B-094E-E84C-8C9E-35ABAD63A80B}" name="Column3506"/>
    <tableColumn id="3527" xr3:uid="{4A3EC032-B5E8-2744-AE00-6E6D77850741}" name="Column3507"/>
    <tableColumn id="3528" xr3:uid="{4D761184-05A0-674F-96BA-44D78166C885}" name="Column3508"/>
    <tableColumn id="3529" xr3:uid="{B82CF1BF-09C3-9049-B39B-2793F36982C4}" name="Column3509"/>
    <tableColumn id="3530" xr3:uid="{426CBDD3-DDAE-F143-B726-0135CF7A9C90}" name="Column3510"/>
    <tableColumn id="3531" xr3:uid="{31F5D3DA-F26C-F946-A47A-E4BDD288BD3B}" name="Column3511"/>
    <tableColumn id="3532" xr3:uid="{4466608C-CC9A-C843-9527-A4B2A08AEEC1}" name="Column3512"/>
    <tableColumn id="3533" xr3:uid="{BBAFD0EC-90BD-474A-AB45-4EB1176E1991}" name="Column3513"/>
    <tableColumn id="3534" xr3:uid="{3270C313-1238-AA4D-9048-0EBDBD739E38}" name="Column3514"/>
    <tableColumn id="3535" xr3:uid="{5F3E3679-3E7F-324D-8AE2-540AA9663DD7}" name="Column3515"/>
    <tableColumn id="3536" xr3:uid="{05B01996-A769-7E48-A88D-8ED5AE15716E}" name="Column3516"/>
    <tableColumn id="3537" xr3:uid="{7ED6704D-AD64-3445-93B7-C28AB2657B2E}" name="Column3517"/>
    <tableColumn id="3538" xr3:uid="{29D83A0F-6E3E-FA41-8BAD-3C0D83FD69E5}" name="Column3518"/>
    <tableColumn id="3539" xr3:uid="{55BFD985-53E3-5D42-9ACC-17852C6EB9C3}" name="Column3519"/>
    <tableColumn id="3540" xr3:uid="{84A86BB1-FF4A-1941-A575-91647DA28CB5}" name="Column3520"/>
    <tableColumn id="3541" xr3:uid="{E4853385-3342-6349-8984-31C553541463}" name="Column3521"/>
    <tableColumn id="3542" xr3:uid="{70CE40D1-B1E9-6742-A3E7-453149BB829E}" name="Column3522"/>
    <tableColumn id="3543" xr3:uid="{D49CF916-A8FF-D14E-9CF2-0EB4F0E1FB58}" name="Column3523"/>
    <tableColumn id="3544" xr3:uid="{3B5B04B3-B3A8-A74E-BF30-2DB3314F9E5F}" name="Column3524"/>
    <tableColumn id="3545" xr3:uid="{98927F7D-A3EB-B942-AA60-CFD7EA244ADC}" name="Column3525"/>
    <tableColumn id="3546" xr3:uid="{234E6E73-0325-B347-B8C8-E97CA3CDF60E}" name="Column3526"/>
    <tableColumn id="3547" xr3:uid="{FFBE62BF-9E8A-A74B-83D1-CBF49FE2AC76}" name="Column3527"/>
    <tableColumn id="3548" xr3:uid="{BCA42433-4A7F-1E4F-9549-1D1F53F61D36}" name="Column3528"/>
    <tableColumn id="3549" xr3:uid="{A03FD7AD-F467-AA49-9638-E4D1F41A6327}" name="Column3529"/>
    <tableColumn id="3550" xr3:uid="{5EF8ABBF-7332-E045-858D-93AAD4AD0168}" name="Column3530"/>
    <tableColumn id="3551" xr3:uid="{3AEB165C-3369-9042-904A-A6836B1239BF}" name="Column3531"/>
    <tableColumn id="3552" xr3:uid="{E095C7E2-97AB-6D4C-B324-330BDCA7F6BA}" name="Column3532"/>
    <tableColumn id="3553" xr3:uid="{F3827795-F217-234E-9C19-60D9312E6C2F}" name="Column3533"/>
    <tableColumn id="3554" xr3:uid="{BBC1338A-6285-A74B-B623-DFD393FF4BED}" name="Column3534"/>
    <tableColumn id="3555" xr3:uid="{A130BD62-D055-5C42-8D82-49B3E71DA771}" name="Column3535"/>
    <tableColumn id="3556" xr3:uid="{32A10F6E-253F-7646-9138-C16ED648454E}" name="Column3536"/>
    <tableColumn id="3557" xr3:uid="{909AA3C7-102D-0444-98DE-B9451B39456F}" name="Column3537"/>
    <tableColumn id="3558" xr3:uid="{70A81471-4524-3A4C-BF72-D8B6B15AD891}" name="Column3538"/>
    <tableColumn id="3559" xr3:uid="{09400DDD-6048-B848-839C-FCECAA003A8B}" name="Column3539"/>
    <tableColumn id="3560" xr3:uid="{FF0DF655-01F3-924D-A644-8CBF7A52D075}" name="Column3540"/>
    <tableColumn id="3561" xr3:uid="{6BFFF4A2-3369-5D41-8434-4DB5598685D7}" name="Column3541"/>
    <tableColumn id="3562" xr3:uid="{79C004BE-FAC2-C943-9A27-78C05EF5ADFE}" name="Column3542"/>
    <tableColumn id="3563" xr3:uid="{23967F0E-BF2C-2040-BF88-0028343C81DA}" name="Column3543"/>
    <tableColumn id="3564" xr3:uid="{100DF119-0F94-2343-A0CD-6477222BAB41}" name="Column3544"/>
    <tableColumn id="3565" xr3:uid="{03C663CD-2973-684A-9507-5F0964E8C6EA}" name="Column3545"/>
    <tableColumn id="3566" xr3:uid="{05C9015A-48E5-9243-9D7B-FAEBF33DE1C0}" name="Column3546"/>
    <tableColumn id="3567" xr3:uid="{AAFAEFB4-319D-1A40-9F28-F4D28AFD36D1}" name="Column3547"/>
    <tableColumn id="3568" xr3:uid="{70C77954-D2B1-5344-B062-79A66B8BE1F1}" name="Column3548"/>
    <tableColumn id="3569" xr3:uid="{7DC6E7FE-2B8E-C040-9D49-103B718BCCBA}" name="Column3549"/>
    <tableColumn id="3570" xr3:uid="{B8E006E6-F99E-BD4C-9510-6BCD53C16E36}" name="Column3550"/>
    <tableColumn id="3571" xr3:uid="{65E5E650-A34C-9E49-B2E0-A10E4F8A1EBD}" name="Column3551"/>
    <tableColumn id="3572" xr3:uid="{CA2C99C7-9380-9F4F-BC07-934D8A24E7CD}" name="Column3552"/>
    <tableColumn id="3573" xr3:uid="{AC8B0C46-4080-C64B-8B67-873895478A3D}" name="Column3553"/>
    <tableColumn id="3574" xr3:uid="{D6F9377B-6FED-FD43-B95E-AA88DDF7514B}" name="Column3554"/>
    <tableColumn id="3575" xr3:uid="{74234E44-3DC4-4D4C-9D18-899F8506130E}" name="Column3555"/>
    <tableColumn id="3576" xr3:uid="{C847E3C5-0ADB-FD4D-BC53-B2BE514E0FA6}" name="Column3556"/>
    <tableColumn id="3577" xr3:uid="{9AAC2E07-6C0C-F249-B04B-1A1D398CE322}" name="Column3557"/>
    <tableColumn id="3578" xr3:uid="{207D92DB-D143-084C-81E9-A36A5BBF4FCC}" name="Column3558"/>
    <tableColumn id="3579" xr3:uid="{DBC19ABD-EE55-CE4D-A2CC-203C0C1B0095}" name="Column3559"/>
    <tableColumn id="3580" xr3:uid="{425AB99B-D2A6-5541-8013-495B69D9EF1A}" name="Column3560"/>
    <tableColumn id="3581" xr3:uid="{89ED0E33-6265-EB46-B0C5-33EA55F35B72}" name="Column3561"/>
    <tableColumn id="3582" xr3:uid="{9303522B-BF15-AB46-883B-9E3941F9F1F4}" name="Column3562"/>
    <tableColumn id="3583" xr3:uid="{6F7A7A48-34BA-904F-B084-3CB4F8A348BE}" name="Column3563"/>
    <tableColumn id="3584" xr3:uid="{75B8DB51-545B-9E47-A195-0BC481528255}" name="Column3564"/>
    <tableColumn id="3585" xr3:uid="{127EDABA-547B-2842-A683-8DB10D965215}" name="Column3565"/>
    <tableColumn id="3586" xr3:uid="{CC66451B-6593-8142-BD3A-A3083B0B08E5}" name="Column3566"/>
    <tableColumn id="3587" xr3:uid="{5614838F-068A-0743-B90D-D0C9A8D43299}" name="Column3567"/>
    <tableColumn id="3588" xr3:uid="{27321FDB-7DB6-9A48-95DE-E4D43E94DF79}" name="Column3568"/>
    <tableColumn id="3589" xr3:uid="{6864CA7D-7A5D-0349-9861-E30AF9FB09D6}" name="Column3569"/>
    <tableColumn id="3590" xr3:uid="{3D5E76BE-4CE8-A648-BD61-4E84739018D8}" name="Column3570"/>
    <tableColumn id="3591" xr3:uid="{3EF01BF7-5C22-7D4B-8EBD-D7B3FCBF78DC}" name="Column3571"/>
    <tableColumn id="3592" xr3:uid="{836B7443-1822-E942-82A2-3C1495C615EC}" name="Column3572"/>
    <tableColumn id="3593" xr3:uid="{FACD3460-A39F-7A41-97D1-86E6CDA466F5}" name="Column3573"/>
    <tableColumn id="3594" xr3:uid="{349FE53E-B91B-2C4F-9A55-21AD6A1A004B}" name="Column3574"/>
    <tableColumn id="3595" xr3:uid="{0A2E0394-F155-CF41-B085-870E4753FB47}" name="Column3575"/>
    <tableColumn id="3596" xr3:uid="{5BD7680B-91DF-734E-BD25-AF21C8EB8C50}" name="Column3576"/>
    <tableColumn id="3597" xr3:uid="{75CB29A3-838F-864F-8EF1-0054DFF2FDED}" name="Column3577"/>
    <tableColumn id="3598" xr3:uid="{989BBA7D-9798-8B46-94A9-5578D832D57A}" name="Column3578"/>
    <tableColumn id="3599" xr3:uid="{320D7BF9-CCED-0D48-9C14-8E5D32BD1568}" name="Column3579"/>
    <tableColumn id="3600" xr3:uid="{D58596D8-42FF-BB43-BD15-9769249AE36A}" name="Column3580"/>
    <tableColumn id="3601" xr3:uid="{6DEAD2E9-0817-4C44-BAE3-912F174F4AEA}" name="Column3581"/>
    <tableColumn id="3602" xr3:uid="{2461A517-FE99-A144-80BE-FEF1FE2E8394}" name="Column3582"/>
    <tableColumn id="3603" xr3:uid="{06DF6FA6-C29F-D246-9BCC-46C1411A2864}" name="Column3583"/>
    <tableColumn id="3604" xr3:uid="{8BD77277-5337-8C48-814F-76542D234F97}" name="Column3584"/>
    <tableColumn id="3605" xr3:uid="{77078540-AD7A-ED4A-AEE6-F1F281B6A1FD}" name="Column3585"/>
    <tableColumn id="3606" xr3:uid="{6A957C98-C07A-1041-8C56-A7239D5A79DC}" name="Column3586"/>
    <tableColumn id="3607" xr3:uid="{10BFC5EB-5FD6-814E-BDDD-12A556BABBA7}" name="Column3587"/>
    <tableColumn id="3608" xr3:uid="{A6D43EED-3682-144C-95D7-C381ADD276E4}" name="Column3588"/>
    <tableColumn id="3609" xr3:uid="{3C408D62-EAC2-1043-BCF6-E0442CDA274C}" name="Column3589"/>
    <tableColumn id="3610" xr3:uid="{083AFF7F-DEC4-864A-86D0-77263633D87F}" name="Column3590"/>
    <tableColumn id="3611" xr3:uid="{D44165DB-53BC-4A42-9EDA-959617848D7D}" name="Column3591"/>
    <tableColumn id="3612" xr3:uid="{D2458C84-0BEA-9D43-821C-5C034A15CB60}" name="Column3592"/>
    <tableColumn id="3613" xr3:uid="{F26956D8-C0CC-D043-AA3A-1D175614E200}" name="Column3593"/>
    <tableColumn id="3614" xr3:uid="{FA00DCA4-DA52-594B-9894-E54513446023}" name="Column3594"/>
    <tableColumn id="3615" xr3:uid="{B27D953B-9FF3-534D-ADC9-16F04D476000}" name="Column3595"/>
    <tableColumn id="3616" xr3:uid="{E7387C22-D330-D045-BF14-79FA9DD3F529}" name="Column3596"/>
    <tableColumn id="3617" xr3:uid="{15226753-DAC5-AE4E-89B8-343DE198277D}" name="Column3597"/>
    <tableColumn id="3618" xr3:uid="{34AD776D-3B00-4C44-BE63-28F6DA2DF73D}" name="Column3598"/>
    <tableColumn id="3619" xr3:uid="{F4330B1A-A61C-D14B-8FD7-80B15544DFFD}" name="Column3599"/>
    <tableColumn id="3620" xr3:uid="{3AAD4D30-71F0-7447-B3FA-FD8355FE3EC5}" name="Column3600"/>
    <tableColumn id="3621" xr3:uid="{8C34E26F-6AD0-D544-8254-BDCDF3676B95}" name="Column3601"/>
    <tableColumn id="3622" xr3:uid="{FEF4D29C-63D3-DC47-B238-3F21D5BB8FC2}" name="Column3602"/>
    <tableColumn id="3623" xr3:uid="{BDC62834-EBB5-6D4D-984F-C9E3ADBFA235}" name="Column3603"/>
    <tableColumn id="3624" xr3:uid="{24BF0A82-A7EC-494B-BF40-FBA3B73F1012}" name="Column3604"/>
    <tableColumn id="3625" xr3:uid="{C0EB6E6A-5F29-EC4B-8A2B-E34CC52BB0DE}" name="Column3605"/>
    <tableColumn id="3626" xr3:uid="{BE9E998B-8E68-C948-8C5B-DE84EBDAF7D4}" name="Column3606"/>
    <tableColumn id="3627" xr3:uid="{F03F876B-1844-2142-B04C-5E55BC53759A}" name="Column3607"/>
    <tableColumn id="3628" xr3:uid="{80222BAC-FDEC-BA40-9682-CD43349EEDEF}" name="Column3608"/>
    <tableColumn id="3629" xr3:uid="{D63C4E67-522E-ED40-A04C-402336C13DF8}" name="Column3609"/>
    <tableColumn id="3630" xr3:uid="{44A8BFCF-9068-1443-BED0-6EB48F78E5E4}" name="Column3610"/>
    <tableColumn id="3631" xr3:uid="{6F5A0736-3EEC-2944-A421-F05CBFF0EDAF}" name="Column3611"/>
    <tableColumn id="3632" xr3:uid="{91DBD54C-1536-C74A-B870-69DF35ADEB8B}" name="Column3612"/>
    <tableColumn id="3633" xr3:uid="{0DC08577-8ADA-404F-9CDB-5E6702476814}" name="Column3613"/>
    <tableColumn id="3634" xr3:uid="{1FE82C0D-9949-444B-B833-C8D8EDCDF956}" name="Column3614"/>
    <tableColumn id="3635" xr3:uid="{8611FD30-7B26-1840-8A5E-4EA2C40E1181}" name="Column3615"/>
    <tableColumn id="3636" xr3:uid="{CF2EF7B8-4E06-8E4B-84E3-000084FF41DA}" name="Column3616"/>
    <tableColumn id="3637" xr3:uid="{87D310F7-2831-4744-AC0F-296E3FF59D70}" name="Column3617"/>
    <tableColumn id="3638" xr3:uid="{176D127E-E38F-904E-91B0-0979D99A37EF}" name="Column3618"/>
    <tableColumn id="3639" xr3:uid="{E10795F1-49B3-3F4C-8C07-C84CFD2D09EC}" name="Column3619"/>
    <tableColumn id="3640" xr3:uid="{C4E840C0-7187-5B49-92C4-6CF281618704}" name="Column3620"/>
    <tableColumn id="3641" xr3:uid="{C6829B48-C827-1641-ABA7-7E5D0308FBE5}" name="Column3621"/>
    <tableColumn id="3642" xr3:uid="{BFA91FC5-4FC3-884E-BEBE-99561FF093C6}" name="Column3622"/>
    <tableColumn id="3643" xr3:uid="{80E4CD43-E525-8545-B306-4992CAE938C5}" name="Column3623"/>
    <tableColumn id="3644" xr3:uid="{ED33D3E2-D577-CD44-B57A-C05BAD6AA6E9}" name="Column3624"/>
    <tableColumn id="3645" xr3:uid="{4DB92340-F6B4-E248-908A-C29710E927AE}" name="Column3625"/>
    <tableColumn id="3646" xr3:uid="{9A76F8F2-AD45-DF4B-BF67-2489B0ADF538}" name="Column3626"/>
    <tableColumn id="3647" xr3:uid="{149DEC5A-20B6-6149-A616-B508DADBFE36}" name="Column3627"/>
    <tableColumn id="3648" xr3:uid="{BDFAF50F-5BD3-3840-A005-F94326DFFCF9}" name="Column3628"/>
    <tableColumn id="3649" xr3:uid="{63684000-8E2A-3D44-ADEB-7FD766F02784}" name="Column3629"/>
    <tableColumn id="3650" xr3:uid="{61153CB5-00CC-8547-BCEF-FCDABB17713D}" name="Column3630"/>
    <tableColumn id="3651" xr3:uid="{AA583567-2893-1247-9991-669DEA321BA5}" name="Column3631"/>
    <tableColumn id="3652" xr3:uid="{5F8DC1FF-C983-844B-9C13-F7B890030CFC}" name="Column3632"/>
    <tableColumn id="3653" xr3:uid="{EECB0F6A-7C3B-F64A-B19F-C2C908B1E5F7}" name="Column3633"/>
    <tableColumn id="3654" xr3:uid="{B172D1AF-7900-DC48-870D-14A043A542B4}" name="Column3634"/>
    <tableColumn id="3655" xr3:uid="{A87518E2-69D0-9E4B-81B1-5DA5D4C334D0}" name="Column3635"/>
    <tableColumn id="3656" xr3:uid="{3F92D447-D2C0-D645-B878-34AC0B87FDA5}" name="Column3636"/>
    <tableColumn id="3657" xr3:uid="{6AB01408-24F6-D643-9FC4-71CE93723DD8}" name="Column3637"/>
    <tableColumn id="3658" xr3:uid="{6102264F-890F-0843-AE85-F2C16BD01243}" name="Column3638"/>
    <tableColumn id="3659" xr3:uid="{81AA8DC2-C099-0444-9075-B7659883A565}" name="Column3639"/>
    <tableColumn id="3660" xr3:uid="{F2194D9A-9879-D944-B1E4-8D65296B9166}" name="Column3640"/>
    <tableColumn id="3661" xr3:uid="{486C54B3-B59E-F74D-A690-2944D7CD3E20}" name="Column3641"/>
    <tableColumn id="3662" xr3:uid="{0067A40A-707A-A841-BE73-C0A49189831A}" name="Column3642"/>
    <tableColumn id="3663" xr3:uid="{06346126-B761-AF49-A0A2-F3C5219D220A}" name="Column3643"/>
    <tableColumn id="3664" xr3:uid="{D43ABBB1-20D0-5146-950E-EAB3C9D2236D}" name="Column3644"/>
    <tableColumn id="3665" xr3:uid="{8306679A-6475-D444-A555-BECC14EF15AC}" name="Column3645"/>
    <tableColumn id="3666" xr3:uid="{8F58F909-043C-0941-B7A2-05F2BA9FF9B2}" name="Column3646"/>
    <tableColumn id="3667" xr3:uid="{E22DA41B-1735-7940-BC36-C8986F7B38E3}" name="Column3647"/>
    <tableColumn id="3668" xr3:uid="{F2B6B4E8-1632-2240-8662-B51B76FF28DD}" name="Column3648"/>
    <tableColumn id="3669" xr3:uid="{53E0448F-DAAF-FA4D-AF2C-0B6A866CD0B6}" name="Column3649"/>
    <tableColumn id="3670" xr3:uid="{545CD5CB-2B46-DF41-ADF3-9F36B53212EC}" name="Column3650"/>
    <tableColumn id="3671" xr3:uid="{692327E6-9DA4-474E-A802-0CEAEF0934F3}" name="Column3651"/>
    <tableColumn id="3672" xr3:uid="{A8F73602-A970-AB46-B5B6-E740FB1C0182}" name="Column3652"/>
    <tableColumn id="3673" xr3:uid="{70FAC0AC-DFFF-2143-ACCA-2EAAA7070EDD}" name="Column3653"/>
    <tableColumn id="3674" xr3:uid="{20D8B0EF-5267-E34E-BDF5-BE490C73EE60}" name="Column3654"/>
    <tableColumn id="3675" xr3:uid="{A53135C5-2CCF-FE43-A1F6-20D17C42E3AB}" name="Column3655"/>
    <tableColumn id="3676" xr3:uid="{FD051066-9626-2345-A432-2052EDF2DC24}" name="Column3656"/>
    <tableColumn id="3677" xr3:uid="{A23139A6-33DC-7F40-839A-44235583A4EB}" name="Column3657"/>
    <tableColumn id="3678" xr3:uid="{61ED1F61-A31A-5C40-AEA4-F2F911417579}" name="Column3658"/>
    <tableColumn id="3679" xr3:uid="{0DDBE4CA-8601-0D47-8021-B016DCF7F9BE}" name="Column3659"/>
    <tableColumn id="3680" xr3:uid="{5D472443-9BA7-D64E-992E-3F19C8349754}" name="Column3660"/>
    <tableColumn id="3681" xr3:uid="{D756B267-60DA-3E44-B53E-D2F916453469}" name="Column3661"/>
    <tableColumn id="3682" xr3:uid="{E054249B-891A-8D4F-9B91-6C6F53884A95}" name="Column3662"/>
    <tableColumn id="3683" xr3:uid="{33D458C8-71BE-484C-807E-B324E67435F4}" name="Column3663"/>
    <tableColumn id="3684" xr3:uid="{00B59D98-1217-F540-AF2C-2AAB9E2C8B27}" name="Column3664"/>
    <tableColumn id="3685" xr3:uid="{7408FAA6-D08C-1C41-9E16-C85A9BDC04D6}" name="Column3665"/>
    <tableColumn id="3686" xr3:uid="{81536EA8-AF13-FC4C-8A20-9AE8195675B0}" name="Column3666"/>
    <tableColumn id="3687" xr3:uid="{69A8CA4B-8C03-354E-8695-F0D491B2338C}" name="Column3667"/>
    <tableColumn id="3688" xr3:uid="{706A32A0-704F-DE4A-BC59-C729C1E7803A}" name="Column3668"/>
    <tableColumn id="3689" xr3:uid="{A1415014-1F80-0340-B88E-62ECC87B81F8}" name="Column3669"/>
    <tableColumn id="3690" xr3:uid="{854A41BA-05BC-A44F-97DC-94AA92D5BFAC}" name="Column3670"/>
    <tableColumn id="3691" xr3:uid="{41A5A94C-EFEE-DE46-94C5-3FD20C0E7624}" name="Column3671"/>
    <tableColumn id="3692" xr3:uid="{76E25551-EFEF-FB42-82F8-7B3C0E663628}" name="Column3672"/>
    <tableColumn id="3693" xr3:uid="{FAE0F0AD-395A-AD47-A0FB-D404FB950800}" name="Column3673"/>
    <tableColumn id="3694" xr3:uid="{C79DDCFD-8BDB-6B4E-95CB-EDBBEF0DD9A1}" name="Column3674"/>
    <tableColumn id="3695" xr3:uid="{E180788A-AB4D-D044-AA1C-D06565513111}" name="Column3675"/>
    <tableColumn id="3696" xr3:uid="{AF96C5D0-37E2-5A43-9433-E071F00F4642}" name="Column3676"/>
    <tableColumn id="3697" xr3:uid="{4029E429-737C-464D-A8BE-1021B8E07D98}" name="Column3677"/>
    <tableColumn id="3698" xr3:uid="{1828AE90-0E4F-A440-B14F-9337E45F9B88}" name="Column3678"/>
    <tableColumn id="3699" xr3:uid="{4FAF11AF-19CB-B24D-B920-9E05922952F3}" name="Column3679"/>
    <tableColumn id="3700" xr3:uid="{08A8E24E-20CF-9742-8C93-14C544DC793D}" name="Column3680"/>
    <tableColumn id="3701" xr3:uid="{6D5A1B8E-9F41-E04B-8D22-3B5232E1A4E0}" name="Column3681"/>
    <tableColumn id="3702" xr3:uid="{A935FEE2-D550-1A4E-B5F1-C362AF63C576}" name="Column3682"/>
    <tableColumn id="3703" xr3:uid="{1CF62BC0-06BE-7145-854F-C30EF5B5298C}" name="Column3683"/>
    <tableColumn id="3704" xr3:uid="{91B00811-FEFD-9B48-A16A-5E01296E63E0}" name="Column3684"/>
    <tableColumn id="3705" xr3:uid="{72E6A706-7F03-3943-9865-193490CB85BC}" name="Column3685"/>
    <tableColumn id="3706" xr3:uid="{BFABD9C4-E7F7-9A41-8E24-FB1BB2176A58}" name="Column3686"/>
    <tableColumn id="3707" xr3:uid="{E8F0B9DB-7AA8-024B-97CF-EDE701E376AB}" name="Column3687"/>
    <tableColumn id="3708" xr3:uid="{A5E57F66-E7E3-F942-B98D-DF5247E41564}" name="Column3688"/>
    <tableColumn id="3709" xr3:uid="{FB5ACC68-326F-9049-B8BB-4438226C66E8}" name="Column3689"/>
    <tableColumn id="3710" xr3:uid="{B717E752-92CD-8C41-925C-980690ADC93E}" name="Column3690"/>
    <tableColumn id="3711" xr3:uid="{FC1C896A-7065-ED46-9296-1B53BEC3A980}" name="Column3691"/>
    <tableColumn id="3712" xr3:uid="{AB8E34FF-0E34-9745-A6F4-0C48286D809D}" name="Column3692"/>
    <tableColumn id="3713" xr3:uid="{8099D034-15BE-EF41-9BF5-8E15CE874DD7}" name="Column3693"/>
    <tableColumn id="3714" xr3:uid="{2D848DC2-8D7C-8F4B-A0C6-39AC759B5822}" name="Column3694"/>
    <tableColumn id="3715" xr3:uid="{1C7945AE-7E83-A645-8D57-DDCCDE521AE7}" name="Column3695"/>
    <tableColumn id="3716" xr3:uid="{83390624-301A-5B49-A3D5-85BE848B28C8}" name="Column3696"/>
    <tableColumn id="3717" xr3:uid="{B557238F-F875-6E4F-A8B9-AC8A476B8AF1}" name="Column3697"/>
    <tableColumn id="3718" xr3:uid="{BBF87B57-617E-4445-80AD-52B9AE76F426}" name="Column3698"/>
    <tableColumn id="3719" xr3:uid="{237473FF-AF61-944E-96B8-9A73BF80817D}" name="Column3699"/>
    <tableColumn id="3720" xr3:uid="{0427A924-849E-D94B-9797-1AA98337F3B5}" name="Column3700"/>
    <tableColumn id="3721" xr3:uid="{CF7A743D-7EA3-E240-A717-A1A758B8490C}" name="Column3701"/>
    <tableColumn id="3722" xr3:uid="{78A8ED8E-C7A6-D248-B05C-338A500A703A}" name="Column3702"/>
    <tableColumn id="3723" xr3:uid="{D882B9CD-0121-AE44-83B2-0B4D1A847BE7}" name="Column3703"/>
    <tableColumn id="3724" xr3:uid="{8C5CF1E8-B814-E149-9755-BA3F28B17379}" name="Column3704"/>
    <tableColumn id="3725" xr3:uid="{525C3D3B-E1C0-E840-B007-EDCBEBB51B91}" name="Column3705"/>
    <tableColumn id="3726" xr3:uid="{92382DE1-917E-A64C-8F58-577598917126}" name="Column3706"/>
    <tableColumn id="3727" xr3:uid="{65D4852C-D57B-9246-BD99-FF37114A5F76}" name="Column3707"/>
    <tableColumn id="3728" xr3:uid="{77C42780-2D9E-2C4B-AAD8-0013B8D76745}" name="Column3708"/>
    <tableColumn id="3729" xr3:uid="{4D6F50AC-B84E-594F-AD17-C078FFA8243B}" name="Column3709"/>
    <tableColumn id="3730" xr3:uid="{4DE0C8E6-4C7A-1140-99CB-1C553488CE1A}" name="Column3710"/>
    <tableColumn id="3731" xr3:uid="{23C16B15-7D8D-1B49-BE2C-C21C85F6E466}" name="Column3711"/>
    <tableColumn id="3732" xr3:uid="{7D3A5722-77F4-5240-8BFF-6CB25D1D4084}" name="Column3712"/>
    <tableColumn id="3733" xr3:uid="{F54CC285-074A-3240-86E8-D968EE4911C0}" name="Column3713"/>
    <tableColumn id="3734" xr3:uid="{1F4FB83E-1C0A-DA4B-9BE7-96135546C232}" name="Column3714"/>
    <tableColumn id="3735" xr3:uid="{FE509BE0-A894-DE4F-955D-050EAB225986}" name="Column3715"/>
    <tableColumn id="3736" xr3:uid="{27F2D064-7368-CE4C-B934-4528FDA2DA63}" name="Column3716"/>
    <tableColumn id="3737" xr3:uid="{DB451410-9925-074D-8145-7FE509099F3A}" name="Column3717"/>
    <tableColumn id="3738" xr3:uid="{8B211505-80C1-8841-84DC-8461BE2ECE1D}" name="Column3718"/>
    <tableColumn id="3739" xr3:uid="{5DE364B4-33BC-BA49-8B53-963E81EEB5C8}" name="Column3719"/>
    <tableColumn id="3740" xr3:uid="{91C01BC2-34D9-0A47-BEDB-36098C4AF942}" name="Column3720"/>
    <tableColumn id="3741" xr3:uid="{F0122FE6-08E3-0642-86C1-F7F03C673E51}" name="Column3721"/>
    <tableColumn id="3742" xr3:uid="{704978E3-DCB7-4A4A-ACB6-B8E480D3D731}" name="Column3722"/>
    <tableColumn id="3743" xr3:uid="{33D736BC-EBA7-FA4F-8F29-EC3C7BE0814F}" name="Column3723"/>
    <tableColumn id="3744" xr3:uid="{6AA368BB-A560-4E4F-B8CD-27454EFD190F}" name="Column3724"/>
    <tableColumn id="3745" xr3:uid="{450BB2A8-B9EF-1146-BBA6-49958E81A58B}" name="Column3725"/>
    <tableColumn id="3746" xr3:uid="{5D5EDD40-7917-0744-9E32-51C882757231}" name="Column3726"/>
    <tableColumn id="3747" xr3:uid="{D8184A6E-734E-5242-929F-F50F2791C7BC}" name="Column3727"/>
    <tableColumn id="3748" xr3:uid="{42002A09-5CB3-EC47-869A-9272781C8A11}" name="Column3728"/>
    <tableColumn id="3749" xr3:uid="{16DD4F15-8927-584A-8B40-BCA05A13F2C9}" name="Column3729"/>
    <tableColumn id="3750" xr3:uid="{54E52B50-8FE0-9D41-BABC-25A61F1AEB95}" name="Column3730"/>
    <tableColumn id="3751" xr3:uid="{8D020227-2794-444B-901C-F57A22945A5C}" name="Column3731"/>
    <tableColumn id="3752" xr3:uid="{2CD9932F-A036-D245-BA36-F5BE17642134}" name="Column3732"/>
    <tableColumn id="3753" xr3:uid="{CE6BBA81-6C8D-DD40-BED8-2AB9E2CCC615}" name="Column3733"/>
    <tableColumn id="3754" xr3:uid="{5C3DCA76-1784-4843-9CD4-537BE30580EB}" name="Column3734"/>
    <tableColumn id="3755" xr3:uid="{B12CBA95-304B-2A49-ADB4-AE8D43AA860C}" name="Column3735"/>
    <tableColumn id="3756" xr3:uid="{350EB216-E9AC-D84C-9051-09DEAB7CC1C8}" name="Column3736"/>
    <tableColumn id="3757" xr3:uid="{9F759281-301A-6640-B35C-423AFD0083BB}" name="Column3737"/>
    <tableColumn id="3758" xr3:uid="{ACB8FF74-BBD6-1649-83BA-1F3D993EDDEE}" name="Column3738"/>
    <tableColumn id="3759" xr3:uid="{F825AE0C-7C55-AF4A-B644-28D08EB1B8E4}" name="Column3739"/>
    <tableColumn id="3760" xr3:uid="{200EC1F3-578D-CD4C-BB03-69471A15CBF7}" name="Column3740"/>
    <tableColumn id="3761" xr3:uid="{2DF34CBA-E3CD-384D-9488-D030C25FCAA8}" name="Column3741"/>
    <tableColumn id="3762" xr3:uid="{BBFEEBE8-BF2E-9F42-86AC-2AE583231CDF}" name="Column3742"/>
    <tableColumn id="3763" xr3:uid="{CED0A795-36B6-5D47-9E01-381E948A7EB9}" name="Column3743"/>
    <tableColumn id="3764" xr3:uid="{E8A2C655-5604-3547-B264-C412A1476CBC}" name="Column3744"/>
    <tableColumn id="3765" xr3:uid="{1AAF68FA-A7F2-994C-9A01-7260523A6C77}" name="Column3745"/>
    <tableColumn id="3766" xr3:uid="{A921C098-66B9-CB4A-965C-5E6BF501719C}" name="Column3746"/>
    <tableColumn id="3767" xr3:uid="{1C17F1F8-6213-3F45-980A-FD57D3804730}" name="Column3747"/>
    <tableColumn id="3768" xr3:uid="{F823A033-993E-9348-BD67-587569F2EDEC}" name="Column3748"/>
    <tableColumn id="3769" xr3:uid="{8701F840-E615-CF4E-9865-97CFB2210882}" name="Column3749"/>
    <tableColumn id="3770" xr3:uid="{3928C7E3-E5ED-B949-A6D6-B3FD12D9A24F}" name="Column3750"/>
    <tableColumn id="3771" xr3:uid="{7AD14065-E93A-9343-9CB9-CF8864DB29F0}" name="Column3751"/>
    <tableColumn id="3772" xr3:uid="{0CD001DE-517A-E043-852C-64BF1A4EF6EE}" name="Column3752"/>
    <tableColumn id="3773" xr3:uid="{EA107015-908D-C849-8127-AD112F4E1CAE}" name="Column3753"/>
    <tableColumn id="3774" xr3:uid="{753178C0-1AC3-E64B-86B1-A5E7890A1921}" name="Column3754"/>
    <tableColumn id="3775" xr3:uid="{6A43CCDD-16D7-0843-9ECD-9AF6CEC09D7A}" name="Column3755"/>
    <tableColumn id="3776" xr3:uid="{35352EA6-80F3-0E4F-B024-20AD327CFF02}" name="Column3756"/>
    <tableColumn id="3777" xr3:uid="{39ACF827-10A5-7341-BF33-404B49410D04}" name="Column3757"/>
    <tableColumn id="3778" xr3:uid="{F032F138-2947-B944-AE4A-E4BB2DB577D4}" name="Column3758"/>
    <tableColumn id="3779" xr3:uid="{4A73E8DD-3F13-7642-AB64-2F2726772A0B}" name="Column3759"/>
    <tableColumn id="3780" xr3:uid="{D2EE0628-C2A0-844F-A41F-9F03418AEFBC}" name="Column3760"/>
    <tableColumn id="3781" xr3:uid="{EFDDE6D8-221F-3F46-8C4C-6FC3D7AD0247}" name="Column3761"/>
    <tableColumn id="3782" xr3:uid="{AF9F2CA5-CD8A-F344-913D-DBA5557CF44B}" name="Column3762"/>
    <tableColumn id="3783" xr3:uid="{019CE8FB-A8CE-3A42-B9B2-3C22D7C9CF18}" name="Column3763"/>
    <tableColumn id="3784" xr3:uid="{0597B20E-D0B4-E34D-AC01-1208F13013B1}" name="Column3764"/>
    <tableColumn id="3785" xr3:uid="{CC2C9FAC-0772-3F4F-99FF-F95FA0761DC9}" name="Column3765"/>
    <tableColumn id="3786" xr3:uid="{432F107F-1D6F-614B-8872-F5CBFE34EFD4}" name="Column3766"/>
    <tableColumn id="3787" xr3:uid="{AA2E455E-4ACF-844A-8DEA-7203F0CD5609}" name="Column3767"/>
    <tableColumn id="3788" xr3:uid="{0FF0C24F-E2BB-E045-ABDD-B8F71DFAA1C3}" name="Column3768"/>
    <tableColumn id="3789" xr3:uid="{6C4F9E2F-7B7F-004B-B567-25BCFDE33594}" name="Column3769"/>
    <tableColumn id="3790" xr3:uid="{59509E87-833C-9F44-9DBC-5EAFFF3C6BB1}" name="Column3770"/>
    <tableColumn id="3791" xr3:uid="{3E07C5FC-AC9E-DE44-AF05-CBD629D18049}" name="Column3771"/>
    <tableColumn id="3792" xr3:uid="{F2D8EBB2-89AA-9B4B-BBD6-43210D038058}" name="Column3772"/>
    <tableColumn id="3793" xr3:uid="{0217D1B7-4131-D74A-8090-21F8C51EDC88}" name="Column3773"/>
    <tableColumn id="3794" xr3:uid="{3E42F840-4FB9-894A-A312-A9729F86A91E}" name="Column3774"/>
    <tableColumn id="3795" xr3:uid="{6AB0096F-11E7-FC4B-B38F-50CEF434D5E1}" name="Column3775"/>
    <tableColumn id="3796" xr3:uid="{C12832F8-A92A-CB4E-ACA9-EC970E732C6A}" name="Column3776"/>
    <tableColumn id="3797" xr3:uid="{B5742E83-DC6F-2544-86D0-EBF8699F5CE7}" name="Column3777"/>
    <tableColumn id="3798" xr3:uid="{64106717-EFCB-1C45-808B-F64F053D03EE}" name="Column3778"/>
    <tableColumn id="3799" xr3:uid="{662F4A0B-C4DF-5A42-A0E6-353FE4AB3157}" name="Column3779"/>
    <tableColumn id="3800" xr3:uid="{4231E235-208F-EA4C-8691-FBDFBD52BD50}" name="Column3780"/>
    <tableColumn id="3801" xr3:uid="{2017EC02-7E33-B24D-9F61-A8E8F8ECF127}" name="Column3781"/>
    <tableColumn id="3802" xr3:uid="{D8951515-883E-7648-A546-A360EE77F963}" name="Column3782"/>
    <tableColumn id="3803" xr3:uid="{23D10E5A-7023-0E46-8E9C-7884A3BE33F0}" name="Column3783"/>
    <tableColumn id="3804" xr3:uid="{8535AA16-ACB1-4941-A860-CCC40624A94B}" name="Column3784"/>
    <tableColumn id="3805" xr3:uid="{9D4981E8-C131-3B48-875F-DB7E1C7D28D8}" name="Column3785"/>
    <tableColumn id="3806" xr3:uid="{EBAF90C8-064F-BC4C-809B-D5A83F571351}" name="Column3786"/>
    <tableColumn id="3807" xr3:uid="{FDF6461A-D960-C148-8CE1-3ADDF99FD250}" name="Column3787"/>
    <tableColumn id="3808" xr3:uid="{9797E4B9-E7C5-F64E-B68D-537ACA06897E}" name="Column3788"/>
    <tableColumn id="3809" xr3:uid="{5F396E72-40E5-2749-84CE-20CF6CAABB43}" name="Column3789"/>
    <tableColumn id="3810" xr3:uid="{82A4A0BE-F2EB-4045-9500-CD028168E764}" name="Column3790"/>
    <tableColumn id="3811" xr3:uid="{23965B5D-323B-FD4E-AD89-0BF702F31FA2}" name="Column3791"/>
    <tableColumn id="3812" xr3:uid="{8E965B8A-2104-A349-824B-F52FDD2A5F9E}" name="Column3792"/>
    <tableColumn id="3813" xr3:uid="{F161F660-E8AF-BF4A-9AED-EDAFBF6692BB}" name="Column3793"/>
    <tableColumn id="3814" xr3:uid="{783F2115-C62B-434B-8B29-CD826604330B}" name="Column3794"/>
    <tableColumn id="3815" xr3:uid="{82278D5B-51DE-9D48-AFD7-F5E81D4F6093}" name="Column3795"/>
    <tableColumn id="3816" xr3:uid="{B73D33C5-2CC7-4342-B18D-908143272648}" name="Column3796"/>
    <tableColumn id="3817" xr3:uid="{02CC9E5E-F4DD-C548-97C8-1ED5EC5F4E37}" name="Column3797"/>
    <tableColumn id="3818" xr3:uid="{9F9BFED8-AB4B-3A4F-9445-8C6BE19D0833}" name="Column3798"/>
    <tableColumn id="3819" xr3:uid="{B8CF609F-7D35-A24E-A66A-76165E94A70F}" name="Column3799"/>
    <tableColumn id="3820" xr3:uid="{D581A8CD-2179-A248-A2F5-081D9F4FD976}" name="Column3800"/>
    <tableColumn id="3821" xr3:uid="{FF6D5AA8-A3EE-AA40-8091-A33DF516BCCC}" name="Column3801"/>
    <tableColumn id="3822" xr3:uid="{5DD7A7F3-8A27-B24C-9B7C-0B400189CC2D}" name="Column3802"/>
    <tableColumn id="3823" xr3:uid="{7F81F484-43FC-304E-93E7-F7CF497FDC79}" name="Column3803"/>
    <tableColumn id="3824" xr3:uid="{D332E549-5258-8B4A-9573-0A318711B8FD}" name="Column3804"/>
    <tableColumn id="3825" xr3:uid="{4344FB4B-F9F1-1F41-8A21-BBE4BE2DEF5C}" name="Column3805"/>
    <tableColumn id="3826" xr3:uid="{E61A5C4A-2C8C-FE43-BAB2-FCF5185F3165}" name="Column3806"/>
    <tableColumn id="3827" xr3:uid="{B545A02C-9373-0549-B9EC-956EED389A78}" name="Column3807"/>
    <tableColumn id="3828" xr3:uid="{BD73EDFA-D028-4B47-B2BC-FD48825855A4}" name="Column3808"/>
    <tableColumn id="3829" xr3:uid="{227406D7-8249-C841-8666-8DB3A84739AD}" name="Column3809"/>
    <tableColumn id="3830" xr3:uid="{FED7022A-DFB8-0C4E-A198-653B7EE1723C}" name="Column3810"/>
    <tableColumn id="3831" xr3:uid="{7E585B86-6F63-7946-9E8C-439A3A1881E2}" name="Column3811"/>
    <tableColumn id="3832" xr3:uid="{A8B64757-D4D1-734C-9367-7BCDC5649D2C}" name="Column3812"/>
    <tableColumn id="3833" xr3:uid="{97C8F913-3FC9-A743-BD11-8864999B30B9}" name="Column3813"/>
    <tableColumn id="3834" xr3:uid="{F5884AC1-AF80-7245-8F31-E668DBA59EC1}" name="Column3814"/>
    <tableColumn id="3835" xr3:uid="{88F56282-68F9-F74F-B381-23E63C7502A4}" name="Column3815"/>
    <tableColumn id="3836" xr3:uid="{A25A6C20-CD5D-3841-B798-FA2B7A312CD1}" name="Column3816"/>
    <tableColumn id="3837" xr3:uid="{257546E2-1682-CA40-8185-859BEE950458}" name="Column3817"/>
    <tableColumn id="3838" xr3:uid="{F2E171DC-CEA2-1A4D-81D3-D1BFE26FA570}" name="Column3818"/>
    <tableColumn id="3839" xr3:uid="{1C5EB050-842A-AA42-888E-1C5B80017096}" name="Column3819"/>
    <tableColumn id="3840" xr3:uid="{EA94326D-9DD7-3547-8938-D704D05F6323}" name="Column3820"/>
    <tableColumn id="3841" xr3:uid="{532CB899-9436-B948-A4F6-539A5CB31E60}" name="Column3821"/>
    <tableColumn id="3842" xr3:uid="{E6686083-2CD2-5047-B87A-8DAD4FA218DD}" name="Column3822"/>
    <tableColumn id="3843" xr3:uid="{35BC49CB-B3A5-C447-86BD-FA66345C487A}" name="Column3823"/>
    <tableColumn id="3844" xr3:uid="{225F18CB-21F0-0542-9D47-DCE539706394}" name="Column3824"/>
    <tableColumn id="3845" xr3:uid="{B4B149CB-F51D-7448-A9DC-E02999BDEB56}" name="Column3825"/>
    <tableColumn id="3846" xr3:uid="{996F2F33-6568-9949-BC50-CB41C9EC72C9}" name="Column3826"/>
    <tableColumn id="3847" xr3:uid="{F8F072A3-2B7F-884D-ABEE-C076BD8F37F5}" name="Column3827"/>
    <tableColumn id="3848" xr3:uid="{15AC72E4-15CF-9D4E-8EE0-55F1CEF31353}" name="Column3828"/>
    <tableColumn id="3849" xr3:uid="{1268237B-A41C-0642-B632-4F1F80A2EB5E}" name="Column3829"/>
    <tableColumn id="3850" xr3:uid="{55C37EA4-4A0F-A64E-A0C1-9011CEF91591}" name="Column3830"/>
    <tableColumn id="3851" xr3:uid="{F5BD56AA-115F-0440-9200-DA00976834CA}" name="Column3831"/>
    <tableColumn id="3852" xr3:uid="{67B58A56-78D7-E34D-8815-1F1206C639F9}" name="Column3832"/>
    <tableColumn id="3853" xr3:uid="{6BA0BE36-7AEC-8A43-BDA4-055190AD1E28}" name="Column3833"/>
    <tableColumn id="3854" xr3:uid="{91BF3B77-73B5-B547-A3CB-BFA16CBED86E}" name="Column3834"/>
    <tableColumn id="3855" xr3:uid="{A31B0A92-82FE-F743-AB53-B78C01D2DD3B}" name="Column3835"/>
    <tableColumn id="3856" xr3:uid="{66A58876-B139-2B4B-9352-74938D625343}" name="Column3836"/>
    <tableColumn id="3857" xr3:uid="{1726271F-177B-CC47-81D3-3A602B123D4A}" name="Column3837"/>
    <tableColumn id="3858" xr3:uid="{4B9B6D35-9C56-8D43-97FD-BE013EF7517B}" name="Column3838"/>
    <tableColumn id="3859" xr3:uid="{D07998A4-CB08-004A-BA5E-3FBB184EE138}" name="Column3839"/>
    <tableColumn id="3860" xr3:uid="{0AF4DCF2-8A0D-9F4C-A351-6F311BEBBE90}" name="Column3840"/>
    <tableColumn id="3861" xr3:uid="{380E2642-9081-814B-852C-EBA1EA26B9CB}" name="Column3841"/>
    <tableColumn id="3862" xr3:uid="{9207D1CF-8EF4-1E48-A352-7648EDE0F1FA}" name="Column3842"/>
    <tableColumn id="3863" xr3:uid="{06B8F728-4415-9348-954F-33D4271AB648}" name="Column3843"/>
    <tableColumn id="3864" xr3:uid="{1AC49757-9E63-9844-9943-6C73C780A0D2}" name="Column3844"/>
    <tableColumn id="3865" xr3:uid="{90A3E763-DAB7-6343-9640-5EDD18974AAD}" name="Column3845"/>
    <tableColumn id="3866" xr3:uid="{580B37F7-B5AD-3948-A3F8-2CD93ABA2596}" name="Column3846"/>
    <tableColumn id="3867" xr3:uid="{EE145EDA-C9EA-9048-A2CB-0A92ACBD1DC3}" name="Column3847"/>
    <tableColumn id="3868" xr3:uid="{3A360CF3-58A1-044B-9A22-08338442E636}" name="Column3848"/>
    <tableColumn id="3869" xr3:uid="{8A29D4EB-3CF4-0B41-AFC7-99D93A4267C9}" name="Column3849"/>
    <tableColumn id="3870" xr3:uid="{27EED079-BDE2-EC41-ACB5-0A927690B333}" name="Column3850"/>
    <tableColumn id="3871" xr3:uid="{CAC32BE1-1588-6B46-8A38-2161174C764F}" name="Column3851"/>
    <tableColumn id="3872" xr3:uid="{92792D96-CE16-E94F-811D-1D512AAB02EC}" name="Column3852"/>
    <tableColumn id="3873" xr3:uid="{42F776A6-08A1-CD4C-A477-FC5533CE2717}" name="Column3853"/>
    <tableColumn id="3874" xr3:uid="{19DA7CA0-150E-F149-91EE-9DE2DAEFBD55}" name="Column3854"/>
    <tableColumn id="3875" xr3:uid="{6C1B64D2-69AA-A948-A8AF-DB5E188E37EB}" name="Column3855"/>
    <tableColumn id="3876" xr3:uid="{7F15228D-3D26-B14E-ABB9-45E9457670D2}" name="Column3856"/>
    <tableColumn id="3877" xr3:uid="{EDFC4C36-F349-324E-9FAD-040AB94909EE}" name="Column3857"/>
    <tableColumn id="3878" xr3:uid="{FD3AF030-B8BA-A749-B481-62365F742826}" name="Column3858"/>
    <tableColumn id="3879" xr3:uid="{E2CCCDF3-A43C-FF4D-977E-1B5BA1EC6D41}" name="Column3859"/>
    <tableColumn id="3880" xr3:uid="{705DD167-F11A-8D44-99B0-3227F8EE700B}" name="Column3860"/>
    <tableColumn id="3881" xr3:uid="{3F1F0862-B41B-3B43-BE89-E954143D47B7}" name="Column3861"/>
    <tableColumn id="3882" xr3:uid="{1A50F15D-9417-354A-9FD9-D618BFD719C3}" name="Column3862"/>
    <tableColumn id="3883" xr3:uid="{96801AEE-0BD8-B947-BE32-33B207B31583}" name="Column3863"/>
    <tableColumn id="3884" xr3:uid="{B1679317-8A07-9246-9735-1492B44D0551}" name="Column3864"/>
    <tableColumn id="3885" xr3:uid="{6CD5711F-7A2D-D345-8C61-3CBB4BE96C8C}" name="Column3865"/>
    <tableColumn id="3886" xr3:uid="{4D2461E6-1FAE-9146-B6BF-1E3A72607BAF}" name="Column3866"/>
    <tableColumn id="3887" xr3:uid="{7DA8B9D3-8296-804F-AA46-083E83E30F02}" name="Column3867"/>
    <tableColumn id="3888" xr3:uid="{00D508B6-179B-4842-B099-E186D562CB88}" name="Column3868"/>
    <tableColumn id="3889" xr3:uid="{5416DD89-FAE6-1740-B11D-DB8BDBB607B2}" name="Column3869"/>
    <tableColumn id="3890" xr3:uid="{318DA5EF-B627-FC46-89F6-30CB6ABD0020}" name="Column3870"/>
    <tableColumn id="3891" xr3:uid="{D5B34EB6-23FE-7F48-AFF9-BB93C0D81162}" name="Column3871"/>
    <tableColumn id="3892" xr3:uid="{1A33B46C-EC7F-3141-85B3-AB6C1AA1D4F0}" name="Column3872"/>
    <tableColumn id="3893" xr3:uid="{CFD9216D-247E-8246-B2D6-321E525A47E5}" name="Column3873"/>
    <tableColumn id="3894" xr3:uid="{3A07B75B-EF65-F84A-B1C0-1E43FC9960CC}" name="Column3874"/>
    <tableColumn id="3895" xr3:uid="{0B93118F-D6C9-324A-B4B1-1A510EDF9E96}" name="Column3875"/>
    <tableColumn id="3896" xr3:uid="{3F37C89D-5E92-984C-AAB0-E23AF73F5AB6}" name="Column3876"/>
    <tableColumn id="3897" xr3:uid="{59C0DE68-5B62-5A4C-81D3-84ACD72120E4}" name="Column3877"/>
    <tableColumn id="3898" xr3:uid="{27E94F88-3420-9E4A-9E91-213D7A21BD5B}" name="Column3878"/>
    <tableColumn id="3899" xr3:uid="{ED0AE16B-49E0-A747-821C-FAC2BB0CDDE6}" name="Column3879"/>
    <tableColumn id="3900" xr3:uid="{D7A2F577-0771-4345-8A9E-051D72784C30}" name="Column3880"/>
    <tableColumn id="3901" xr3:uid="{1B8B29DD-D371-7248-9FEF-E806354E4054}" name="Column3881"/>
    <tableColumn id="3902" xr3:uid="{B96C7CD6-66EC-EF4F-89FC-5CA256AC8A96}" name="Column3882"/>
    <tableColumn id="3903" xr3:uid="{A76B7C82-A0E7-0F4D-B2BF-6B48007F9F1B}" name="Column3883"/>
    <tableColumn id="3904" xr3:uid="{4F9FB5C3-0BFA-954F-BEC6-BBB0C79BFD64}" name="Column3884"/>
    <tableColumn id="3905" xr3:uid="{CD2FD06D-F8ED-8544-BAB6-4858227384F2}" name="Column3885"/>
    <tableColumn id="3906" xr3:uid="{90C54BB5-81DE-414B-9249-6BF1D651A80F}" name="Column3886"/>
    <tableColumn id="3907" xr3:uid="{6A21C623-F480-0E42-BEF1-8A13D1ADA60B}" name="Column3887"/>
    <tableColumn id="3908" xr3:uid="{09494AAF-E207-4F4A-BA63-DC42970733B7}" name="Column3888"/>
    <tableColumn id="3909" xr3:uid="{92B55BFA-520C-7849-BD73-0025C38D7609}" name="Column3889"/>
    <tableColumn id="3910" xr3:uid="{65F5FECB-1170-8941-AB4B-75F2C0F30679}" name="Column3890"/>
    <tableColumn id="3911" xr3:uid="{4CA29D17-3044-9044-9C6A-58015CCA81B0}" name="Column3891"/>
    <tableColumn id="3912" xr3:uid="{59301763-F8BA-5246-8E33-4303E7DB1583}" name="Column3892"/>
    <tableColumn id="3913" xr3:uid="{37069EBB-A10F-704B-9A24-BD3B2F3F4F07}" name="Column3893"/>
    <tableColumn id="3914" xr3:uid="{E9E67AEA-B64D-FD45-A57D-B135B61593A4}" name="Column3894"/>
    <tableColumn id="3915" xr3:uid="{1F927EC8-F358-9C4E-9EC7-4712BB483391}" name="Column3895"/>
    <tableColumn id="3916" xr3:uid="{B85C3BD2-BFB0-694A-952C-7D8AD7695F50}" name="Column3896"/>
    <tableColumn id="3917" xr3:uid="{ACF28689-9847-434F-A74C-A998A5AB9229}" name="Column3897"/>
    <tableColumn id="3918" xr3:uid="{380E6562-BB1E-5444-BDF5-846CC7FCC6A9}" name="Column3898"/>
    <tableColumn id="3919" xr3:uid="{CE393F9B-8FC4-C744-8FA0-05FE6BFF3982}" name="Column3899"/>
    <tableColumn id="3920" xr3:uid="{7CC5C4BC-5F9B-E044-9B35-BF582A3F9F6A}" name="Column3900"/>
    <tableColumn id="3921" xr3:uid="{5D22739D-E410-164B-A085-9B928C88560D}" name="Column3901"/>
    <tableColumn id="3922" xr3:uid="{19A5A423-3772-0148-906D-6AF64BF0EA9C}" name="Column3902"/>
    <tableColumn id="3923" xr3:uid="{9775E34C-B2CA-4C4C-B549-03F61FBAE266}" name="Column3903"/>
    <tableColumn id="3924" xr3:uid="{E34953D4-A9D5-AB46-9227-D34A6F233523}" name="Column3904"/>
    <tableColumn id="3925" xr3:uid="{A0D5C56D-B2FE-AD44-AA2D-A0B793303B4D}" name="Column3905"/>
    <tableColumn id="3926" xr3:uid="{A5B1A175-859F-174D-A47D-3C83FB4368FF}" name="Column3906"/>
    <tableColumn id="3927" xr3:uid="{2173C4D0-5676-5647-98F0-2C53ED9B1439}" name="Column3907"/>
    <tableColumn id="3928" xr3:uid="{CDF7E19F-8CEB-774F-958C-A5F81B4D4318}" name="Column3908"/>
    <tableColumn id="3929" xr3:uid="{095C378F-57C0-9D43-B2E3-BEA81E6128A7}" name="Column3909"/>
    <tableColumn id="3930" xr3:uid="{F3BEF2B9-C538-4B4E-BDC8-5F9150DA3F00}" name="Column3910"/>
    <tableColumn id="3931" xr3:uid="{B4D0C0D3-0B9F-3344-AFF3-02F3A13F3789}" name="Column3911"/>
    <tableColumn id="3932" xr3:uid="{9FAF7694-9CCD-C945-807F-A0CC718222A9}" name="Column3912"/>
    <tableColumn id="3933" xr3:uid="{2AE2A431-F13A-CE47-99AF-18FA81606E19}" name="Column3913"/>
    <tableColumn id="3934" xr3:uid="{A5415734-B822-5543-B3B6-0B4ED91B6535}" name="Column3914"/>
    <tableColumn id="3935" xr3:uid="{80C7646C-A882-C743-90BD-F3ACC8660886}" name="Column3915"/>
    <tableColumn id="3936" xr3:uid="{B5FB0638-01D3-3244-BB95-924644D7C77E}" name="Column3916"/>
    <tableColumn id="3937" xr3:uid="{C3E70FDA-AE7F-5C4A-9572-7EA8D22033C4}" name="Column3917"/>
    <tableColumn id="3938" xr3:uid="{2E401129-D145-C54D-844A-CE575F07324B}" name="Column3918"/>
    <tableColumn id="3939" xr3:uid="{5D7CB7CA-735A-0F45-872D-44CE3721F134}" name="Column3919"/>
    <tableColumn id="3940" xr3:uid="{6C830979-8742-9D47-B8A9-FFD518C77144}" name="Column3920"/>
    <tableColumn id="3941" xr3:uid="{CD0F3C8C-CD30-4F47-BE70-412BF2E0AA92}" name="Column3921"/>
    <tableColumn id="3942" xr3:uid="{EDFBB2EB-A3A9-8A46-8D26-AA1784C13E4D}" name="Column3922"/>
    <tableColumn id="3943" xr3:uid="{1DBCDB00-5833-3342-81B0-D72E0F0CE604}" name="Column3923"/>
    <tableColumn id="3944" xr3:uid="{9779E4B0-42F0-0341-8CFA-0649A32057A1}" name="Column3924"/>
    <tableColumn id="3945" xr3:uid="{A71B55B9-2137-B048-8FEF-7E796E7FF223}" name="Column3925"/>
    <tableColumn id="3946" xr3:uid="{D625690E-01A6-C945-94E9-9DB2162AE828}" name="Column3926"/>
    <tableColumn id="3947" xr3:uid="{18F29BD0-7753-8744-A4C7-60AEDDAF3ABA}" name="Column3927"/>
    <tableColumn id="3948" xr3:uid="{A0509D0F-2656-0E45-B9B8-2C7B2CDF073B}" name="Column3928"/>
    <tableColumn id="3949" xr3:uid="{B2D84C49-8ABA-FA45-B47A-BBF0C10677C8}" name="Column3929"/>
    <tableColumn id="3950" xr3:uid="{990E6257-3437-504D-B5AC-40062B0C1474}" name="Column3930"/>
    <tableColumn id="3951" xr3:uid="{470EE140-DA63-AF47-AF0F-5CD55F77777B}" name="Column3931"/>
    <tableColumn id="3952" xr3:uid="{1CAE896A-E563-5342-AEE4-8D2A1841E173}" name="Column3932"/>
    <tableColumn id="3953" xr3:uid="{79544CB5-C32A-9C42-86AA-187CB6D59ABE}" name="Column3933"/>
    <tableColumn id="3954" xr3:uid="{9AD4E831-4E29-2942-B1D0-2E7117043086}" name="Column3934"/>
    <tableColumn id="3955" xr3:uid="{FC912675-AD81-4F44-96E8-8EA277275E1C}" name="Column3935"/>
    <tableColumn id="3956" xr3:uid="{D605414B-F99C-3A4C-97F8-2E4B66E30E44}" name="Column3936"/>
    <tableColumn id="3957" xr3:uid="{549003B0-C888-324A-B761-2DC02F253072}" name="Column3937"/>
    <tableColumn id="3958" xr3:uid="{CC5BE52B-1A42-F548-8259-8131E9233E58}" name="Column3938"/>
    <tableColumn id="3959" xr3:uid="{E88BACCB-4E5F-224F-895F-0C51B3784030}" name="Column3939"/>
    <tableColumn id="3960" xr3:uid="{19BDA55E-D375-E14F-AB0A-3FB605144F1A}" name="Column3940"/>
    <tableColumn id="3961" xr3:uid="{6928B702-B8F5-DA43-A9F8-84FC432A5AD1}" name="Column3941"/>
    <tableColumn id="3962" xr3:uid="{BBE43B0C-22DC-EE49-BA46-B6E10838CB9A}" name="Column3942"/>
    <tableColumn id="3963" xr3:uid="{058C9537-450B-B440-A646-72D085D61F7B}" name="Column3943"/>
    <tableColumn id="3964" xr3:uid="{AA00A513-98D7-4649-8D9F-63F9B5EF99E3}" name="Column3944"/>
    <tableColumn id="3965" xr3:uid="{19C7034F-E01C-4A4C-BD09-DF5692C32047}" name="Column3945"/>
    <tableColumn id="3966" xr3:uid="{3B68F50B-4AED-6243-A863-0446EBC959ED}" name="Column3946"/>
    <tableColumn id="3967" xr3:uid="{86E510F0-9A32-7149-ABE0-B0FE79A13E39}" name="Column3947"/>
    <tableColumn id="3968" xr3:uid="{98523344-F4DB-D64A-8FC5-23AA23F136AC}" name="Column3948"/>
    <tableColumn id="3969" xr3:uid="{E0E8BD8E-EB30-8F48-950A-53F4AE5D7CB7}" name="Column3949"/>
    <tableColumn id="3970" xr3:uid="{1BEE4254-F2FB-A74C-860E-ACB5D3406145}" name="Column3950"/>
    <tableColumn id="3971" xr3:uid="{8951B1E3-8F92-7245-B22C-AE224B81D096}" name="Column3951"/>
    <tableColumn id="3972" xr3:uid="{4B73184A-E40F-924E-8061-855BA635460E}" name="Column3952"/>
    <tableColumn id="3973" xr3:uid="{40F9F3CC-D1A3-9449-AD5B-67A9A6FDD3A6}" name="Column3953"/>
    <tableColumn id="3974" xr3:uid="{5BCCC855-1661-DE43-A97D-9FAF4B333E47}" name="Column3954"/>
    <tableColumn id="3975" xr3:uid="{1E4A4185-00A2-9240-993E-EEDC5AC92A1B}" name="Column3955"/>
    <tableColumn id="3976" xr3:uid="{27506B98-9994-E64A-9DCB-BCD8A5023DDE}" name="Column3956"/>
    <tableColumn id="3977" xr3:uid="{DA9D4818-771F-5043-B8E0-69988018424F}" name="Column3957"/>
    <tableColumn id="3978" xr3:uid="{74AF283D-5858-2841-A9A5-9AEF4C994C44}" name="Column3958"/>
    <tableColumn id="3979" xr3:uid="{EA49300D-02E8-2D4C-8C9E-A2DDAC322D24}" name="Column3959"/>
    <tableColumn id="3980" xr3:uid="{A125F459-6513-1144-9D42-A8734ACB70A2}" name="Column3960"/>
    <tableColumn id="3981" xr3:uid="{5D0E6944-0981-864E-AFD0-9F1ABFF82C93}" name="Column3961"/>
    <tableColumn id="3982" xr3:uid="{CB335EA5-71DB-964D-A00F-DB7FBB056248}" name="Column3962"/>
    <tableColumn id="3983" xr3:uid="{2D89387D-45A1-6040-B883-83729B498912}" name="Column3963"/>
    <tableColumn id="3984" xr3:uid="{91DA44F7-201D-9249-AFBF-681672A0C3D3}" name="Column3964"/>
    <tableColumn id="3985" xr3:uid="{2E7C07C6-B33B-AB4E-8A3A-DD9C800B1A06}" name="Column3965"/>
    <tableColumn id="3986" xr3:uid="{3FD9D964-1078-3E49-96B7-39868F4BE3F1}" name="Column3966"/>
    <tableColumn id="3987" xr3:uid="{EE7A7E95-EFD2-E640-97E0-10659D985FF5}" name="Column3967"/>
    <tableColumn id="3988" xr3:uid="{B64CB478-944C-1147-9D6B-11D1272B2EFA}" name="Column3968"/>
    <tableColumn id="3989" xr3:uid="{CE9E567B-703F-AA41-A79F-CF3EAFDED73D}" name="Column3969"/>
    <tableColumn id="3990" xr3:uid="{472CF1D2-C409-9344-BF03-638BB20BC5DE}" name="Column3970"/>
    <tableColumn id="3991" xr3:uid="{0E3C23DD-37EB-B142-934D-A287CE0398AD}" name="Column3971"/>
    <tableColumn id="3992" xr3:uid="{B85225CC-0E9D-9C43-A14D-9D0959958763}" name="Column3972"/>
    <tableColumn id="3993" xr3:uid="{F1C7A195-397C-7C48-9609-A553730A5FC3}" name="Column3973"/>
    <tableColumn id="3994" xr3:uid="{38A3661F-75E4-694D-8AB2-2E075EAA717B}" name="Column3974"/>
    <tableColumn id="3995" xr3:uid="{2189A5FA-CA8B-8447-A6B2-57D6BE2298D3}" name="Column3975"/>
    <tableColumn id="3996" xr3:uid="{6A64121A-E860-4240-A594-57FDAE970653}" name="Column3976"/>
    <tableColumn id="3997" xr3:uid="{66AD1182-08A2-D54C-95F1-A37F0F522F63}" name="Column3977"/>
    <tableColumn id="3998" xr3:uid="{CFFA593F-90EF-F64B-B0CD-A01ED3EBAA16}" name="Column3978"/>
    <tableColumn id="3999" xr3:uid="{8FA5F676-A7D0-D743-B1BE-D1124D1B3C4A}" name="Column3979"/>
    <tableColumn id="4000" xr3:uid="{ADD65C87-B841-AE43-8006-1B2C4A2312BC}" name="Column3980"/>
    <tableColumn id="4001" xr3:uid="{AD80A311-F98F-3B49-A6AE-C684AB0CA283}" name="Column3981"/>
    <tableColumn id="4002" xr3:uid="{7E92DF09-4A7C-C24A-883D-490A58CD015E}" name="Column3982"/>
    <tableColumn id="4003" xr3:uid="{0C648DFD-C0FD-C14B-9392-FB02766D12FC}" name="Column3983"/>
    <tableColumn id="4004" xr3:uid="{22FC8332-A48A-F14C-AB99-64CA46D9F57E}" name="Column3984"/>
    <tableColumn id="4005" xr3:uid="{B8803AB5-A285-584C-AB38-7A2B50DAC69D}" name="Column3985"/>
    <tableColumn id="4006" xr3:uid="{E1A29FC8-7133-624F-8578-BC58E330FD5A}" name="Column3986"/>
    <tableColumn id="4007" xr3:uid="{F8762682-5C3B-8D43-8EA4-E9C92E0C4D18}" name="Column3987"/>
    <tableColumn id="4008" xr3:uid="{173F574D-B0C4-0540-8F8B-E8D86204C296}" name="Column3988"/>
    <tableColumn id="4009" xr3:uid="{1923981C-7AE9-0345-9821-0BE664CA5BB5}" name="Column3989"/>
    <tableColumn id="4010" xr3:uid="{A1DAE6B3-C0DA-F84B-8CF9-398D47D730D2}" name="Column3990"/>
    <tableColumn id="4011" xr3:uid="{D6A49199-CE7A-7742-BD69-93B91DF6FD86}" name="Column3991"/>
    <tableColumn id="4012" xr3:uid="{6ECD97C4-EFE4-CE4A-8FBC-99EF9641AE13}" name="Column3992"/>
    <tableColumn id="4013" xr3:uid="{08D99140-421A-4E40-8791-A63426AB27E2}" name="Column3993"/>
    <tableColumn id="4014" xr3:uid="{170DAA0F-A111-7B4F-80C7-F5B580FD34E0}" name="Column3994"/>
    <tableColumn id="4015" xr3:uid="{B9361C51-A188-3349-AB9A-50AFDB3A109F}" name="Column3995"/>
    <tableColumn id="4016" xr3:uid="{93C4ABAB-AC13-3240-81AF-93E2EE4F637F}" name="Column3996"/>
    <tableColumn id="4017" xr3:uid="{DC184B87-9AD7-E54D-8DFA-BF7D408B5956}" name="Column3997"/>
    <tableColumn id="4018" xr3:uid="{4F8E1D95-B3F0-3649-9A1E-7CA7C0351641}" name="Column3998"/>
    <tableColumn id="4019" xr3:uid="{4F08B5A2-BACA-2247-B1C6-D30F01E719B7}" name="Column3999"/>
    <tableColumn id="4020" xr3:uid="{7C574923-F588-6C4F-AEF7-541EEE56EA83}" name="Column4000"/>
    <tableColumn id="4021" xr3:uid="{6C69A9FD-C249-4246-914B-0FBE99156FE7}" name="Column4001"/>
    <tableColumn id="4022" xr3:uid="{D45BE01B-5C2B-E147-918B-BBC9EFD60610}" name="Column4002"/>
    <tableColumn id="4023" xr3:uid="{953B5017-AE70-384C-BC3B-AB83F39F10D7}" name="Column4003"/>
    <tableColumn id="4024" xr3:uid="{774BD073-8535-3344-8E6F-F09BCFA1325B}" name="Column4004"/>
    <tableColumn id="4025" xr3:uid="{8276BDB3-C80B-6C4E-8235-A7A656A585EA}" name="Column4005"/>
    <tableColumn id="4026" xr3:uid="{3DB0756A-61A2-7E4D-AF3A-F65F7FD953CB}" name="Column4006"/>
    <tableColumn id="4027" xr3:uid="{B6D7DD2C-AF15-4F43-B430-A8E99B2154E5}" name="Column4007"/>
    <tableColumn id="4028" xr3:uid="{C65105D5-6ADE-504E-840C-03FDFB5A1066}" name="Column4008"/>
    <tableColumn id="4029" xr3:uid="{DC34015C-5DDB-D147-86A2-E9BA92B335D9}" name="Column4009"/>
    <tableColumn id="4030" xr3:uid="{0C16A906-0359-9A49-8423-FAB939034C50}" name="Column4010"/>
    <tableColumn id="4031" xr3:uid="{58EB6F10-750B-EC41-B2C8-3277C71E6388}" name="Column4011"/>
    <tableColumn id="4032" xr3:uid="{67DB2994-F0BB-BA4D-A446-AC81CDA88A3D}" name="Column4012"/>
    <tableColumn id="4033" xr3:uid="{4CD94293-6B80-AB41-B0C1-C1B4BFE13C92}" name="Column4013"/>
    <tableColumn id="4034" xr3:uid="{0EDD13F3-D201-3643-A76D-7D1258F64963}" name="Column4014"/>
    <tableColumn id="4035" xr3:uid="{64BA002D-F5CA-D542-B734-C79490201387}" name="Column4015"/>
    <tableColumn id="4036" xr3:uid="{A3C60E38-D41B-244F-AC22-B69CC7C0C545}" name="Column4016"/>
    <tableColumn id="4037" xr3:uid="{501A7A70-0FA8-D848-8AD5-B28E1EFB6626}" name="Column4017"/>
    <tableColumn id="4038" xr3:uid="{2B9CBC43-4AC2-6D41-9046-17A4B32E7465}" name="Column4018"/>
    <tableColumn id="4039" xr3:uid="{9716CD93-5FC3-F34D-8FE4-A83B082EFEFA}" name="Column4019"/>
    <tableColumn id="4040" xr3:uid="{D82B7A72-F438-854B-858F-675DC64E171E}" name="Column4020"/>
    <tableColumn id="4041" xr3:uid="{819DFA22-E197-0149-B4AB-425817DF54CD}" name="Column4021"/>
    <tableColumn id="4042" xr3:uid="{075FC944-6550-0E4F-B12A-7CF3328F7117}" name="Column4022"/>
    <tableColumn id="4043" xr3:uid="{7B65A073-20BC-894E-841B-6B54F6620CA4}" name="Column4023"/>
    <tableColumn id="4044" xr3:uid="{40B09748-CDE8-8A46-8F6F-DCF3A0AAD502}" name="Column4024"/>
    <tableColumn id="4045" xr3:uid="{D57138C6-B19E-7B4E-A1CC-290D340BA391}" name="Column4025"/>
    <tableColumn id="4046" xr3:uid="{2BD80209-C573-0C47-96E4-33A162821C1D}" name="Column4026"/>
    <tableColumn id="4047" xr3:uid="{0B663427-EE5A-DA4E-9118-34E5B9A822D1}" name="Column4027"/>
    <tableColumn id="4048" xr3:uid="{35FE939B-3070-8D4F-826B-722233C5D5D9}" name="Column4028"/>
    <tableColumn id="4049" xr3:uid="{2D9E208E-BA82-8C48-AB6D-20DA0A63AD31}" name="Column4029"/>
    <tableColumn id="4050" xr3:uid="{6CE1DEC9-2973-B642-81F1-FF7BA050D1C3}" name="Column4030"/>
    <tableColumn id="4051" xr3:uid="{1F36204E-3179-7C4A-B8D4-4872B9DA5C03}" name="Column4031"/>
    <tableColumn id="4052" xr3:uid="{EDEDEDB6-3F5D-9348-9615-B8D652913C98}" name="Column4032"/>
    <tableColumn id="4053" xr3:uid="{8EA0AAEB-046F-3E4F-97DE-66C4F07BE1EF}" name="Column4033"/>
    <tableColumn id="4054" xr3:uid="{7ECF15EF-1E8F-F645-B177-549E31CA86B1}" name="Column4034"/>
    <tableColumn id="4055" xr3:uid="{08B0419C-8F0C-014E-95BF-25FBAA0E198E}" name="Column4035"/>
    <tableColumn id="4056" xr3:uid="{A9CC3A90-8666-9744-A960-694F3930C5BE}" name="Column4036"/>
    <tableColumn id="4057" xr3:uid="{60BDB6BB-DCCB-144C-8CF5-43D4AFEFAB78}" name="Column4037"/>
    <tableColumn id="4058" xr3:uid="{BCE6BC20-B44C-884E-AD6E-BC114A852927}" name="Column4038"/>
    <tableColumn id="4059" xr3:uid="{65BC11A2-3AE5-DC4C-94E5-6A2747434448}" name="Column4039"/>
    <tableColumn id="4060" xr3:uid="{6795C03D-A625-6141-A441-F3C64E6CD9F5}" name="Column4040"/>
    <tableColumn id="4061" xr3:uid="{FB3F4E29-49AE-CC40-98C6-AE887C14EEB4}" name="Column4041"/>
    <tableColumn id="4062" xr3:uid="{22008327-4A98-EA44-BA5A-9BDD7B901B8C}" name="Column4042"/>
    <tableColumn id="4063" xr3:uid="{7FEBEA92-850E-7849-9F3E-0BCFFE0BBAAB}" name="Column4043"/>
    <tableColumn id="4064" xr3:uid="{5FC5058B-C95E-E042-95EA-5A6994C6E609}" name="Column4044"/>
    <tableColumn id="4065" xr3:uid="{03A69B47-D465-274C-A0C3-B6DF2473DA44}" name="Column4045"/>
    <tableColumn id="4066" xr3:uid="{EB086DF3-B1E5-FB47-B66D-95EA1E13EF7B}" name="Column4046"/>
    <tableColumn id="4067" xr3:uid="{E2D9F512-8874-8D44-AA29-E072D44276AF}" name="Column4047"/>
    <tableColumn id="4068" xr3:uid="{B1AC5947-D864-DC44-A848-79BCDE9C9F6F}" name="Column4048"/>
    <tableColumn id="4069" xr3:uid="{6976A1F1-3156-8A4D-9EE9-234AE96720FD}" name="Column4049"/>
    <tableColumn id="4070" xr3:uid="{9FAEE018-49E9-164D-A13A-B70E120634AE}" name="Column4050"/>
    <tableColumn id="4071" xr3:uid="{7A1ABE71-85E5-A74E-BD2D-B05393BE08C5}" name="Column4051"/>
    <tableColumn id="4072" xr3:uid="{7850D44B-8161-2240-8432-4D8D2AE612E1}" name="Column4052"/>
    <tableColumn id="4073" xr3:uid="{34E78AFA-24F5-EE49-AD9B-33444A5565A8}" name="Column4053"/>
    <tableColumn id="4074" xr3:uid="{9920A95D-5F3C-B54E-87CF-D047920525E0}" name="Column4054"/>
    <tableColumn id="4075" xr3:uid="{1B8897ED-54C6-EF48-BD3D-0600F59974CC}" name="Column4055"/>
    <tableColumn id="4076" xr3:uid="{730D5E7C-3701-2F4C-B7C5-A63D57084CEF}" name="Column4056"/>
    <tableColumn id="4077" xr3:uid="{F024966C-92B2-6340-B6D3-A5D70B3A6E97}" name="Column4057"/>
    <tableColumn id="4078" xr3:uid="{57B925E0-7FBD-2547-8709-63459D484E5A}" name="Column4058"/>
    <tableColumn id="4079" xr3:uid="{83202EBB-C147-2545-9EF6-4E4A9D2EE699}" name="Column4059"/>
    <tableColumn id="4080" xr3:uid="{57027279-E9C5-494B-A1B2-645DC042019C}" name="Column4060"/>
    <tableColumn id="4081" xr3:uid="{56300B1B-1124-3546-8E08-2F203243D98C}" name="Column4061"/>
    <tableColumn id="4082" xr3:uid="{0F0F6EE4-6A3A-5441-8EA2-FC1A94C9FE14}" name="Column4062"/>
    <tableColumn id="4083" xr3:uid="{F1B7ED07-7138-FE4F-BBA1-A808A8CC46BE}" name="Column4063"/>
    <tableColumn id="4084" xr3:uid="{E2118CC2-625E-4C44-9062-FF2AA9225D13}" name="Column4064"/>
    <tableColumn id="4085" xr3:uid="{C28B5489-535C-654C-92CD-6E8055544EFA}" name="Column4065"/>
    <tableColumn id="4086" xr3:uid="{B8CA050D-9EC4-C54F-B364-07B7D043BBAC}" name="Column4066"/>
    <tableColumn id="4087" xr3:uid="{5B9FE098-EAE4-824F-A9FF-5808E5F6756A}" name="Column4067"/>
    <tableColumn id="4088" xr3:uid="{A3E59100-4121-B04B-8A73-1C8115737CDE}" name="Column4068"/>
    <tableColumn id="4089" xr3:uid="{7287C9DD-3897-B04F-8866-2CCF4FCDDB25}" name="Column4069"/>
    <tableColumn id="4090" xr3:uid="{5148ABDB-B14E-E642-B232-581ECA9EAA79}" name="Column4070"/>
    <tableColumn id="4091" xr3:uid="{5918C66D-0FDB-E046-9FD0-E2D9B7F6D102}" name="Column4071"/>
    <tableColumn id="4092" xr3:uid="{A3F7B1DA-50A0-FD4E-8319-7DE81F75220E}" name="Column4072"/>
    <tableColumn id="4093" xr3:uid="{AE160D54-022D-F948-BA2C-46471BCF5B7D}" name="Column4073"/>
    <tableColumn id="4094" xr3:uid="{D9772CCB-C2FE-F249-84E9-5877A9888118}" name="Column4074"/>
    <tableColumn id="4095" xr3:uid="{FA39EBB6-DEFB-8E49-B290-B8240E58DC67}" name="Column4075"/>
    <tableColumn id="4096" xr3:uid="{378D1215-8165-904E-BF49-20F4764D470C}" name="Column4076"/>
    <tableColumn id="4097" xr3:uid="{8E9FC80D-D707-804A-B133-793357E288A7}" name="Column4077"/>
    <tableColumn id="4098" xr3:uid="{1F4494D2-B6D8-0340-A96D-23C2440DFAA5}" name="Column4078"/>
    <tableColumn id="4099" xr3:uid="{697A705B-CA60-6E4A-923F-D4BC5BF0AA71}" name="Column4079"/>
    <tableColumn id="4100" xr3:uid="{99161997-7696-8C42-B7B9-DCEF3C861993}" name="Column4080"/>
    <tableColumn id="4101" xr3:uid="{26438E57-EE2E-5A4E-9CD4-36EF6F85F591}" name="Column4081"/>
    <tableColumn id="4102" xr3:uid="{D1E2C383-1796-F44F-84FD-48EB353B00AC}" name="Column4082"/>
    <tableColumn id="4103" xr3:uid="{7B9E374C-D2F5-3B4F-BE0D-4765D2C7D17C}" name="Column4083"/>
    <tableColumn id="4104" xr3:uid="{451F096D-E5BD-AE4C-8808-304D2E958735}" name="Column4084"/>
    <tableColumn id="4105" xr3:uid="{23BF4911-EE16-B54B-B4B3-2B15A8CB1889}" name="Column4085"/>
    <tableColumn id="4106" xr3:uid="{88868C5A-EB06-094B-8402-BC5BE2B31D58}" name="Column4086"/>
    <tableColumn id="4107" xr3:uid="{3373E834-F946-C24B-B7A6-47B4DB03F4D6}" name="Column4087"/>
    <tableColumn id="4108" xr3:uid="{7CA12711-D0AE-B549-AB67-B9EB1257124B}" name="Column4088"/>
    <tableColumn id="4109" xr3:uid="{C9EA2B06-371E-684F-8C58-443C6657E059}" name="Column4089"/>
    <tableColumn id="4110" xr3:uid="{2CDA70E2-4E5B-EC47-9FBE-3DC5150B7404}" name="Column4090"/>
    <tableColumn id="4111" xr3:uid="{D6B2A26A-E9EA-9A4D-BFE3-521DB634DBA6}" name="Column4091"/>
    <tableColumn id="4112" xr3:uid="{557B3FCF-4AA2-B646-8EED-32A867EB33E6}" name="Column4092"/>
    <tableColumn id="4113" xr3:uid="{61EBE9A9-B560-CA46-8C91-FA0E4356BC47}" name="Column4093"/>
    <tableColumn id="4114" xr3:uid="{C021AD87-FD7B-EE45-8FAE-96EFFEBC8719}" name="Column4094"/>
    <tableColumn id="4115" xr3:uid="{04FE31FE-5ECA-374C-B4EA-FB8BC263D676}" name="Column4095"/>
    <tableColumn id="4116" xr3:uid="{460CEAC5-1D61-4240-AD72-B758F635CCB2}" name="Column4096"/>
    <tableColumn id="4117" xr3:uid="{5CE890BC-7141-C84A-BBC3-40C98189F9A6}" name="Column4097"/>
    <tableColumn id="4118" xr3:uid="{97B6F5B9-E403-0246-84B0-1BD6A8DC9F7C}" name="Column4098"/>
    <tableColumn id="4119" xr3:uid="{675504FF-C293-1945-AF12-8892ACD20EEE}" name="Column4099"/>
    <tableColumn id="4120" xr3:uid="{8620C251-B5E7-424E-BBB2-175B3AB25C97}" name="Column4100"/>
    <tableColumn id="4121" xr3:uid="{3B7DE5D1-B1AF-B648-8A68-DBAFC6A0E8D3}" name="Column4101"/>
    <tableColumn id="4122" xr3:uid="{59269D4E-7714-A443-82A6-15F929CDE84F}" name="Column4102"/>
    <tableColumn id="4123" xr3:uid="{EB596F18-8B36-F743-BE70-BE2F9AE22C28}" name="Column4103"/>
    <tableColumn id="4124" xr3:uid="{E9EBAE70-7A79-7C42-9DA1-8FD26CE33DA3}" name="Column4104"/>
    <tableColumn id="4125" xr3:uid="{28961105-BBD5-5E42-8726-7AE3CCC134B4}" name="Column4105"/>
    <tableColumn id="4126" xr3:uid="{AC5FDEB9-D37E-5A45-8698-879B18D1505D}" name="Column4106"/>
    <tableColumn id="4127" xr3:uid="{636BCF0E-0EF6-DF4E-8488-909961253C97}" name="Column4107"/>
    <tableColumn id="4128" xr3:uid="{6FEB690D-9FA3-7742-89A3-3ACE034C51D5}" name="Column4108"/>
    <tableColumn id="4129" xr3:uid="{D3C390A8-CF7C-A048-AA0E-0281B9C7EEC4}" name="Column4109"/>
    <tableColumn id="4130" xr3:uid="{0FB4BF76-9600-5942-B370-A889F098AEF5}" name="Column4110"/>
    <tableColumn id="4131" xr3:uid="{09D14294-2FCA-3B46-ACC0-652FAFE3B87C}" name="Column4111"/>
    <tableColumn id="4132" xr3:uid="{CBE585BC-10AF-1D49-B6AD-C8DB66971DB8}" name="Column4112"/>
    <tableColumn id="4133" xr3:uid="{BD4300D1-9D35-4949-BF98-F9BE2E278C60}" name="Column4113"/>
    <tableColumn id="4134" xr3:uid="{84E69697-F236-5042-9E53-72CA75C95743}" name="Column4114"/>
    <tableColumn id="4135" xr3:uid="{0D76EDB5-C970-834C-9E18-C3BD3BCC20B5}" name="Column4115"/>
    <tableColumn id="4136" xr3:uid="{822012A6-7214-B340-95E6-5D3CD3898BEC}" name="Column4116"/>
    <tableColumn id="4137" xr3:uid="{4B381947-062F-6F46-B655-3231BAA5026E}" name="Column4117"/>
    <tableColumn id="4138" xr3:uid="{7CB53E12-3FFD-3E49-9139-A77A2CFD5EB3}" name="Column4118"/>
    <tableColumn id="4139" xr3:uid="{DBCE3761-6208-6A4B-875D-28E0B2FE3692}" name="Column4119"/>
    <tableColumn id="4140" xr3:uid="{AA90A078-2CEB-EC40-850F-C653527AAF3A}" name="Column4120"/>
    <tableColumn id="4141" xr3:uid="{0526D54D-626B-9A40-A3B8-910D3CDFD601}" name="Column4121"/>
    <tableColumn id="4142" xr3:uid="{A10F9E9C-3E14-B64E-A587-BA2C5FF32489}" name="Column4122"/>
    <tableColumn id="4143" xr3:uid="{57FEDE5D-6ADD-E348-85E6-D7E623F3419D}" name="Column4123"/>
    <tableColumn id="4144" xr3:uid="{BA917FC5-F0A3-AF4C-95DF-91148AF54A93}" name="Column4124"/>
    <tableColumn id="4145" xr3:uid="{13A76E37-27C2-DE40-95A4-577C2E872403}" name="Column4125"/>
    <tableColumn id="4146" xr3:uid="{695BDFFF-2C07-EA4B-B439-26E5F209134B}" name="Column4126"/>
    <tableColumn id="4147" xr3:uid="{CF3CFB73-2933-BF4E-9308-D2D69D6729EA}" name="Column4127"/>
    <tableColumn id="4148" xr3:uid="{927C143B-524B-534E-BEE6-03A8F373D618}" name="Column4128"/>
    <tableColumn id="4149" xr3:uid="{C4EF432C-7888-E045-98E6-774C5C35C0CC}" name="Column4129"/>
    <tableColumn id="4150" xr3:uid="{FBAAA264-0096-3443-AEBF-C8F47897B805}" name="Column4130"/>
    <tableColumn id="4151" xr3:uid="{D4A30684-2236-3C48-8532-F7D454DC1C35}" name="Column4131"/>
    <tableColumn id="4152" xr3:uid="{7A058377-D6D2-F543-99F1-F09AD8F1D50E}" name="Column4132"/>
    <tableColumn id="4153" xr3:uid="{4585EF3D-DF62-4C40-AB46-A03B5816D156}" name="Column4133"/>
    <tableColumn id="4154" xr3:uid="{FABD8A99-29FA-634B-90E6-EE7C0752C264}" name="Column4134"/>
    <tableColumn id="4155" xr3:uid="{FE4AEDAA-4618-6E41-A4BC-0A747496D465}" name="Column4135"/>
    <tableColumn id="4156" xr3:uid="{E80B5FE3-EAE7-124B-835B-EE97A8D82F1F}" name="Column4136"/>
    <tableColumn id="4157" xr3:uid="{D7AE4628-C322-3240-8CAA-C7FDD9961C08}" name="Column4137"/>
    <tableColumn id="4158" xr3:uid="{DF3F9AA7-990F-6F4B-872E-043389A6D263}" name="Column4138"/>
    <tableColumn id="4159" xr3:uid="{62B128CB-471A-EB40-B8C8-D2EC72BB3D3B}" name="Column4139"/>
    <tableColumn id="4160" xr3:uid="{CE7735A3-7322-BD44-9E46-6A72AC19CF71}" name="Column4140"/>
    <tableColumn id="4161" xr3:uid="{AA2CEAF4-0B42-0C4E-B7EA-8DC9166B896F}" name="Column4141"/>
    <tableColumn id="4162" xr3:uid="{4A0331B4-5F07-FE41-B0C0-316889270C4F}" name="Column4142"/>
    <tableColumn id="4163" xr3:uid="{49C43477-76C1-4F44-A9F6-85DC3D56D337}" name="Column4143"/>
    <tableColumn id="4164" xr3:uid="{1F60B0EC-748D-EC4A-948B-5845735CE9C1}" name="Column4144"/>
    <tableColumn id="4165" xr3:uid="{8D82F3B6-FFBF-3543-B2DC-5ED22B7D8FA8}" name="Column4145"/>
    <tableColumn id="4166" xr3:uid="{E2AE5D9A-A8B7-B746-A6C1-C91DF80CE18D}" name="Column4146"/>
    <tableColumn id="4167" xr3:uid="{A9DE12A3-663B-A240-AF8A-01A34D3292AE}" name="Column4147"/>
    <tableColumn id="4168" xr3:uid="{B9797755-4C5A-0442-9140-7E69EEA1945C}" name="Column4148"/>
    <tableColumn id="4169" xr3:uid="{8AC410EF-31EF-9345-8DBF-DCF51244958C}" name="Column4149"/>
    <tableColumn id="4170" xr3:uid="{85749A3D-AED3-834C-8ADD-2826DA071883}" name="Column4150"/>
    <tableColumn id="4171" xr3:uid="{1671A644-4B5F-2A42-B2F1-403C91435C13}" name="Column4151"/>
    <tableColumn id="4172" xr3:uid="{736995F6-3375-4847-8C68-D6558F8D0CCA}" name="Column4152"/>
    <tableColumn id="4173" xr3:uid="{33E11444-DF81-C744-B9BC-BAA7BD101AF3}" name="Column4153"/>
    <tableColumn id="4174" xr3:uid="{FA27B61F-2265-4C47-8237-475F99B506EC}" name="Column4154"/>
    <tableColumn id="4175" xr3:uid="{457E0181-1C90-C34F-993B-73851AC1540C}" name="Column4155"/>
    <tableColumn id="4176" xr3:uid="{9B7602A2-B77C-3348-AD9C-6EDB7C204C54}" name="Column4156"/>
    <tableColumn id="4177" xr3:uid="{E03AAD32-793C-1449-BADB-7FA2A9C013DE}" name="Column4157"/>
    <tableColumn id="4178" xr3:uid="{8D9D5FC1-E6B8-BA44-93CF-FB0D97E1EE5B}" name="Column4158"/>
    <tableColumn id="4179" xr3:uid="{07A347C4-BBC8-5A4E-910F-236CAC3BB0C1}" name="Column4159"/>
    <tableColumn id="4180" xr3:uid="{7A32A39C-81AA-D944-8894-7CFF8772DD81}" name="Column4160"/>
    <tableColumn id="4181" xr3:uid="{13557E21-D20C-DB44-A08E-B9034D679916}" name="Column4161"/>
    <tableColumn id="4182" xr3:uid="{65755695-0A67-CA4B-82A1-C8CD93F2693F}" name="Column4162"/>
    <tableColumn id="4183" xr3:uid="{DF639A2D-78EB-E249-A666-009D350ACCF2}" name="Column4163"/>
    <tableColumn id="4184" xr3:uid="{F96B95DD-5EB0-F04E-A36D-424C3DE1A569}" name="Column4164"/>
    <tableColumn id="4185" xr3:uid="{405FAB62-8569-BD46-A558-FAE3CD531B65}" name="Column4165"/>
    <tableColumn id="4186" xr3:uid="{0FB36CA1-7048-2E4F-98EB-522F910D2872}" name="Column4166"/>
    <tableColumn id="4187" xr3:uid="{2481F7FB-636E-0E4D-A628-3B6F31FF3A07}" name="Column4167"/>
    <tableColumn id="4188" xr3:uid="{22B90871-2A10-7743-BEA0-69A16FF697C5}" name="Column4168"/>
    <tableColumn id="4189" xr3:uid="{7BFF862E-D120-784C-8726-E94AB2F04143}" name="Column4169"/>
    <tableColumn id="4190" xr3:uid="{B502F0E1-F240-9F4F-BEED-ED3E06B7CE5C}" name="Column4170"/>
    <tableColumn id="4191" xr3:uid="{97B2D062-D9B1-D84A-A6CC-87D1FC010035}" name="Column4171"/>
    <tableColumn id="4192" xr3:uid="{4D2C95A3-5939-7C42-83D3-E27444E5A302}" name="Column4172"/>
    <tableColumn id="4193" xr3:uid="{5C680141-347F-0249-BDC8-BDBE929826C5}" name="Column4173"/>
    <tableColumn id="4194" xr3:uid="{7AF10C2A-1622-544C-89A8-961C2B827970}" name="Column4174"/>
    <tableColumn id="4195" xr3:uid="{480A4F37-4B0F-664E-95E3-838B91193FBA}" name="Column4175"/>
    <tableColumn id="4196" xr3:uid="{2E966607-C09A-EA41-A54A-D66C2AF948B6}" name="Column4176"/>
    <tableColumn id="4197" xr3:uid="{E0CEB28F-61C1-1046-B2AE-6CAB3D65A207}" name="Column4177"/>
    <tableColumn id="4198" xr3:uid="{C87F3F1F-2D77-6C4F-B3C3-DAF3F9346A93}" name="Column4178"/>
    <tableColumn id="4199" xr3:uid="{1861F073-50B2-E34D-AA17-E6986ABCF8CA}" name="Column4179"/>
    <tableColumn id="4200" xr3:uid="{E0696994-29DC-FE4D-9F90-23CFB9584E2F}" name="Column4180"/>
    <tableColumn id="4201" xr3:uid="{D78C198C-1DC5-DA49-859B-DE81E4DA3E8D}" name="Column4181"/>
    <tableColumn id="4202" xr3:uid="{141F5293-1AC1-B24C-81BF-F2775E5F185E}" name="Column4182"/>
    <tableColumn id="4203" xr3:uid="{A47BCBFC-3049-2C48-ACAE-7ABDC4ECE185}" name="Column4183"/>
    <tableColumn id="4204" xr3:uid="{B661DD7C-BB26-D742-8FEA-E05FE57D137E}" name="Column4184"/>
    <tableColumn id="4205" xr3:uid="{0162BE9C-1278-224F-9FF9-7C4DDD9B7CE6}" name="Column4185"/>
    <tableColumn id="4206" xr3:uid="{47919F44-87CB-CF46-9DAF-AA4192B2C2FA}" name="Column4186"/>
    <tableColumn id="4207" xr3:uid="{04639D56-6C1C-4B4B-BD7B-EC3A3DC35862}" name="Column4187"/>
    <tableColumn id="4208" xr3:uid="{36EE60BB-CEC1-4940-ADA6-1AF302A38A26}" name="Column4188"/>
    <tableColumn id="4209" xr3:uid="{03A995DA-08CE-144D-BC3D-AD68B6FE3828}" name="Column4189"/>
    <tableColumn id="4210" xr3:uid="{02A7D088-18C3-B640-AD67-5D171E3DDB46}" name="Column4190"/>
    <tableColumn id="4211" xr3:uid="{5720FF64-A7CF-1541-A327-90FA8D4A60DA}" name="Column4191"/>
    <tableColumn id="4212" xr3:uid="{F546EBE4-3407-1A47-A848-0DA0B8878B9F}" name="Column4192"/>
    <tableColumn id="4213" xr3:uid="{AB1DDCC4-46DC-9642-8C60-74142F43C7BE}" name="Column4193"/>
    <tableColumn id="4214" xr3:uid="{1B6C0B3F-9F92-7245-9CDA-E6E47EEC3508}" name="Column4194"/>
    <tableColumn id="4215" xr3:uid="{1E144FDF-FE2E-A740-8FD8-DB1A74FA30C4}" name="Column4195"/>
    <tableColumn id="4216" xr3:uid="{D8F03A2E-CF6D-0E41-9BFC-CC1D53933931}" name="Column4196"/>
    <tableColumn id="4217" xr3:uid="{3B109025-870B-D04C-91D1-C562DB148C76}" name="Column4197"/>
    <tableColumn id="4218" xr3:uid="{3453EA18-215A-7645-A04A-DE6DC05F3015}" name="Column4198"/>
    <tableColumn id="4219" xr3:uid="{75AF8280-96FC-014C-83BC-5D75A5D1E5ED}" name="Column4199"/>
    <tableColumn id="4220" xr3:uid="{0354E560-0A11-D641-A7CD-06CD2EA69136}" name="Column4200"/>
    <tableColumn id="4221" xr3:uid="{42C6A752-0820-A74B-BD8A-FD8CE2D3E5E0}" name="Column4201"/>
    <tableColumn id="4222" xr3:uid="{4F68E3E9-34DD-604D-8E81-6F0BB3BFFE79}" name="Column4202"/>
    <tableColumn id="4223" xr3:uid="{4FDCC8F3-D2DC-9940-9B18-27D5EB20C708}" name="Column4203"/>
    <tableColumn id="4224" xr3:uid="{A45001D0-1B25-C94A-AF59-161C25484312}" name="Column4204"/>
    <tableColumn id="4225" xr3:uid="{BF0209CD-A48A-1E48-92C5-D2072EB51216}" name="Column4205"/>
    <tableColumn id="4226" xr3:uid="{842D832A-51DB-F34A-90E7-A42D9D1AABC6}" name="Column4206"/>
    <tableColumn id="4227" xr3:uid="{536CAA43-D611-4140-9BEB-E73942A71B91}" name="Column4207"/>
    <tableColumn id="4228" xr3:uid="{45ADD053-6F98-544D-8CCF-91F7436800ED}" name="Column4208"/>
    <tableColumn id="4229" xr3:uid="{09E91DB3-C39E-5F4E-A46D-DBADA8837683}" name="Column4209"/>
    <tableColumn id="4230" xr3:uid="{254B8AD5-217C-3248-95FB-3FAB30077868}" name="Column4210"/>
    <tableColumn id="4231" xr3:uid="{67102D4A-C11D-F344-A75E-54516711DEAA}" name="Column4211"/>
    <tableColumn id="4232" xr3:uid="{F9C39C2F-AD40-A241-8122-80EAFF42DEB9}" name="Column4212"/>
    <tableColumn id="4233" xr3:uid="{DE5787D4-FAF2-8241-BAD6-FECFA568EDDD}" name="Column4213"/>
    <tableColumn id="4234" xr3:uid="{D6C3C007-D75B-AF43-B312-907170455153}" name="Column4214"/>
    <tableColumn id="4235" xr3:uid="{8EB79E82-68BE-EC4D-BD65-385C623D7391}" name="Column4215"/>
    <tableColumn id="4236" xr3:uid="{4580F027-77D5-8147-AAF4-1B0B302C374F}" name="Column4216"/>
    <tableColumn id="4237" xr3:uid="{172ADBA7-5A64-CF47-8325-4E72C1396929}" name="Column4217"/>
    <tableColumn id="4238" xr3:uid="{077E64A3-91FE-DA43-8964-13D231F769C1}" name="Column4218"/>
    <tableColumn id="4239" xr3:uid="{C669FCB7-7E5E-B440-9BD9-337F64307864}" name="Column4219"/>
    <tableColumn id="4240" xr3:uid="{DE8AEAD6-4B49-9741-A77F-614298005255}" name="Column4220"/>
    <tableColumn id="4241" xr3:uid="{A1C3E713-AABE-4F4E-9D60-B599E34D3816}" name="Column4221"/>
    <tableColumn id="4242" xr3:uid="{5F214C79-8955-0D44-8973-06445D07BA39}" name="Column4222"/>
    <tableColumn id="4243" xr3:uid="{CC6BA4FE-5C95-7A47-BC04-2239BC7F40C5}" name="Column4223"/>
    <tableColumn id="4244" xr3:uid="{941DF0B7-EEDC-EB4A-AAE6-4AD92F01930E}" name="Column4224"/>
    <tableColumn id="4245" xr3:uid="{42D5EDDB-DE55-3C4C-A97E-B56CCDB0AA7F}" name="Column4225"/>
    <tableColumn id="4246" xr3:uid="{46D585B3-52E6-3D45-A2B9-B15B90D48486}" name="Column4226"/>
    <tableColumn id="4247" xr3:uid="{91EA035C-DD0A-2B45-9414-6D9DB5A82A90}" name="Column4227"/>
    <tableColumn id="4248" xr3:uid="{65240C5E-1BE3-1643-A648-E5E75008ECF1}" name="Column4228"/>
    <tableColumn id="4249" xr3:uid="{975FC069-5451-C043-9855-027AFE234693}" name="Column4229"/>
    <tableColumn id="4250" xr3:uid="{22AE2A56-1741-C947-BA2B-D1080931DAB2}" name="Column4230"/>
    <tableColumn id="4251" xr3:uid="{A1FCB55E-E635-7E4E-A43A-52B75B02C87C}" name="Column4231"/>
    <tableColumn id="4252" xr3:uid="{10FC2286-D8E7-E746-A38C-3EC45AA9B1D9}" name="Column4232"/>
    <tableColumn id="4253" xr3:uid="{9D86EEBB-DDE1-9A46-BB14-7789559B80EA}" name="Column4233"/>
    <tableColumn id="4254" xr3:uid="{D67570AB-5650-E44B-B602-75A9D547D7EE}" name="Column4234"/>
    <tableColumn id="4255" xr3:uid="{738C9E2E-3009-1C4E-914A-988394425870}" name="Column4235"/>
    <tableColumn id="4256" xr3:uid="{2B701343-590F-5847-8888-57A740E0AAB5}" name="Column4236"/>
    <tableColumn id="4257" xr3:uid="{D2FC47CA-4F2B-E34E-B23A-0834F7790A6E}" name="Column4237"/>
    <tableColumn id="4258" xr3:uid="{4DAF392D-A8F3-0848-9C3B-E0F24E16F651}" name="Column4238"/>
    <tableColumn id="4259" xr3:uid="{5FDD7AD8-C2FB-AF44-A6B9-B9F5D83985E4}" name="Column4239"/>
    <tableColumn id="4260" xr3:uid="{BB537F61-2A51-A14B-B2AB-B7916A9A7442}" name="Column4240"/>
    <tableColumn id="4261" xr3:uid="{52CEE065-7394-5E48-9249-1927B9C0667E}" name="Column4241"/>
    <tableColumn id="4262" xr3:uid="{12DDF54C-9640-A142-AB3B-934323BA4F6D}" name="Column4242"/>
    <tableColumn id="4263" xr3:uid="{867B27A0-4484-854D-9A0F-C0CD2826FA2F}" name="Column4243"/>
    <tableColumn id="4264" xr3:uid="{91CB9062-2E42-5C47-B244-7D87923AADFD}" name="Column4244"/>
    <tableColumn id="4265" xr3:uid="{24693B05-B4DE-3344-AFA4-7F0F69EE86D3}" name="Column4245"/>
    <tableColumn id="4266" xr3:uid="{3A4446C8-6DCB-4A49-AD20-8F04AFD77FE0}" name="Column4246"/>
    <tableColumn id="4267" xr3:uid="{ACDB8468-969C-C745-9C37-92780C0E7FC3}" name="Column4247"/>
    <tableColumn id="4268" xr3:uid="{734391A2-2409-1040-AEB1-034089961F70}" name="Column4248"/>
    <tableColumn id="4269" xr3:uid="{9BAF6280-8D90-7246-8322-27FD4B077252}" name="Column4249"/>
    <tableColumn id="4270" xr3:uid="{6EE4558B-D644-4047-9F0B-24A4159FF12F}" name="Column4250"/>
    <tableColumn id="4271" xr3:uid="{EB5823AA-D741-4E4C-8FB2-C092974162F5}" name="Column4251"/>
    <tableColumn id="4272" xr3:uid="{C03ADB0E-A140-6844-8F77-B62AC51331E2}" name="Column4252"/>
    <tableColumn id="4273" xr3:uid="{B18DC9BC-BE41-2845-80A2-244668698F66}" name="Column4253"/>
    <tableColumn id="4274" xr3:uid="{459D38C5-F94B-C94D-8CB4-D4144DBA0434}" name="Column4254"/>
    <tableColumn id="4275" xr3:uid="{D5F4564A-FA3C-AD46-9A6D-7A85A26C2CA0}" name="Column4255"/>
    <tableColumn id="4276" xr3:uid="{31B2A3A7-F1F8-FA40-8151-DB7C9D8BAAC8}" name="Column4256"/>
    <tableColumn id="4277" xr3:uid="{E9BCBE93-C659-0C4D-9C94-0DE6CF8E7FA9}" name="Column4257"/>
    <tableColumn id="4278" xr3:uid="{0A010DA9-0C26-424A-9FE4-4307C0A507F2}" name="Column4258"/>
    <tableColumn id="4279" xr3:uid="{1CD07B8A-1C39-994C-BB95-AE4A905CE2FF}" name="Column4259"/>
    <tableColumn id="4280" xr3:uid="{58EF3D6D-2A76-7B42-8D47-B3B9F158FD82}" name="Column4260"/>
    <tableColumn id="4281" xr3:uid="{7CFE9FAA-2509-FC46-A48F-5BF740F90FD1}" name="Column4261"/>
    <tableColumn id="4282" xr3:uid="{363F3CB7-7040-6941-8EC1-82DF1A6AD992}" name="Column4262"/>
    <tableColumn id="4283" xr3:uid="{842818D5-F5F6-4849-9FF2-0A3B7B57D218}" name="Column4263"/>
    <tableColumn id="4284" xr3:uid="{476BFA11-3F6B-364E-84F0-FE340CCEE8AD}" name="Column4264"/>
    <tableColumn id="4285" xr3:uid="{9C47DC09-B215-1944-A0ED-1AB5D6F9B843}" name="Column4265"/>
    <tableColumn id="4286" xr3:uid="{A52F5964-838B-8744-A307-550FCFEDC1D0}" name="Column4266"/>
    <tableColumn id="4287" xr3:uid="{B9AD7BD6-3D32-0449-B662-BB1B487BDF65}" name="Column4267"/>
    <tableColumn id="4288" xr3:uid="{496C2872-049D-F242-92B6-B227FF169C22}" name="Column4268"/>
    <tableColumn id="4289" xr3:uid="{AFF09E1F-2AE7-D141-AAC9-4EBBD9850A68}" name="Column4269"/>
    <tableColumn id="4290" xr3:uid="{C554C95D-0DB0-3240-9482-786E523F13EE}" name="Column4270"/>
    <tableColumn id="4291" xr3:uid="{9E74EC49-E125-6948-A6FE-EE12BAF2127E}" name="Column4271"/>
    <tableColumn id="4292" xr3:uid="{4AEA6040-40F5-754D-91F2-DECDB040E793}" name="Column4272"/>
    <tableColumn id="4293" xr3:uid="{7222E9D1-1C25-3E40-91F2-6076D35809C9}" name="Column4273"/>
    <tableColumn id="4294" xr3:uid="{7A07D6D5-FB92-0049-9CEB-CD1C34DA4C03}" name="Column4274"/>
    <tableColumn id="4295" xr3:uid="{F5E2D02E-CC20-0F4D-9F5E-BD80CCAEBC67}" name="Column4275"/>
    <tableColumn id="4296" xr3:uid="{BCB763DE-44F5-E847-ADC0-13F24620D960}" name="Column4276"/>
    <tableColumn id="4297" xr3:uid="{42A9F8CD-9C9B-FE4B-B3B2-E1CA52061DB3}" name="Column4277"/>
    <tableColumn id="4298" xr3:uid="{E5DDB2C2-3B56-D74A-80FF-312CE4C58351}" name="Column4278"/>
    <tableColumn id="4299" xr3:uid="{9734C68C-CD18-184F-9E5E-CB31BBA23887}" name="Column4279"/>
    <tableColumn id="4300" xr3:uid="{42E83B2D-CF45-3341-8FBF-56D9D9D2C765}" name="Column4280"/>
    <tableColumn id="4301" xr3:uid="{578A2CBA-D850-9247-A2EF-8EA1E14E36E0}" name="Column4281"/>
    <tableColumn id="4302" xr3:uid="{729B212A-23EF-4C45-BB4B-91FB3B5A2722}" name="Column4282"/>
    <tableColumn id="4303" xr3:uid="{0485508C-90B3-A349-BFE5-9D7624CFD355}" name="Column4283"/>
    <tableColumn id="4304" xr3:uid="{97B4D755-3BD1-834F-8873-88D5B2B349F1}" name="Column4284"/>
    <tableColumn id="4305" xr3:uid="{4549F9B1-3F35-7F4D-9BBC-FF8407EA47FA}" name="Column4285"/>
    <tableColumn id="4306" xr3:uid="{9651056A-B5F5-0541-9492-D53167EB8278}" name="Column4286"/>
    <tableColumn id="4307" xr3:uid="{70E31B88-5216-3547-996D-857C7347A2A9}" name="Column4287"/>
    <tableColumn id="4308" xr3:uid="{6D862611-7BF3-2E49-B85D-1AC75D4A773D}" name="Column4288"/>
    <tableColumn id="4309" xr3:uid="{0E9F2E59-2C12-D74F-BF75-0D8E5FF808B4}" name="Column4289"/>
    <tableColumn id="4310" xr3:uid="{ADB4A6B6-7B5B-874C-AF00-5BE3E11F432E}" name="Column4290"/>
    <tableColumn id="4311" xr3:uid="{7DBF23CF-C2F4-904C-8B5E-89B81470491C}" name="Column4291"/>
    <tableColumn id="4312" xr3:uid="{18F69A16-431F-8B40-92B9-AF83A25E591E}" name="Column4292"/>
    <tableColumn id="4313" xr3:uid="{4325E5E2-8E10-4B4E-B0C7-257BD9116602}" name="Column4293"/>
    <tableColumn id="4314" xr3:uid="{C5C11E9B-819D-C140-B6A4-28295B1E69A9}" name="Column4294"/>
    <tableColumn id="4315" xr3:uid="{A814A058-6489-984D-BA5A-2A0D9AFC53AF}" name="Column4295"/>
    <tableColumn id="4316" xr3:uid="{6C3A3C96-1408-C44B-9805-0D8D60FD1455}" name="Column4296"/>
    <tableColumn id="4317" xr3:uid="{FAFBC798-28C4-8747-8B71-401BE9A4C033}" name="Column4297"/>
    <tableColumn id="4318" xr3:uid="{A44EB29D-E34C-4E4D-95F3-83D032986EC3}" name="Column4298"/>
    <tableColumn id="4319" xr3:uid="{FA4AE24E-A841-B742-9499-B16B953956DD}" name="Column4299"/>
    <tableColumn id="4320" xr3:uid="{EE7E1721-365A-A343-B4CA-F482976252C4}" name="Column4300"/>
    <tableColumn id="4321" xr3:uid="{F7270577-9BE1-4848-9EAC-8184528AF570}" name="Column4301"/>
    <tableColumn id="4322" xr3:uid="{561AE5DD-8C92-9043-B759-10053190B424}" name="Column4302"/>
    <tableColumn id="4323" xr3:uid="{3D616B96-EC59-014F-9D8A-85E8B3303622}" name="Column4303"/>
    <tableColumn id="4324" xr3:uid="{871E5A32-6DC0-724C-9FC8-0291515CEFDC}" name="Column4304"/>
    <tableColumn id="4325" xr3:uid="{FE240493-5EEF-3345-A71A-9E7BA3D79162}" name="Column4305"/>
    <tableColumn id="4326" xr3:uid="{F5FB4C12-1A48-8642-A99D-BD235CFE575C}" name="Column4306"/>
    <tableColumn id="4327" xr3:uid="{6D8DBF67-9E1E-8B46-97DD-7092EDDE8012}" name="Column4307"/>
    <tableColumn id="4328" xr3:uid="{2E9181BC-F40C-BC45-81E7-4463AB3D9EAA}" name="Column4308"/>
    <tableColumn id="4329" xr3:uid="{16408003-FC54-2547-AD0B-146DEB3ABA51}" name="Column4309"/>
    <tableColumn id="4330" xr3:uid="{F08B9F38-6584-DF44-BB87-EF2DB7178069}" name="Column4310"/>
    <tableColumn id="4331" xr3:uid="{6297C4CE-1F1B-3340-A973-B742F97079D6}" name="Column4311"/>
    <tableColumn id="4332" xr3:uid="{9ACA7EC5-31E0-6D4E-B606-582AE23DF000}" name="Column4312"/>
    <tableColumn id="4333" xr3:uid="{6F23D951-67A2-FA4D-8870-5990C5505433}" name="Column4313"/>
    <tableColumn id="4334" xr3:uid="{704EB435-C0B9-F841-8F0E-4B592746A98B}" name="Column4314"/>
    <tableColumn id="4335" xr3:uid="{9DB72B8A-D56F-B34D-AF16-697F2A50FA3C}" name="Column4315"/>
    <tableColumn id="4336" xr3:uid="{A2FC962A-56EA-1048-AAA2-B6E1C514472E}" name="Column4316"/>
    <tableColumn id="4337" xr3:uid="{854C01DA-5D70-F741-9EF8-8237C3C47D4C}" name="Column4317"/>
    <tableColumn id="4338" xr3:uid="{46229491-35C2-2941-8C10-5496978E5104}" name="Column4318"/>
    <tableColumn id="4339" xr3:uid="{38624113-98B5-8843-B2AB-CB014156CA33}" name="Column4319"/>
    <tableColumn id="4340" xr3:uid="{6995523E-EAD5-D74B-A6D7-46BEFF7B117A}" name="Column4320"/>
    <tableColumn id="4341" xr3:uid="{CC4902FA-41B3-124C-B1E4-B723E4FC3C0C}" name="Column4321"/>
    <tableColumn id="4342" xr3:uid="{88B42120-AE4B-DF47-B5DE-68693F3991C3}" name="Column4322"/>
    <tableColumn id="4343" xr3:uid="{F95CB00B-1B88-AD44-B6E1-92EE21BBE7A8}" name="Column4323"/>
    <tableColumn id="4344" xr3:uid="{E74DD7C6-709D-F94B-98C7-B3069DD2749A}" name="Column4324"/>
    <tableColumn id="4345" xr3:uid="{1D1C99D0-C056-B64C-BA1F-925D8D3EF781}" name="Column4325"/>
    <tableColumn id="4346" xr3:uid="{FCEDDC84-7C9D-6A41-9908-9610E95A23C3}" name="Column4326"/>
    <tableColumn id="4347" xr3:uid="{8C30D5F8-3FC4-1945-A02F-022CFB846260}" name="Column4327"/>
    <tableColumn id="4348" xr3:uid="{5F396DAF-52AF-7147-95DA-C3FEC0A83D1C}" name="Column4328"/>
    <tableColumn id="4349" xr3:uid="{4604F05D-DD2A-6F4F-80D0-D3AB4FEA1A41}" name="Column4329"/>
    <tableColumn id="4350" xr3:uid="{73117237-A96B-B54C-9EEB-007DC5F6E5B9}" name="Column4330"/>
    <tableColumn id="4351" xr3:uid="{0AACB4C5-0665-454A-AEA1-E959ADA964CD}" name="Column4331"/>
    <tableColumn id="4352" xr3:uid="{C4C503FC-8AFF-FA4C-967D-16FBE256613A}" name="Column4332"/>
    <tableColumn id="4353" xr3:uid="{E538E1B4-2697-864F-B223-2C03C61A42BF}" name="Column4333"/>
    <tableColumn id="4354" xr3:uid="{DB64F3B2-1903-4A48-A995-73A859C985DD}" name="Column4334"/>
    <tableColumn id="4355" xr3:uid="{6682FA22-0225-8142-AE96-18810401270A}" name="Column4335"/>
    <tableColumn id="4356" xr3:uid="{8DA3CAC4-6D2E-1144-99FE-CB9F1177A80E}" name="Column4336"/>
    <tableColumn id="4357" xr3:uid="{DD1F4FB2-E2C0-B74B-A4F8-CA8B517917EA}" name="Column4337"/>
    <tableColumn id="4358" xr3:uid="{EBA23CD3-020F-5146-9561-7479919DCB60}" name="Column4338"/>
    <tableColumn id="4359" xr3:uid="{7A6F288B-B9C2-D843-96D4-E21F3BEED84D}" name="Column4339"/>
    <tableColumn id="4360" xr3:uid="{392BCD49-E345-FC41-B1C3-72DC37D373FB}" name="Column4340"/>
    <tableColumn id="4361" xr3:uid="{9251EA30-D939-714B-A6C4-D975DB3F95FA}" name="Column4341"/>
    <tableColumn id="4362" xr3:uid="{CB2635DB-4F6D-E346-8627-716C164F164B}" name="Column4342"/>
    <tableColumn id="4363" xr3:uid="{2BDA8CDB-A730-934B-BCF4-7163C1E5DB99}" name="Column4343"/>
    <tableColumn id="4364" xr3:uid="{175E7CB3-A526-704D-8B1B-31316B2F89BE}" name="Column4344"/>
    <tableColumn id="4365" xr3:uid="{133EA4E4-4CF8-F245-9613-FCBBAE35B902}" name="Column4345"/>
    <tableColumn id="4366" xr3:uid="{89BE1BF7-EB5C-774C-92AA-6101268E3D2B}" name="Column4346"/>
    <tableColumn id="4367" xr3:uid="{803DE1F9-7100-164C-8F48-8F099DAB9D10}" name="Column4347"/>
    <tableColumn id="4368" xr3:uid="{01D77658-38C2-6B49-BEE3-EE4E8A775035}" name="Column4348"/>
    <tableColumn id="4369" xr3:uid="{572718BF-FCC6-6B40-9BC7-1E3F36C204B4}" name="Column4349"/>
    <tableColumn id="4370" xr3:uid="{BF7D1CEF-A4C4-FC44-B759-745C1C6BFCD0}" name="Column4350"/>
    <tableColumn id="4371" xr3:uid="{7B462499-D615-4B4F-AB27-4B340A751D21}" name="Column4351"/>
    <tableColumn id="4372" xr3:uid="{6511484C-89B3-BC4C-BB5D-E703F2AA7009}" name="Column4352"/>
    <tableColumn id="4373" xr3:uid="{C08EB79A-B162-2C46-9DB8-AD0A652C0628}" name="Column4353"/>
    <tableColumn id="4374" xr3:uid="{8212D6EE-D93E-3247-BE27-8C6130DB5528}" name="Column4354"/>
    <tableColumn id="4375" xr3:uid="{C5D757E8-BC54-B94F-B2E4-1EB16D091EE7}" name="Column4355"/>
    <tableColumn id="4376" xr3:uid="{4E9250A0-7141-C94A-B880-4A1EACDCFE20}" name="Column4356"/>
    <tableColumn id="4377" xr3:uid="{7BB620CC-5940-664C-A718-06D08C73C7C1}" name="Column4357"/>
    <tableColumn id="4378" xr3:uid="{FEE453A2-E87C-014F-9E75-D46691E8D305}" name="Column4358"/>
    <tableColumn id="4379" xr3:uid="{C4E9E8DE-ACFA-0047-AB6C-E27BE80A51F8}" name="Column4359"/>
    <tableColumn id="4380" xr3:uid="{42196C30-3AEC-B846-BED2-43C7D2E1EB2D}" name="Column4360"/>
    <tableColumn id="4381" xr3:uid="{4E98A775-B797-E14F-81BD-23BEBE27AADD}" name="Column4361"/>
    <tableColumn id="4382" xr3:uid="{1A172BB9-53C4-744E-954D-F2E06F7C5B4C}" name="Column4362"/>
    <tableColumn id="4383" xr3:uid="{2E4EC700-B1F9-D14C-B546-67129AE8BE9A}" name="Column4363"/>
    <tableColumn id="4384" xr3:uid="{76AAFEE9-8CCF-934D-9128-97DAA751FA5B}" name="Column4364"/>
    <tableColumn id="4385" xr3:uid="{12521996-F1F7-124A-B86E-0465224BF5C7}" name="Column4365"/>
    <tableColumn id="4386" xr3:uid="{786EDFFB-89A2-A549-92CD-E9CDEDA1ED4A}" name="Column4366"/>
    <tableColumn id="4387" xr3:uid="{D7D05AD4-4ADD-E24A-BB71-EC380F479C50}" name="Column4367"/>
    <tableColumn id="4388" xr3:uid="{FF79EE20-8D40-5F4A-B041-E00CB23E013D}" name="Column4368"/>
    <tableColumn id="4389" xr3:uid="{25579685-4F89-914F-9800-3750C43DB543}" name="Column4369"/>
    <tableColumn id="4390" xr3:uid="{05D67326-0B0C-C241-BFA8-92B0C0E4F0B4}" name="Column4370"/>
    <tableColumn id="4391" xr3:uid="{D165F30C-5D64-B943-885D-8D9E350EC990}" name="Column4371"/>
    <tableColumn id="4392" xr3:uid="{9BEEA40A-F6CC-564B-80EA-66F4ACF8C1D6}" name="Column4372"/>
    <tableColumn id="4393" xr3:uid="{B4AB3EBB-6C87-634F-9140-798E60D78320}" name="Column4373"/>
    <tableColumn id="4394" xr3:uid="{7B530B66-23FE-854E-80EE-D5D264101CA0}" name="Column4374"/>
    <tableColumn id="4395" xr3:uid="{9983FC32-5F97-974F-B6D2-E7486EEF6E49}" name="Column4375"/>
    <tableColumn id="4396" xr3:uid="{0D75EDB8-F38F-EF48-BF72-EEFEB11C9146}" name="Column4376"/>
    <tableColumn id="4397" xr3:uid="{6F6D7EBB-6C64-254E-A92F-52818C7FDDFE}" name="Column4377"/>
    <tableColumn id="4398" xr3:uid="{60B958F1-C22B-7346-9AF4-C3305D7BD2FD}" name="Column4378"/>
    <tableColumn id="4399" xr3:uid="{1B442736-C0B1-AA4E-B2A4-B2D132A3F7DC}" name="Column4379"/>
    <tableColumn id="4400" xr3:uid="{4138EA53-AC55-E04E-B63A-BC70CA558713}" name="Column4380"/>
    <tableColumn id="4401" xr3:uid="{C6F192F1-EFE4-F14C-9688-0A1516D69EE0}" name="Column4381"/>
    <tableColumn id="4402" xr3:uid="{978B3DD4-E13B-5947-AD7A-187F13DA1F36}" name="Column4382"/>
    <tableColumn id="4403" xr3:uid="{6A515584-5DAB-E64C-A912-C510FBCDBD96}" name="Column4383"/>
    <tableColumn id="4404" xr3:uid="{8710B57D-C203-E24A-B043-189F96181BE4}" name="Column4384"/>
    <tableColumn id="4405" xr3:uid="{9D8C982D-7009-4242-ACE9-F550862BAD0E}" name="Column4385"/>
    <tableColumn id="4406" xr3:uid="{7E069DEA-A2BD-A443-B19B-2B2AB2937461}" name="Column4386"/>
    <tableColumn id="4407" xr3:uid="{0AEE45F5-1F33-D749-972C-AA2BF515ED5A}" name="Column4387"/>
    <tableColumn id="4408" xr3:uid="{82E2C9D0-3BFD-4C45-8E45-6DB1B710085A}" name="Column4388"/>
    <tableColumn id="4409" xr3:uid="{AD57D918-C22E-0443-8B39-E21E8931FE6B}" name="Column4389"/>
    <tableColumn id="4410" xr3:uid="{59DBED38-B5B8-FB41-AEC2-975605D93F81}" name="Column4390"/>
    <tableColumn id="4411" xr3:uid="{F1892D06-6C56-BC43-9693-2420FC2F07F5}" name="Column4391"/>
    <tableColumn id="4412" xr3:uid="{00BD0B56-F4C5-1145-8278-BC7E044028BF}" name="Column4392"/>
    <tableColumn id="4413" xr3:uid="{44150D73-21AA-F74E-80D9-F65A86E53015}" name="Column4393"/>
    <tableColumn id="4414" xr3:uid="{5C357DD1-E6AB-D740-A0C2-0ADAE94A9DDC}" name="Column4394"/>
    <tableColumn id="4415" xr3:uid="{EE83DDC6-E7DE-6545-A23C-6A53310FE214}" name="Column4395"/>
    <tableColumn id="4416" xr3:uid="{A33D7607-4DC3-6749-8ACA-FA5D7DBB4A31}" name="Column4396"/>
    <tableColumn id="4417" xr3:uid="{855247F2-C3B7-944C-945F-08ED0EBA6CD2}" name="Column4397"/>
    <tableColumn id="4418" xr3:uid="{369298CB-C493-D946-8BB4-9E930EB458E0}" name="Column4398"/>
    <tableColumn id="4419" xr3:uid="{93E2CE8D-3A63-7242-AF9F-4D08B98469AC}" name="Column4399"/>
    <tableColumn id="4420" xr3:uid="{085D7D18-D46A-4A4A-A8AA-970955D74E5E}" name="Column4400"/>
    <tableColumn id="4421" xr3:uid="{90C4A707-D373-9248-A229-A7AF1696931E}" name="Column4401"/>
    <tableColumn id="4422" xr3:uid="{97DC8091-C8C9-2446-8D62-0289706DB311}" name="Column4402"/>
    <tableColumn id="4423" xr3:uid="{56E4E063-91D4-0F49-BD41-FB10C56E1FFC}" name="Column4403"/>
    <tableColumn id="4424" xr3:uid="{52B71816-5718-114B-B554-5A5352796396}" name="Column4404"/>
    <tableColumn id="4425" xr3:uid="{7D39F709-9254-A14B-99F1-5873FB5A86D4}" name="Column4405"/>
    <tableColumn id="4426" xr3:uid="{20C15ABC-D12A-A746-AA67-71E4184E4281}" name="Column4406"/>
    <tableColumn id="4427" xr3:uid="{AD067B98-E885-7647-A8C0-B2114A3BDB7E}" name="Column4407"/>
    <tableColumn id="4428" xr3:uid="{F715C0E0-A441-3E4C-86BB-6B60F7EF4211}" name="Column4408"/>
    <tableColumn id="4429" xr3:uid="{82B268AC-B7EE-654A-B582-418A4CC70885}" name="Column4409"/>
    <tableColumn id="4430" xr3:uid="{4A9C16CF-2C86-C345-9ED8-B9C4EEBA3B19}" name="Column4410"/>
    <tableColumn id="4431" xr3:uid="{B95FCF8C-01D0-1D45-8853-925284F47980}" name="Column4411"/>
    <tableColumn id="4432" xr3:uid="{3047B060-BAA9-E747-85C1-134B1FE3027D}" name="Column4412"/>
    <tableColumn id="4433" xr3:uid="{F7792BCC-1B86-3F45-8987-83582A55201F}" name="Column4413"/>
    <tableColumn id="4434" xr3:uid="{30FBE516-D0E4-1D45-8B02-A3E1BCAC2416}" name="Column4414"/>
    <tableColumn id="4435" xr3:uid="{6B7ACDE1-EE98-4F4B-834C-87B18AE1D2CF}" name="Column4415"/>
    <tableColumn id="4436" xr3:uid="{B2F93681-CBCB-4247-9360-DFED1C336A3F}" name="Column4416"/>
    <tableColumn id="4437" xr3:uid="{6F97C4B5-7700-AC4B-8BB8-8B3364633D38}" name="Column4417"/>
    <tableColumn id="4438" xr3:uid="{BB3DBE95-AE62-D04C-8A93-EE0C8D11E2CC}" name="Column4418"/>
    <tableColumn id="4439" xr3:uid="{E9996B28-2A63-224B-A2A8-AD987E06AC88}" name="Column4419"/>
    <tableColumn id="4440" xr3:uid="{D264B160-B46A-334B-8C72-0000117139D6}" name="Column4420"/>
    <tableColumn id="4441" xr3:uid="{0A6B2A00-AE91-0E4C-80D7-640250EFFAC6}" name="Column4421"/>
    <tableColumn id="4442" xr3:uid="{D6D2BE4C-545F-C842-BF32-A760DBABC6A3}" name="Column4422"/>
    <tableColumn id="4443" xr3:uid="{08542317-8902-564D-ACAD-C2DD225187B8}" name="Column4423"/>
    <tableColumn id="4444" xr3:uid="{59FD8496-D77E-AC4D-8B64-1B26EC3E1037}" name="Column4424"/>
    <tableColumn id="4445" xr3:uid="{1BC34056-CD2C-CD41-9A07-BC88178EE991}" name="Column4425"/>
    <tableColumn id="4446" xr3:uid="{D32BD0FD-73F2-9A48-B93C-FD86A12BA938}" name="Column4426"/>
    <tableColumn id="4447" xr3:uid="{FCFDBEA7-2894-CE46-8F27-913681946F0D}" name="Column4427"/>
    <tableColumn id="4448" xr3:uid="{792D9782-7D28-3844-A964-CB8999F20135}" name="Column4428"/>
    <tableColumn id="4449" xr3:uid="{CBFEB2E8-23FF-A74A-AD5A-46248337A533}" name="Column4429"/>
    <tableColumn id="4450" xr3:uid="{CDEB3006-80C9-344D-92CB-7B86E0D9BDD1}" name="Column4430"/>
    <tableColumn id="4451" xr3:uid="{F7F557BC-91AA-9849-AAFB-81C0DC9F83D2}" name="Column4431"/>
    <tableColumn id="4452" xr3:uid="{42608366-86AD-E741-BDB6-889F6A65FB16}" name="Column4432"/>
    <tableColumn id="4453" xr3:uid="{BD853CBE-1A17-B447-A280-59D385C2836D}" name="Column4433"/>
    <tableColumn id="4454" xr3:uid="{E009B12D-7585-7448-9EDF-A8BAE258FD5C}" name="Column4434"/>
    <tableColumn id="4455" xr3:uid="{4FCAA7B1-4D4E-D74C-90EE-C5A97C73B826}" name="Column4435"/>
    <tableColumn id="4456" xr3:uid="{92D86120-5D7E-B143-B4FE-7D07AF2009DB}" name="Column4436"/>
    <tableColumn id="4457" xr3:uid="{FC0CAB21-12A2-7744-94DC-59E04A4724C8}" name="Column4437"/>
    <tableColumn id="4458" xr3:uid="{787E8C98-D870-C244-844F-28C4125D4CCA}" name="Column4438"/>
    <tableColumn id="4459" xr3:uid="{6FFEA8FA-B8CE-074E-8E3B-5DA4ED6F9ECE}" name="Column4439"/>
    <tableColumn id="4460" xr3:uid="{86784360-E755-3D46-A9D4-9EC9BE460666}" name="Column4440"/>
    <tableColumn id="4461" xr3:uid="{5CA0E0E5-EBAE-8742-A6B4-AD959C67AC80}" name="Column4441"/>
    <tableColumn id="4462" xr3:uid="{CD60284F-A0F3-C84B-B1F4-71ABBEAC30EE}" name="Column4442"/>
    <tableColumn id="4463" xr3:uid="{C34CFA31-BFC7-6E42-8CBC-3D6CE4DFEDDD}" name="Column4443"/>
    <tableColumn id="4464" xr3:uid="{47EF2153-A2B4-0541-8B52-A87F0C7AC725}" name="Column4444"/>
    <tableColumn id="4465" xr3:uid="{47DEFBBC-8F0B-3C4F-AF1C-2957BC61AB7E}" name="Column4445"/>
    <tableColumn id="4466" xr3:uid="{4330361D-5580-8649-80C3-3AFEF6AC27C5}" name="Column4446"/>
    <tableColumn id="4467" xr3:uid="{C0AF7608-415D-BF42-86D8-A5B9F6AA98FD}" name="Column4447"/>
    <tableColumn id="4468" xr3:uid="{FB251C3F-5328-404B-8A0D-40B2B632E5FD}" name="Column4448"/>
    <tableColumn id="4469" xr3:uid="{C9CD346C-7F7A-3B4C-9521-E401E906D47C}" name="Column4449"/>
    <tableColumn id="4470" xr3:uid="{1F70CF5A-FA25-CC4E-B491-C67808B89464}" name="Column4450"/>
    <tableColumn id="4471" xr3:uid="{A80ACC0B-3B7C-344E-BCC9-36B4464FA454}" name="Column4451"/>
    <tableColumn id="4472" xr3:uid="{6D083C91-90A3-6143-A666-67299733768E}" name="Column4452"/>
    <tableColumn id="4473" xr3:uid="{88A62C72-E056-6E4C-AE3C-E3376DC26E93}" name="Column4453"/>
    <tableColumn id="4474" xr3:uid="{5C7F4D47-EEFC-DC49-A40B-1F4319A8075F}" name="Column4454"/>
    <tableColumn id="4475" xr3:uid="{4337AB7A-6076-964C-8872-2314C09BD173}" name="Column4455"/>
    <tableColumn id="4476" xr3:uid="{E02D6E09-C1C1-7947-A13E-67A6A9918DF0}" name="Column4456"/>
    <tableColumn id="4477" xr3:uid="{0E09CC6B-DB45-DD4D-8115-7DB0328CA880}" name="Column4457"/>
    <tableColumn id="4478" xr3:uid="{180CF6E4-9F7F-5A40-B74E-82B48522E361}" name="Column4458"/>
    <tableColumn id="4479" xr3:uid="{8D03BBBD-FF6A-364B-9C88-1DEF7EBE42B0}" name="Column4459"/>
    <tableColumn id="4480" xr3:uid="{25B5D056-FBFF-FB4A-ADBD-3008811D2971}" name="Column4460"/>
    <tableColumn id="4481" xr3:uid="{514BCB86-07A6-414A-90E8-8F54F2114C46}" name="Column4461"/>
    <tableColumn id="4482" xr3:uid="{F98E4095-2245-C948-A910-BF515E4B2999}" name="Column4462"/>
    <tableColumn id="4483" xr3:uid="{76B9D319-7D5A-744D-AA36-82CD0639262B}" name="Column4463"/>
    <tableColumn id="4484" xr3:uid="{97A24319-2BA5-A947-B689-50590ABB0B61}" name="Column4464"/>
    <tableColumn id="4485" xr3:uid="{2103561C-9EEE-3641-9420-D654CE6269AB}" name="Column4465"/>
    <tableColumn id="4486" xr3:uid="{BC598630-03EA-324A-A6CF-E8B8C75E6CDC}" name="Column4466"/>
    <tableColumn id="4487" xr3:uid="{89CFCA7F-BB76-C448-8EFA-20E62CD66C31}" name="Column4467"/>
    <tableColumn id="4488" xr3:uid="{F7B00B1B-3AA2-CA47-8E1C-CD16656BE23A}" name="Column4468"/>
    <tableColumn id="4489" xr3:uid="{530371D1-4B6B-7B4A-AC21-A3C46109F768}" name="Column4469"/>
    <tableColumn id="4490" xr3:uid="{1E978063-F32E-A74B-B5D3-B410E0BF0472}" name="Column4470"/>
    <tableColumn id="4491" xr3:uid="{EBA0FECF-C7DF-0741-9697-1AABD506FD98}" name="Column4471"/>
    <tableColumn id="4492" xr3:uid="{62FF3ECD-EE76-6A4A-96D9-8BD0F5B74251}" name="Column4472"/>
    <tableColumn id="4493" xr3:uid="{FF16C34F-6486-F243-8936-71697CA2903B}" name="Column4473"/>
    <tableColumn id="4494" xr3:uid="{55E8BEF7-9410-9E4B-AD3C-CCF162D6BB19}" name="Column4474"/>
    <tableColumn id="4495" xr3:uid="{9EBDAA9C-BE5D-1846-A1B0-55A2EB508C22}" name="Column4475"/>
    <tableColumn id="4496" xr3:uid="{B02D3EAF-647F-3642-896E-2E3DF9725936}" name="Column4476"/>
    <tableColumn id="4497" xr3:uid="{28177D4F-A421-1543-B223-6BCA8D5E10CE}" name="Column4477"/>
    <tableColumn id="4498" xr3:uid="{DABC58E0-9CAA-0842-9EFC-344965665AD8}" name="Column4478"/>
    <tableColumn id="4499" xr3:uid="{D3A6440B-9C3B-564C-A399-E41951F37675}" name="Column4479"/>
    <tableColumn id="4500" xr3:uid="{6066CCF2-BAEE-4848-A9B2-CC798F471D80}" name="Column4480"/>
    <tableColumn id="4501" xr3:uid="{252ED330-EE17-B24B-8F25-CBDEFF76C688}" name="Column4481"/>
    <tableColumn id="4502" xr3:uid="{C0F8F10D-67BF-6C40-86E3-7968EAF1FB91}" name="Column4482"/>
    <tableColumn id="4503" xr3:uid="{4EF4D823-5E63-6444-BC3B-DE8A091F2763}" name="Column4483"/>
    <tableColumn id="4504" xr3:uid="{4AFD6ADE-5D08-BF45-918F-AD51D6420FB6}" name="Column4484"/>
    <tableColumn id="4505" xr3:uid="{315B22AD-FD88-BB43-AEB1-2092ACCDC487}" name="Column4485"/>
    <tableColumn id="4506" xr3:uid="{72589A51-D972-C640-B344-3743FFB46062}" name="Column4486"/>
    <tableColumn id="4507" xr3:uid="{1D3E6B7B-992F-104E-878C-3678E4E0E3E8}" name="Column4487"/>
    <tableColumn id="4508" xr3:uid="{00F7D9E5-8B57-D340-BAC8-5BCF13CF9642}" name="Column4488"/>
    <tableColumn id="4509" xr3:uid="{65B7924F-9DFE-F44D-BBAF-569D1D016E14}" name="Column4489"/>
    <tableColumn id="4510" xr3:uid="{0D9A91DF-43CA-6240-9461-D6E4CFBAB51B}" name="Column4490"/>
    <tableColumn id="4511" xr3:uid="{CCCCC658-DEF1-3649-8C9D-76967514ACC2}" name="Column4491"/>
    <tableColumn id="4512" xr3:uid="{98D572EF-4848-324A-A575-5E9ECC4F3E29}" name="Column4492"/>
    <tableColumn id="4513" xr3:uid="{64AB242D-4E17-9A41-9CE0-F0E50323CC1E}" name="Column4493"/>
    <tableColumn id="4514" xr3:uid="{72046ADF-F8C3-4149-A50B-71717E2CB6EE}" name="Column4494"/>
    <tableColumn id="4515" xr3:uid="{DC8DB0D7-8CD6-AC4B-B82C-44BDE16E8561}" name="Column4495"/>
    <tableColumn id="4516" xr3:uid="{E0A18EB1-9D74-544C-A92F-049546AEF04C}" name="Column4496"/>
    <tableColumn id="4517" xr3:uid="{80A1A742-FBF9-7842-8469-E4F3380CD610}" name="Column4497"/>
    <tableColumn id="4518" xr3:uid="{FA503221-3564-EC40-B05C-E89748993F4E}" name="Column4498"/>
    <tableColumn id="4519" xr3:uid="{041301ED-779F-714D-A7E2-B45EC282BE64}" name="Column4499"/>
    <tableColumn id="4520" xr3:uid="{0A82CDF5-17BA-B54C-8EB1-56824EF06687}" name="Column4500"/>
    <tableColumn id="4521" xr3:uid="{76FD23D7-2EDC-1643-8A36-E50390FA1ECE}" name="Column4501"/>
    <tableColumn id="4522" xr3:uid="{DE9F0338-6174-F64A-91FF-5008C4A39550}" name="Column4502"/>
    <tableColumn id="4523" xr3:uid="{4DB8F1AB-50A6-BF49-A2EB-C6B3FA009FB0}" name="Column4503"/>
    <tableColumn id="4524" xr3:uid="{449615E8-FD34-1946-B80A-83C3431600AE}" name="Column4504"/>
    <tableColumn id="4525" xr3:uid="{9C71C2E9-8EB9-9A41-8F2D-BFFCB5D29077}" name="Column4505"/>
    <tableColumn id="4526" xr3:uid="{F8AD38EA-584A-974E-9982-58A6130E448D}" name="Column4506"/>
    <tableColumn id="4527" xr3:uid="{E667DDBB-94E1-F046-ACFA-E09307A4A512}" name="Column4507"/>
    <tableColumn id="4528" xr3:uid="{35741362-3C7D-1C40-A75E-F338BD44780C}" name="Column4508"/>
    <tableColumn id="4529" xr3:uid="{1DF7160C-011A-5A4D-903E-8380B656659A}" name="Column4509"/>
    <tableColumn id="4530" xr3:uid="{A74AFA7F-F582-DE43-B5E9-64B67C32A70C}" name="Column4510"/>
    <tableColumn id="4531" xr3:uid="{9E95B850-C3A6-674B-9435-CCA9853A23C1}" name="Column4511"/>
    <tableColumn id="4532" xr3:uid="{3045813B-C08F-FC45-BC93-23B28AC40F50}" name="Column4512"/>
    <tableColumn id="4533" xr3:uid="{391828B7-70B1-6F42-95EC-BAF437EA0BA6}" name="Column4513"/>
    <tableColumn id="4534" xr3:uid="{40283637-0AA4-204E-900D-1760C1E7B73A}" name="Column4514"/>
    <tableColumn id="4535" xr3:uid="{E739357B-0AF6-994D-9530-F4B1F3E44FE9}" name="Column4515"/>
    <tableColumn id="4536" xr3:uid="{AB830F65-03BF-F64D-B6BD-263A307ACA54}" name="Column4516"/>
    <tableColumn id="4537" xr3:uid="{5479D5FC-45EB-324A-A8F3-4D359E07B65E}" name="Column4517"/>
    <tableColumn id="4538" xr3:uid="{40C1EEDC-8AF5-D947-969A-D85A2EDCDC60}" name="Column4518"/>
    <tableColumn id="4539" xr3:uid="{C103AF5B-30D9-B047-A5C4-C8046FD2D730}" name="Column4519"/>
    <tableColumn id="4540" xr3:uid="{F751B7CA-79A9-0A49-A390-73A51754DE2C}" name="Column4520"/>
    <tableColumn id="4541" xr3:uid="{ADC67F78-DCCF-6441-97DD-8CF7E42DC108}" name="Column4521"/>
    <tableColumn id="4542" xr3:uid="{481C7BD9-C850-F74F-ABDD-778EAEC432C8}" name="Column4522"/>
    <tableColumn id="4543" xr3:uid="{902473E7-0CEF-3343-8C92-52557F7768F3}" name="Column4523"/>
    <tableColumn id="4544" xr3:uid="{63C18675-492A-974F-9A2E-40F3728E0EA9}" name="Column4524"/>
    <tableColumn id="4545" xr3:uid="{D5197741-9E3B-4B41-93D6-84CA0C58073A}" name="Column4525"/>
    <tableColumn id="4546" xr3:uid="{BE324E42-3B92-CC4E-B337-17BA60E2DF50}" name="Column4526"/>
    <tableColumn id="4547" xr3:uid="{F2440BDE-10C9-6948-BEE3-27A25BAB8F5A}" name="Column4527"/>
    <tableColumn id="4548" xr3:uid="{1983A155-D3DA-1F4D-85C0-CBE5386319FC}" name="Column4528"/>
    <tableColumn id="4549" xr3:uid="{E258098C-BD8A-F948-BA1F-2FF0210B52A9}" name="Column4529"/>
    <tableColumn id="4550" xr3:uid="{2F1C52E5-61FB-2448-BCE4-77C0155E6525}" name="Column4530"/>
    <tableColumn id="4551" xr3:uid="{6C052540-EBAF-014F-AE8B-75CF73F1682D}" name="Column4531"/>
    <tableColumn id="4552" xr3:uid="{6EBD8498-BD84-3241-A6B8-E9F88F5266AE}" name="Column4532"/>
    <tableColumn id="4553" xr3:uid="{F327A5A8-BC8A-9E40-B4E2-DDE65524BD3B}" name="Column4533"/>
    <tableColumn id="4554" xr3:uid="{5ACCEF95-626F-7041-8761-99D0F7393C83}" name="Column4534"/>
    <tableColumn id="4555" xr3:uid="{C15B0245-9C19-AD4D-9CCF-B0201A42CE2C}" name="Column4535"/>
    <tableColumn id="4556" xr3:uid="{66321F5C-F845-6A44-8FD7-81CA47B59C88}" name="Column4536"/>
    <tableColumn id="4557" xr3:uid="{22181696-9CF1-3240-815D-224B440302C7}" name="Column4537"/>
    <tableColumn id="4558" xr3:uid="{09FC7986-8915-1B47-8B11-9F4F32486001}" name="Column4538"/>
    <tableColumn id="4559" xr3:uid="{759E96A0-9167-0E46-BCEA-2D4CF76D6499}" name="Column4539"/>
    <tableColumn id="4560" xr3:uid="{61D04653-20B7-854A-8BE7-2DB2894D43F1}" name="Column4540"/>
    <tableColumn id="4561" xr3:uid="{F3711554-D994-4446-B7EA-EA8BCAC8A000}" name="Column4541"/>
    <tableColumn id="4562" xr3:uid="{9E99A6A1-C2FA-2840-A4AE-F79FC657C55E}" name="Column4542"/>
    <tableColumn id="4563" xr3:uid="{3300AA07-BA82-A04B-B3C4-B849743B1A91}" name="Column4543"/>
    <tableColumn id="4564" xr3:uid="{4E8EC97E-428B-D243-8D96-DA9B58F93D48}" name="Column4544"/>
    <tableColumn id="4565" xr3:uid="{32438C42-6199-5445-A471-F6F2B8A4A390}" name="Column4545"/>
    <tableColumn id="4566" xr3:uid="{69A1E383-C7C3-3942-B176-FD5846069F67}" name="Column4546"/>
    <tableColumn id="4567" xr3:uid="{5C91B8F2-7245-3443-9937-8B52AEB2576E}" name="Column4547"/>
    <tableColumn id="4568" xr3:uid="{2A2F39D4-6F1F-2141-AE20-7633DFFE11AB}" name="Column4548"/>
    <tableColumn id="4569" xr3:uid="{EA436330-D3A8-3C44-BD3D-4FDF7A1C73A1}" name="Column4549"/>
    <tableColumn id="4570" xr3:uid="{8B5A0483-7E31-9640-AA0B-54CC3DF9A731}" name="Column4550"/>
    <tableColumn id="4571" xr3:uid="{2777FE3E-81EF-6D4E-B2CA-1EB912AFA6A4}" name="Column4551"/>
    <tableColumn id="4572" xr3:uid="{2D3C5BAD-1217-A047-B897-C1B1CC1940AB}" name="Column4552"/>
    <tableColumn id="4573" xr3:uid="{412768F7-DCCA-604F-A013-7F25D7D7E229}" name="Column4553"/>
    <tableColumn id="4574" xr3:uid="{DBB7E797-E363-4C46-84C1-DE46448FE968}" name="Column4554"/>
    <tableColumn id="4575" xr3:uid="{0C2AA88A-208E-5E4F-BE15-0763E10A1BD5}" name="Column4555"/>
    <tableColumn id="4576" xr3:uid="{513BE01A-A532-8C43-A51B-785E26A1E513}" name="Column4556"/>
    <tableColumn id="4577" xr3:uid="{20B66BEE-2D9E-6F41-A022-C27F4FDD6F4A}" name="Column4557"/>
    <tableColumn id="4578" xr3:uid="{32E49E29-AF28-8A43-9107-3D6EA856CBDC}" name="Column4558"/>
    <tableColumn id="4579" xr3:uid="{6E0633C7-9BF3-6D44-8FBE-CBFC52275A03}" name="Column4559"/>
    <tableColumn id="4580" xr3:uid="{74A1F4FA-9192-104D-812B-57CC787BEDFE}" name="Column4560"/>
    <tableColumn id="4581" xr3:uid="{E2C7FDA7-9FFA-5747-A48D-1068B08899B9}" name="Column4561"/>
    <tableColumn id="4582" xr3:uid="{8A4966E2-50BD-D344-A73D-6DC5EB41491C}" name="Column4562"/>
    <tableColumn id="4583" xr3:uid="{8825FA5F-C047-7C43-9C78-469683DD9946}" name="Column4563"/>
    <tableColumn id="4584" xr3:uid="{CAA904B1-14B1-5044-8CFB-995F03AB3B8D}" name="Column4564"/>
    <tableColumn id="4585" xr3:uid="{41EF2565-C4A1-4545-8846-F26F2B42CCE2}" name="Column4565"/>
    <tableColumn id="4586" xr3:uid="{D86F9467-4B4B-A44F-9902-E97DFA97E242}" name="Column4566"/>
    <tableColumn id="4587" xr3:uid="{AE613804-93FD-EE4E-A254-3CCB1AB24148}" name="Column4567"/>
    <tableColumn id="4588" xr3:uid="{6F8ECB71-86F2-A948-8EFA-A949386B6826}" name="Column4568"/>
    <tableColumn id="4589" xr3:uid="{D8445823-C1C9-604E-A66D-181B195247AE}" name="Column4569"/>
    <tableColumn id="4590" xr3:uid="{7AF876FA-49B1-FA4F-B6AC-500D3AE8E92C}" name="Column4570"/>
    <tableColumn id="4591" xr3:uid="{DD62B282-6E1B-F642-B34D-1EAA42E9073B}" name="Column4571"/>
    <tableColumn id="4592" xr3:uid="{42BDB3E4-EC4C-F548-A58F-C08A424766BF}" name="Column4572"/>
    <tableColumn id="4593" xr3:uid="{ED0C16A2-E3BC-6944-B04F-5045950BC142}" name="Column4573"/>
    <tableColumn id="4594" xr3:uid="{C328F7B2-9691-2E41-97AB-7325A420CE3A}" name="Column4574"/>
    <tableColumn id="4595" xr3:uid="{5A624700-4AB7-7446-A419-339F3FA955F3}" name="Column4575"/>
    <tableColumn id="4596" xr3:uid="{5F582493-80E8-864E-9034-AE857A22B087}" name="Column4576"/>
    <tableColumn id="4597" xr3:uid="{3BF662AE-08B7-CB44-9C5A-DCC6970BE660}" name="Column4577"/>
    <tableColumn id="4598" xr3:uid="{A91B1EC5-3F15-674F-9347-77B18A4CE296}" name="Column4578"/>
    <tableColumn id="4599" xr3:uid="{038D33FC-DE08-7447-94F3-4A299C4CE61D}" name="Column4579"/>
    <tableColumn id="4600" xr3:uid="{597842E6-6D39-2B42-927A-8E40CB8870B8}" name="Column4580"/>
    <tableColumn id="4601" xr3:uid="{C8D85B4E-ED0F-7142-83F9-9A8674AF47D3}" name="Column4581"/>
    <tableColumn id="4602" xr3:uid="{4E77E484-0815-184D-AA86-1CB8E3135139}" name="Column4582"/>
    <tableColumn id="4603" xr3:uid="{7252A8B0-1AC8-EC40-8626-42A02E4F193C}" name="Column4583"/>
    <tableColumn id="4604" xr3:uid="{C61F7F6C-9B40-7541-908F-617902BEE813}" name="Column4584"/>
    <tableColumn id="4605" xr3:uid="{4432EF69-E4A1-E442-B959-8B1D58EB110D}" name="Column4585"/>
    <tableColumn id="4606" xr3:uid="{B57C5B19-681B-BA49-97D0-9F5FF1208997}" name="Column4586"/>
    <tableColumn id="4607" xr3:uid="{C28B9983-9D83-1442-B832-62920B095D3F}" name="Column4587"/>
    <tableColumn id="4608" xr3:uid="{B2EE8D51-C0D9-5542-AA0A-911183B22EF8}" name="Column4588"/>
    <tableColumn id="4609" xr3:uid="{6AD5FDD8-4CFB-1842-950E-201B37C1F7FA}" name="Column4589"/>
    <tableColumn id="4610" xr3:uid="{D25556DA-42A1-1F48-ABB8-AA13630753B2}" name="Column4590"/>
    <tableColumn id="4611" xr3:uid="{4F1467A4-D5D2-9C49-8889-D6AD29BFB598}" name="Column4591"/>
    <tableColumn id="4612" xr3:uid="{BF35C4DE-EDCA-D640-8AA5-80480A3D7BA8}" name="Column4592"/>
    <tableColumn id="4613" xr3:uid="{E59FB13E-88A4-A641-BA50-333D2F521778}" name="Column4593"/>
    <tableColumn id="4614" xr3:uid="{3432DA84-5E32-6049-A142-E94C0158944C}" name="Column4594"/>
    <tableColumn id="4615" xr3:uid="{639A4F05-BEF0-9C49-A220-6D7A2324BBD8}" name="Column4595"/>
    <tableColumn id="4616" xr3:uid="{40617FDA-CBAC-054F-B1DE-5001C62851E8}" name="Column4596"/>
    <tableColumn id="4617" xr3:uid="{3CD1CC1F-BA33-EA49-8569-24D4E742069F}" name="Column4597"/>
    <tableColumn id="4618" xr3:uid="{065599DF-A67C-B24E-BFBE-465A01C6620F}" name="Column4598"/>
    <tableColumn id="4619" xr3:uid="{A246469A-10EA-E344-872E-74D67F3C987C}" name="Column4599"/>
    <tableColumn id="4620" xr3:uid="{2B59F38A-DC19-6C41-AC2C-3B3FDC1BD128}" name="Column4600"/>
    <tableColumn id="4621" xr3:uid="{CBB82B1B-0252-BF4D-8A95-81BB8AD1747E}" name="Column4601"/>
    <tableColumn id="4622" xr3:uid="{64D3C138-995D-B44A-BF27-0A352DD04EB9}" name="Column4602"/>
    <tableColumn id="4623" xr3:uid="{CFFA12A5-4955-1547-B233-F185C28686D8}" name="Column4603"/>
    <tableColumn id="4624" xr3:uid="{6DBB0FE3-E4D3-BD48-8D67-4015A4C8DF4E}" name="Column4604"/>
    <tableColumn id="4625" xr3:uid="{DC9EF0E6-CA46-0D40-8E4D-589E91D3544B}" name="Column4605"/>
    <tableColumn id="4626" xr3:uid="{8A2723BC-B129-5B43-A3BB-12468F532577}" name="Column4606"/>
    <tableColumn id="4627" xr3:uid="{4A6822A8-3E40-AE4D-BC87-F95DC0061148}" name="Column4607"/>
    <tableColumn id="4628" xr3:uid="{4750F47E-DD06-8C42-BAAA-761ECFAE8F8A}" name="Column4608"/>
    <tableColumn id="4629" xr3:uid="{DDFEDD1F-417A-B24A-AB05-6785AD3FDD31}" name="Column4609"/>
    <tableColumn id="4630" xr3:uid="{E3A1AFFB-AC7B-B047-8DC5-3285C7FA00BC}" name="Column4610"/>
    <tableColumn id="4631" xr3:uid="{57F03CAC-CB9A-3D4F-A0FF-E6B71FE17755}" name="Column4611"/>
    <tableColumn id="4632" xr3:uid="{F6B8B797-3859-3645-9426-E6BDEE0AE78A}" name="Column4612"/>
    <tableColumn id="4633" xr3:uid="{4A61DC98-898E-1440-8D91-BB59F6DD944A}" name="Column4613"/>
    <tableColumn id="4634" xr3:uid="{34A23D6D-9412-264F-983A-0E9DCCD9E388}" name="Column4614"/>
    <tableColumn id="4635" xr3:uid="{800FE6F9-7BE7-C746-9159-6A8D7F9EBE2E}" name="Column4615"/>
    <tableColumn id="4636" xr3:uid="{0AF56ECD-3A43-D44F-B9E3-731392DA9892}" name="Column4616"/>
    <tableColumn id="4637" xr3:uid="{C19713DA-A5DC-8F48-B801-01B94BFB2EC4}" name="Column4617"/>
    <tableColumn id="4638" xr3:uid="{C7A3B60F-BEDE-9D46-8592-013830C943E5}" name="Column4618"/>
    <tableColumn id="4639" xr3:uid="{07F266A6-9CBE-EA41-9738-22502A22C862}" name="Column4619"/>
    <tableColumn id="4640" xr3:uid="{BCBB87B0-CD65-414B-9A1B-A50357C88C11}" name="Column4620"/>
    <tableColumn id="4641" xr3:uid="{955EA5A1-633B-354F-A6C9-8294636C98D2}" name="Column4621"/>
    <tableColumn id="4642" xr3:uid="{61593E60-F159-7E4C-87A2-1A1DBAD9FFBB}" name="Column4622"/>
    <tableColumn id="4643" xr3:uid="{9318B5E7-B7C1-0D4F-A0C9-B125ED90DA96}" name="Column4623"/>
    <tableColumn id="4644" xr3:uid="{40E4C550-B8D7-A34F-ABD5-54D9CFE04327}" name="Column4624"/>
    <tableColumn id="4645" xr3:uid="{F86A3602-84E5-0E4C-94C6-4ED1308E352C}" name="Column4625"/>
    <tableColumn id="4646" xr3:uid="{B78E7894-1285-F442-B87F-79CF2C44541E}" name="Column4626"/>
    <tableColumn id="4647" xr3:uid="{F1264FD3-CBD7-244E-992A-A7C4D576ED70}" name="Column4627"/>
    <tableColumn id="4648" xr3:uid="{F91882B0-F96A-E040-939F-C96214D4CA66}" name="Column4628"/>
    <tableColumn id="4649" xr3:uid="{A42F9B3A-69BD-9449-A314-2AD70EB2EFDA}" name="Column4629"/>
    <tableColumn id="4650" xr3:uid="{130F5837-9F0B-4141-8C1B-B622B8A1F024}" name="Column4630"/>
    <tableColumn id="4651" xr3:uid="{93D6ECB6-C9DE-F24E-A3F9-BDDD7EAC3CC8}" name="Column4631"/>
    <tableColumn id="4652" xr3:uid="{E403D948-F03B-7848-8871-BA483307BA72}" name="Column4632"/>
    <tableColumn id="4653" xr3:uid="{AED30CF0-D0BD-FE44-97B3-F1439BDD7526}" name="Column4633"/>
    <tableColumn id="4654" xr3:uid="{14824B34-17AB-5E4D-96DB-A7068B884E3D}" name="Column4634"/>
    <tableColumn id="4655" xr3:uid="{8FF90AFB-36A8-8748-B35F-804B945CFEA0}" name="Column4635"/>
    <tableColumn id="4656" xr3:uid="{5032FDB9-1CAF-5545-880F-152913791BBF}" name="Column4636"/>
    <tableColumn id="4657" xr3:uid="{AF30217B-8E08-EE4D-A7BB-EBD3313F2C34}" name="Column4637"/>
    <tableColumn id="4658" xr3:uid="{10B0E8A4-3F48-F64E-B828-612DA15DA571}" name="Column4638"/>
    <tableColumn id="4659" xr3:uid="{9DFF4662-F91E-8846-8A2F-A87B1318B4F1}" name="Column4639"/>
    <tableColumn id="4660" xr3:uid="{B4EAF94B-D375-5A4A-9D3A-AE67B464834D}" name="Column4640"/>
    <tableColumn id="4661" xr3:uid="{1B88194D-F113-EF49-922A-262FB90AC742}" name="Column4641"/>
    <tableColumn id="4662" xr3:uid="{6A1A200E-4105-F546-A190-F3C69464A0E6}" name="Column4642"/>
    <tableColumn id="4663" xr3:uid="{1A7DDD0E-513D-8D46-81BB-04D8D615484A}" name="Column4643"/>
    <tableColumn id="4664" xr3:uid="{614B11CD-767D-864B-BE8A-890C889E7EEF}" name="Column4644"/>
    <tableColumn id="4665" xr3:uid="{B73BD985-7A9F-D145-A2E9-B39E2C3D03AB}" name="Column4645"/>
    <tableColumn id="4666" xr3:uid="{DF548FFC-2A2F-7A44-85C4-04F3FA8F29B7}" name="Column4646"/>
    <tableColumn id="4667" xr3:uid="{0504441B-549F-944A-9FBB-039C751BC35A}" name="Column4647"/>
    <tableColumn id="4668" xr3:uid="{2A33B9CF-D18F-F346-96A0-3662F5910646}" name="Column4648"/>
    <tableColumn id="4669" xr3:uid="{E69AEA47-FFF3-BD4C-85FC-9C73F20DEBC9}" name="Column4649"/>
    <tableColumn id="4670" xr3:uid="{C52954A8-6E27-7C46-8EEB-2C6F5F20FBDC}" name="Column4650"/>
    <tableColumn id="4671" xr3:uid="{6FE6ED26-1486-6446-8485-FC08DC0FA904}" name="Column4651"/>
    <tableColumn id="4672" xr3:uid="{A9D81D12-E833-7446-84B2-52EDDFB17BD6}" name="Column4652"/>
    <tableColumn id="4673" xr3:uid="{E8D7B7EB-4902-D44D-8D0A-E160047D1C1C}" name="Column4653"/>
    <tableColumn id="4674" xr3:uid="{5ED2419B-9A63-124C-AA69-1231D4CC033B}" name="Column4654"/>
    <tableColumn id="4675" xr3:uid="{1040C90D-8BC8-5A46-921A-99B4F42834DD}" name="Column4655"/>
    <tableColumn id="4676" xr3:uid="{4FFD535E-6B01-264D-86AA-BA960F90BF31}" name="Column4656"/>
    <tableColumn id="4677" xr3:uid="{9DEB3058-E804-FB42-BB60-9FB742ED3DAA}" name="Column4657"/>
    <tableColumn id="4678" xr3:uid="{AA7E9B9C-597C-9A41-BE14-E84FAD618724}" name="Column4658"/>
    <tableColumn id="4679" xr3:uid="{03FD8FFE-B290-8A42-8A6E-1573F19BB65F}" name="Column4659"/>
    <tableColumn id="4680" xr3:uid="{395260C5-BC75-A546-8808-77A6D25C33C0}" name="Column4660"/>
    <tableColumn id="4681" xr3:uid="{5CFB787D-8D46-E449-8AB9-49155A200129}" name="Column4661"/>
    <tableColumn id="4682" xr3:uid="{1778FE32-E126-544F-81B1-F7931F276E91}" name="Column4662"/>
    <tableColumn id="4683" xr3:uid="{813E7804-09FF-7640-BF14-D9A988E2C557}" name="Column4663"/>
    <tableColumn id="4684" xr3:uid="{AF1CDF27-C278-9A49-ABBD-DCE21EAF24F2}" name="Column4664"/>
    <tableColumn id="4685" xr3:uid="{1084C2B8-8FCF-5046-A5CB-F3C5BA5F3F22}" name="Column4665"/>
    <tableColumn id="4686" xr3:uid="{A21E9B7D-9F21-D54D-A14D-5149BA0E3F89}" name="Column4666"/>
    <tableColumn id="4687" xr3:uid="{D5DACD7F-25DC-294C-8BDA-C684BC42701F}" name="Column4667"/>
    <tableColumn id="4688" xr3:uid="{2F8B49AE-9F95-4845-8427-3F2FCFB7738A}" name="Column4668"/>
    <tableColumn id="4689" xr3:uid="{1BE47276-0054-6947-84D7-E80FDF68F6DF}" name="Column4669"/>
    <tableColumn id="4690" xr3:uid="{1DAD6818-0925-9544-BDB2-E4ACDD97612B}" name="Column4670"/>
    <tableColumn id="4691" xr3:uid="{B0E9DF5A-6CEB-CB4C-92E8-AF146DCC0D04}" name="Column4671"/>
    <tableColumn id="4692" xr3:uid="{A41CB964-0DC0-0C42-8187-B750A070A6B4}" name="Column4672"/>
    <tableColumn id="4693" xr3:uid="{1642C62D-CA8C-5345-8571-5502BFABC725}" name="Column4673"/>
    <tableColumn id="4694" xr3:uid="{62803D1D-D581-F64D-8366-8A5E2722635C}" name="Column4674"/>
    <tableColumn id="4695" xr3:uid="{97D11348-3B52-7846-8576-766752295E8A}" name="Column4675"/>
    <tableColumn id="4696" xr3:uid="{86020782-378D-F24F-9060-116B938DCEEB}" name="Column4676"/>
    <tableColumn id="4697" xr3:uid="{F32A6EC4-5C19-CB48-830B-77AEFA96A0F8}" name="Column4677"/>
    <tableColumn id="4698" xr3:uid="{9AC04FA4-F9C4-F241-ACA1-05C2661920EB}" name="Column4678"/>
    <tableColumn id="4699" xr3:uid="{AB1D3FF8-98B5-7946-935E-E5CE93866912}" name="Column4679"/>
    <tableColumn id="4700" xr3:uid="{6150A339-73AD-EA42-BD4A-D40598C97DCC}" name="Column4680"/>
    <tableColumn id="4701" xr3:uid="{163AB4C5-A095-E945-A452-CED40F29C5A0}" name="Column4681"/>
    <tableColumn id="4702" xr3:uid="{7DDD1716-462E-A948-8135-A832EA44B6F1}" name="Column4682"/>
    <tableColumn id="4703" xr3:uid="{421B01D9-AC60-B84A-B013-769FF2A16ED0}" name="Column4683"/>
    <tableColumn id="4704" xr3:uid="{C1437B91-F2EF-6940-82F0-6A6C0F51A9C4}" name="Column4684"/>
    <tableColumn id="4705" xr3:uid="{5D502D92-D88C-4A45-9FEF-6740E7B82EB6}" name="Column4685"/>
    <tableColumn id="4706" xr3:uid="{AA3C76B4-AA48-044C-81C1-B17D450B556B}" name="Column4686"/>
    <tableColumn id="4707" xr3:uid="{B4E4B0FD-B7FF-4D47-94B8-35F251EC71D0}" name="Column4687"/>
    <tableColumn id="4708" xr3:uid="{F39A732C-4F97-5047-B2D4-6174A5318835}" name="Column4688"/>
    <tableColumn id="4709" xr3:uid="{C004E3A3-46FC-EA4B-9EF2-3EC2C60506D4}" name="Column4689"/>
    <tableColumn id="4710" xr3:uid="{B4B8FE2E-0DFB-C045-9FD6-7D5E6FCADDCE}" name="Column4690"/>
    <tableColumn id="4711" xr3:uid="{CC3198A9-A287-2346-B37A-4DE506DE9096}" name="Column4691"/>
    <tableColumn id="4712" xr3:uid="{1200A723-60AD-454A-878E-E637D8E18191}" name="Column4692"/>
    <tableColumn id="4713" xr3:uid="{27FAD43C-5999-0A4D-B26C-C1B78E08350F}" name="Column4693"/>
    <tableColumn id="4714" xr3:uid="{2B5E9617-A9BB-9E49-8165-9D069B3C3AD7}" name="Column4694"/>
    <tableColumn id="4715" xr3:uid="{4092C721-BD9C-9048-A6A8-10A39CAF3733}" name="Column4695"/>
    <tableColumn id="4716" xr3:uid="{A9A63D34-C97A-3A4F-9D22-FD5351807621}" name="Column4696"/>
    <tableColumn id="4717" xr3:uid="{8A7B066F-51DB-1F4D-B0F2-CFAEB7AE5564}" name="Column4697"/>
    <tableColumn id="4718" xr3:uid="{56C7A26F-9979-294B-892C-F4A150089CB5}" name="Column4698"/>
    <tableColumn id="4719" xr3:uid="{D373D51E-AB9D-0946-80CE-C123BE0CC459}" name="Column4699"/>
    <tableColumn id="4720" xr3:uid="{6DF48FFE-E594-534C-97CD-58D5B974BA47}" name="Column4700"/>
    <tableColumn id="4721" xr3:uid="{16A3EAB8-B4BE-B84B-B15E-0487EA69D4C7}" name="Column4701"/>
    <tableColumn id="4722" xr3:uid="{338B30CF-FD15-AB48-9480-D4ED4B4A5EA5}" name="Column4702"/>
    <tableColumn id="4723" xr3:uid="{4B8C00D2-E47D-8C4E-94DB-A4BB0E648095}" name="Column4703"/>
    <tableColumn id="4724" xr3:uid="{2D3620B3-1672-2A43-86A0-988713099827}" name="Column4704"/>
    <tableColumn id="4725" xr3:uid="{B65B2EC7-96F9-E847-9DF8-F5A5DCCA2BC6}" name="Column4705"/>
    <tableColumn id="4726" xr3:uid="{839B7253-9DFC-4541-A9C9-3C8B71EF095D}" name="Column4706"/>
    <tableColumn id="4727" xr3:uid="{1A69A3EC-F833-9C47-9B47-BF69C6328F33}" name="Column4707"/>
    <tableColumn id="4728" xr3:uid="{39A501E8-E6E5-904F-87D0-F3B427D16B4C}" name="Column4708"/>
    <tableColumn id="4729" xr3:uid="{FE4C2DD6-0441-4D4F-85DC-2335F29E8C39}" name="Column4709"/>
    <tableColumn id="4730" xr3:uid="{BB1F2811-73E3-9449-A8CD-DE1C83C2C2AC}" name="Column4710"/>
    <tableColumn id="4731" xr3:uid="{57284A86-D606-E546-8948-C98E18D0FD51}" name="Column4711"/>
    <tableColumn id="4732" xr3:uid="{48B6F9FC-AB34-534B-B35A-85E68E10EC25}" name="Column4712"/>
    <tableColumn id="4733" xr3:uid="{225BE725-2805-BC48-8550-A472D61A4315}" name="Column4713"/>
    <tableColumn id="4734" xr3:uid="{8BCE0F95-FD36-DE4C-8E1F-7A5355D2C219}" name="Column4714"/>
    <tableColumn id="4735" xr3:uid="{C291DE90-B7EE-CD42-B650-2B2866D26BD7}" name="Column4715"/>
    <tableColumn id="4736" xr3:uid="{AADAF2EC-7F98-2646-9F2D-5B41EE6A6CBA}" name="Column4716"/>
    <tableColumn id="4737" xr3:uid="{931077EE-7F49-B946-9B4E-1A1238C5979B}" name="Column4717"/>
    <tableColumn id="4738" xr3:uid="{4630509F-F34F-EC47-98D2-D7EAFC0BDAFD}" name="Column4718"/>
    <tableColumn id="4739" xr3:uid="{59E830AB-CB19-CD41-BF35-DD14F6BB76B4}" name="Column4719"/>
    <tableColumn id="4740" xr3:uid="{5434F774-9797-BF47-9FC3-12AC14D87077}" name="Column4720"/>
    <tableColumn id="4741" xr3:uid="{23216760-338B-5644-BC2A-F86FE63C4328}" name="Column4721"/>
    <tableColumn id="4742" xr3:uid="{2A520D3E-12CB-F84B-BC3F-32C9E2B84141}" name="Column4722"/>
    <tableColumn id="4743" xr3:uid="{D7F51C48-4E2D-A645-87D9-28BE7E01C96B}" name="Column4723"/>
    <tableColumn id="4744" xr3:uid="{6DDF2575-BE0B-A44E-94D9-18526C284F67}" name="Column4724"/>
    <tableColumn id="4745" xr3:uid="{A0E91C8F-EC09-ED4A-8A51-95DFABC0DF3D}" name="Column4725"/>
    <tableColumn id="4746" xr3:uid="{91B07B52-924B-514E-B3D4-6B97F3C2FC53}" name="Column4726"/>
    <tableColumn id="4747" xr3:uid="{0C255920-7612-2E44-AC0B-0D0741A55B1C}" name="Column4727"/>
    <tableColumn id="4748" xr3:uid="{BA7B2640-74B3-2449-ABA0-6894CB1F7AE6}" name="Column4728"/>
    <tableColumn id="4749" xr3:uid="{A4FDFBD5-953D-0842-AB78-6A576DA76EDA}" name="Column4729"/>
    <tableColumn id="4750" xr3:uid="{CD2BD6F8-D792-754C-816F-69CC6C3F6CD8}" name="Column4730"/>
    <tableColumn id="4751" xr3:uid="{CF6C005D-468A-3A49-9B1E-CF649EE9EEF9}" name="Column4731"/>
    <tableColumn id="4752" xr3:uid="{7F67BC0D-64CE-8B40-A806-3C494F2036A5}" name="Column4732"/>
    <tableColumn id="4753" xr3:uid="{404CE8BE-74A5-8040-A81F-158F985E3BF2}" name="Column4733"/>
    <tableColumn id="4754" xr3:uid="{00048CDC-8B73-664F-8514-E1B941680D63}" name="Column4734"/>
    <tableColumn id="4755" xr3:uid="{2D41421B-0DB5-8441-B345-EBDF2E3F200A}" name="Column4735"/>
    <tableColumn id="4756" xr3:uid="{10E28ADA-9780-8F45-AB10-2359827A9031}" name="Column4736"/>
    <tableColumn id="4757" xr3:uid="{91F67E64-7405-EC49-B521-4036F15FF040}" name="Column4737"/>
    <tableColumn id="4758" xr3:uid="{146E6FE2-5CC8-7E47-B187-92A933DEE3A9}" name="Column4738"/>
    <tableColumn id="4759" xr3:uid="{0D626340-A193-8944-AC19-9C109B890D31}" name="Column4739"/>
    <tableColumn id="4760" xr3:uid="{4838D15B-C801-4345-A224-31CA0348E521}" name="Column4740"/>
    <tableColumn id="4761" xr3:uid="{A7BB4449-9219-664E-ACA7-48791085D7F0}" name="Column4741"/>
    <tableColumn id="4762" xr3:uid="{CB487B6C-07DE-9542-A466-9800DB4FD69C}" name="Column4742"/>
    <tableColumn id="4763" xr3:uid="{A73F0D23-289E-704C-B709-9B4BE11AFD7F}" name="Column4743"/>
    <tableColumn id="4764" xr3:uid="{862841FD-5A5B-0F44-98A1-6033ED0C6A48}" name="Column4744"/>
    <tableColumn id="4765" xr3:uid="{BD6A1C5B-D28D-EB47-8C76-45A355D6DDE7}" name="Column4745"/>
    <tableColumn id="4766" xr3:uid="{8F0E587F-ECF0-014B-9C3C-8371E7E9B104}" name="Column4746"/>
    <tableColumn id="4767" xr3:uid="{86E250BA-3701-5F4A-A03C-894960C4D11D}" name="Column4747"/>
    <tableColumn id="4768" xr3:uid="{550E4EFF-A200-B342-8E1B-C23C61180ABC}" name="Column4748"/>
    <tableColumn id="4769" xr3:uid="{0D8A7480-EC9F-AF4A-88DE-2D96B200F620}" name="Column4749"/>
    <tableColumn id="4770" xr3:uid="{44ECA4F6-DCA4-404D-A5D2-741859A8D22E}" name="Column4750"/>
    <tableColumn id="4771" xr3:uid="{39E44600-DF62-C149-AC9D-D5A9480C4B03}" name="Column4751"/>
    <tableColumn id="4772" xr3:uid="{CE00FD37-A703-E04A-A7F2-3189A8ABA4F0}" name="Column4752"/>
    <tableColumn id="4773" xr3:uid="{12A9DF20-BF0D-2549-A9B0-01924218DB26}" name="Column4753"/>
    <tableColumn id="4774" xr3:uid="{B845B2EE-A0D3-C242-B057-3E4F789D7F5A}" name="Column4754"/>
    <tableColumn id="4775" xr3:uid="{CBF61D53-BFB5-4F42-83A9-87B19A5C01A8}" name="Column4755"/>
    <tableColumn id="4776" xr3:uid="{E979507F-C37A-E746-A5E3-1D33CEB7E0C1}" name="Column4756"/>
    <tableColumn id="4777" xr3:uid="{A386705E-62CE-0344-8FF7-09E66D56319D}" name="Column4757"/>
    <tableColumn id="4778" xr3:uid="{CCA9C9B7-3565-1B4D-9BC5-627FDB9F69F8}" name="Column4758"/>
    <tableColumn id="4779" xr3:uid="{619725AF-D94C-D546-B539-7C1E8F85E8D6}" name="Column4759"/>
    <tableColumn id="4780" xr3:uid="{1F09004D-01BA-FD4C-A39E-6DBC44878916}" name="Column4760"/>
    <tableColumn id="4781" xr3:uid="{EA7522BC-859D-8A42-AB86-C3B8F97F602F}" name="Column4761"/>
    <tableColumn id="4782" xr3:uid="{1F4A278C-3C99-F54B-A3BD-8CF7D6943A5E}" name="Column4762"/>
    <tableColumn id="4783" xr3:uid="{992097A0-C85E-3F43-B678-0F84B441BB18}" name="Column4763"/>
    <tableColumn id="4784" xr3:uid="{589E07CA-61F1-F547-B3EF-CBFA7814866C}" name="Column4764"/>
    <tableColumn id="4785" xr3:uid="{77D46354-9186-874E-A69E-3E774F9256BE}" name="Column4765"/>
    <tableColumn id="4786" xr3:uid="{3F3246FA-7CF1-FC4D-AE13-CFE64FBDA798}" name="Column4766"/>
    <tableColumn id="4787" xr3:uid="{091564EF-C053-D942-8694-629CA25112E3}" name="Column4767"/>
    <tableColumn id="4788" xr3:uid="{B6DB4A3B-9BCC-4449-BE6D-606DAB2CE857}" name="Column4768"/>
    <tableColumn id="4789" xr3:uid="{5539DF24-C639-8C4C-B138-F66149448E90}" name="Column4769"/>
    <tableColumn id="4790" xr3:uid="{8C53A417-B547-FF4B-8D4C-52254CE2BE8F}" name="Column4770"/>
    <tableColumn id="4791" xr3:uid="{C5EE5B43-CDB8-5145-A0D2-E0F98F87D2D1}" name="Column4771"/>
    <tableColumn id="4792" xr3:uid="{77D15EEB-E502-2F48-900B-161A2F4099BC}" name="Column4772"/>
    <tableColumn id="4793" xr3:uid="{37C9B956-E131-8145-A4AF-1D2A10C456F5}" name="Column4773"/>
    <tableColumn id="4794" xr3:uid="{3D9EF68C-8D4D-6648-A8EA-462FC4EC41B0}" name="Column4774"/>
    <tableColumn id="4795" xr3:uid="{C788611A-39D7-6C41-AC25-4D28F9BDBF08}" name="Column4775"/>
    <tableColumn id="4796" xr3:uid="{154B5E11-FA10-754E-A1C6-30829AD16503}" name="Column4776"/>
    <tableColumn id="4797" xr3:uid="{AC517315-AA95-454A-970D-30042724BF98}" name="Column4777"/>
    <tableColumn id="4798" xr3:uid="{2769D7BF-DE8E-184C-8DB4-C0E061BE2AF2}" name="Column4778"/>
    <tableColumn id="4799" xr3:uid="{9D1C4B8B-06D1-1141-AC25-6A4A0A544F65}" name="Column4779"/>
    <tableColumn id="4800" xr3:uid="{84137A05-10AB-CF4F-AC28-5A544C438807}" name="Column4780"/>
    <tableColumn id="4801" xr3:uid="{F8AECD18-A268-5246-84DB-88FA7DE8DADE}" name="Column4781"/>
    <tableColumn id="4802" xr3:uid="{9D3DC05C-BFB4-D24F-9380-0BF14493D994}" name="Column4782"/>
    <tableColumn id="4803" xr3:uid="{A2F69F8D-41E2-484E-A912-026EAB63252A}" name="Column4783"/>
    <tableColumn id="4804" xr3:uid="{16F6AEF5-A1BE-7A4F-908D-3D9868D4C9FF}" name="Column4784"/>
    <tableColumn id="4805" xr3:uid="{36CF4E5B-171A-4449-98CF-BB9D0C0279C3}" name="Column4785"/>
    <tableColumn id="4806" xr3:uid="{4D48EACC-9528-D640-9199-75833C6ED10A}" name="Column4786"/>
    <tableColumn id="4807" xr3:uid="{FA7824B5-B74A-C746-91B9-A9209253185D}" name="Column4787"/>
    <tableColumn id="4808" xr3:uid="{AB0863A8-9860-EE44-A5D2-8EE6512C97BE}" name="Column4788"/>
    <tableColumn id="4809" xr3:uid="{8ED55DF7-858F-174A-B48F-F19FA4B26CD6}" name="Column4789"/>
    <tableColumn id="4810" xr3:uid="{5DF745A5-F31D-E147-93B4-AE3F49CCE881}" name="Column4790"/>
    <tableColumn id="4811" xr3:uid="{1207B18D-BF4D-0D4A-834F-B22EBCAAE723}" name="Column4791"/>
    <tableColumn id="4812" xr3:uid="{C3BFDF60-7860-F843-9F01-5BC717696D43}" name="Column4792"/>
    <tableColumn id="4813" xr3:uid="{1F37F2B1-0BFA-8545-8C52-557CECEB2F75}" name="Column4793"/>
    <tableColumn id="4814" xr3:uid="{B3D1E8BF-B519-8D41-B91F-AFDCAE56E05A}" name="Column4794"/>
    <tableColumn id="4815" xr3:uid="{020BE75C-50F9-314D-9DC9-1CBF88BDBD80}" name="Column4795"/>
    <tableColumn id="4816" xr3:uid="{8A3219D9-8E39-404C-AED8-A98F5830F05E}" name="Column4796"/>
    <tableColumn id="4817" xr3:uid="{253E1C35-EE60-ED48-A4F8-F6F3C819733E}" name="Column4797"/>
    <tableColumn id="4818" xr3:uid="{B23A6B58-6650-354F-8384-34228C8B22BC}" name="Column4798"/>
    <tableColumn id="4819" xr3:uid="{EC5C1D0E-9C32-B24B-8C21-1EC6E34EB087}" name="Column4799"/>
    <tableColumn id="4820" xr3:uid="{80D6B9DE-E88F-A84D-9318-05B43E6EB22E}" name="Column4800"/>
    <tableColumn id="4821" xr3:uid="{86FCF345-5349-DA4E-A7F5-D7CE8B7922B8}" name="Column4801"/>
    <tableColumn id="4822" xr3:uid="{4D9577A3-F983-A448-9065-BD9A12FAA4BB}" name="Column4802"/>
    <tableColumn id="4823" xr3:uid="{4C254FE9-5C48-524E-A168-6F33E960CB04}" name="Column4803"/>
    <tableColumn id="4824" xr3:uid="{7B8590E7-F06E-B744-A056-0E6F84C4F274}" name="Column4804"/>
    <tableColumn id="4825" xr3:uid="{DAAA302E-035B-D34A-AD84-408A1F6A5672}" name="Column4805"/>
    <tableColumn id="4826" xr3:uid="{3DCF6BD1-B8F5-D64D-BDC9-D4DF8A1FA2FB}" name="Column4806"/>
    <tableColumn id="4827" xr3:uid="{DCD8381A-94C8-194E-AA8F-FDC126E0EA07}" name="Column4807"/>
    <tableColumn id="4828" xr3:uid="{C6F81D3E-08AB-2843-93EE-E518DE35719D}" name="Column4808"/>
    <tableColumn id="4829" xr3:uid="{C512CFE2-9162-344A-9FC0-7E686F68C6FC}" name="Column4809"/>
    <tableColumn id="4830" xr3:uid="{747B99BE-A366-6248-A567-879AFEAA356D}" name="Column4810"/>
    <tableColumn id="4831" xr3:uid="{C14ECB70-EEA0-4140-9E79-C5B13C806755}" name="Column4811"/>
    <tableColumn id="4832" xr3:uid="{D947508B-52D5-6544-9594-14BFF36DBC72}" name="Column4812"/>
    <tableColumn id="4833" xr3:uid="{2C25E7E7-1993-3446-94DB-9D287B8DA858}" name="Column4813"/>
    <tableColumn id="4834" xr3:uid="{F0DBA7F9-FA2E-CA4B-B80F-95D23C23AC57}" name="Column4814"/>
    <tableColumn id="4835" xr3:uid="{8646094A-69F4-7743-9BA6-B65F44B0280E}" name="Column4815"/>
    <tableColumn id="4836" xr3:uid="{89534D37-5D0E-224C-A8C6-179A6234E2CE}" name="Column4816"/>
    <tableColumn id="4837" xr3:uid="{601EDF49-E35E-1845-9F68-17B330CB02EA}" name="Column4817"/>
    <tableColumn id="4838" xr3:uid="{08BD8A5F-B4CD-E84E-BC2F-BFFA2EA0AF5E}" name="Column4818"/>
    <tableColumn id="4839" xr3:uid="{5D7BC306-7301-E545-9CD3-F8133C4B7A14}" name="Column4819"/>
    <tableColumn id="4840" xr3:uid="{1D649279-97C4-4844-B3AE-F0B568D66CFB}" name="Column4820"/>
    <tableColumn id="4841" xr3:uid="{2547BB86-D0A4-974F-B6C0-A1A8F2C9704F}" name="Column4821"/>
    <tableColumn id="4842" xr3:uid="{93E077AA-2937-844A-A976-973FAD7EC5CB}" name="Column4822"/>
    <tableColumn id="4843" xr3:uid="{8AB02E50-005B-5047-A33A-C749B2686EB7}" name="Column4823"/>
    <tableColumn id="4844" xr3:uid="{0C5F678A-9502-CD42-A30C-67042715798F}" name="Column4824"/>
    <tableColumn id="4845" xr3:uid="{6F762CC4-3A5F-2B40-825B-685AD9867FA9}" name="Column4825"/>
    <tableColumn id="4846" xr3:uid="{62744874-BF1C-374C-807F-04B59922E24F}" name="Column4826"/>
    <tableColumn id="4847" xr3:uid="{8330A955-C962-BA47-8C38-CED045339127}" name="Column4827"/>
    <tableColumn id="4848" xr3:uid="{83FB071C-FE68-CA46-AF59-9C393B5D98EE}" name="Column4828"/>
    <tableColumn id="4849" xr3:uid="{4D53DBD8-C3A8-D54F-A215-546EE9AE0537}" name="Column4829"/>
    <tableColumn id="4850" xr3:uid="{F35053F6-B368-5A43-A2BB-A8AC0356521D}" name="Column4830"/>
    <tableColumn id="4851" xr3:uid="{84BFCA7E-564D-2546-8107-F0EED7745477}" name="Column4831"/>
    <tableColumn id="4852" xr3:uid="{1D293661-43D0-E644-A23E-53A249C40D0F}" name="Column4832"/>
    <tableColumn id="4853" xr3:uid="{0EE4E345-9E45-A440-A6CE-5F276FA990EE}" name="Column4833"/>
    <tableColumn id="4854" xr3:uid="{4334F089-D5A2-DD49-BB40-9E892D3526C6}" name="Column4834"/>
    <tableColumn id="4855" xr3:uid="{18AC2088-79BF-7F4A-BBE6-434ABC298525}" name="Column4835"/>
    <tableColumn id="4856" xr3:uid="{49D798AB-21C5-6B47-A349-5D782624996C}" name="Column4836"/>
    <tableColumn id="4857" xr3:uid="{7A3146BC-C392-824A-B957-BD281091C9BB}" name="Column4837"/>
    <tableColumn id="4858" xr3:uid="{6B9FA4F2-1B65-7B4B-ACD0-FEF32333DC74}" name="Column4838"/>
    <tableColumn id="4859" xr3:uid="{1C53586F-83C8-5B41-A1BE-175723D6C454}" name="Column4839"/>
    <tableColumn id="4860" xr3:uid="{AA96BAFF-73D3-7247-BA4B-45463E5B60F5}" name="Column4840"/>
    <tableColumn id="4861" xr3:uid="{FCE22AFF-EA2B-5241-B21B-931AEEC5262C}" name="Column4841"/>
    <tableColumn id="4862" xr3:uid="{4F378CA0-DB50-F94A-96E5-148EF9B825AC}" name="Column4842"/>
    <tableColumn id="4863" xr3:uid="{F4755941-4D2D-F443-9DB7-E38E1C01313F}" name="Column4843"/>
    <tableColumn id="4864" xr3:uid="{5C8E18BA-D4B3-AF46-9110-A99B669B71BE}" name="Column4844"/>
    <tableColumn id="4865" xr3:uid="{1D4FC5A3-DF34-A94E-ACD6-9C148679A3D6}" name="Column4845"/>
    <tableColumn id="4866" xr3:uid="{3C9D94B2-3609-EC42-A228-A0C9D5FC501A}" name="Column4846"/>
    <tableColumn id="4867" xr3:uid="{C49163F6-2210-6A46-8F27-2B4343FC5AF8}" name="Column4847"/>
    <tableColumn id="4868" xr3:uid="{12B92216-0F6E-9441-BB9E-34B162F536AE}" name="Column4848"/>
    <tableColumn id="4869" xr3:uid="{37DA3E33-EB6C-994F-B57B-BF104E503958}" name="Column4849"/>
    <tableColumn id="4870" xr3:uid="{CA6E6E11-2976-1349-804C-05902BA8421B}" name="Column4850"/>
    <tableColumn id="4871" xr3:uid="{D0DBDFAD-427F-424F-ACF4-21608147C3B6}" name="Column4851"/>
    <tableColumn id="4872" xr3:uid="{D9C2A2FE-C4FA-D748-866A-EE87AE9F2AE5}" name="Column4852"/>
    <tableColumn id="4873" xr3:uid="{6E9BA944-34FD-1F43-BD5A-1ACD019EA6CC}" name="Column4853"/>
    <tableColumn id="4874" xr3:uid="{92B6C8FF-BCEE-DC41-9239-F7C20A24A03B}" name="Column4854"/>
    <tableColumn id="4875" xr3:uid="{7E09B0B4-651A-584D-935E-9512F5ABDAAC}" name="Column4855"/>
    <tableColumn id="4876" xr3:uid="{3DF8DF4F-BB3C-A543-B571-9167F09A29CE}" name="Column4856"/>
    <tableColumn id="4877" xr3:uid="{755C370C-5303-9B48-9E45-B2FBE84FC815}" name="Column4857"/>
    <tableColumn id="4878" xr3:uid="{449EAEF9-762D-CA40-8A2C-1A70C6BF17FD}" name="Column4858"/>
    <tableColumn id="4879" xr3:uid="{9EB4F0EA-750B-804D-8FA7-7E9976AFF461}" name="Column4859"/>
    <tableColumn id="4880" xr3:uid="{AA7F2116-011E-C04A-866E-320325DAAF45}" name="Column4860"/>
    <tableColumn id="4881" xr3:uid="{11062B28-123F-5644-9A90-CC62A443CB62}" name="Column4861"/>
    <tableColumn id="4882" xr3:uid="{8213D481-9635-3141-8141-02D1F8B8EAE5}" name="Column4862"/>
    <tableColumn id="4883" xr3:uid="{A566231A-6A24-B345-9291-15282060A0DA}" name="Column4863"/>
    <tableColumn id="4884" xr3:uid="{1EBD8F81-746F-F04B-B765-5463AD18F7D4}" name="Column4864"/>
    <tableColumn id="4885" xr3:uid="{38725D8C-E87A-DE4D-85DC-0C9832036E4C}" name="Column4865"/>
    <tableColumn id="4886" xr3:uid="{610D5FB2-2026-AA49-A43C-7B7F1A36EA3F}" name="Column4866"/>
    <tableColumn id="4887" xr3:uid="{00C4CF6D-1D5B-C74D-A2A0-10A22CD4F352}" name="Column4867"/>
    <tableColumn id="4888" xr3:uid="{198B9043-F17D-DF4B-AB8B-02D9115DE568}" name="Column4868"/>
    <tableColumn id="4889" xr3:uid="{5C45634A-3541-5348-906A-734604848D23}" name="Column4869"/>
    <tableColumn id="4890" xr3:uid="{846D61F3-D75F-454E-8704-96E3A5C624DA}" name="Column4870"/>
    <tableColumn id="4891" xr3:uid="{C34BD6CC-8F5D-F441-A0E8-15D007CC79B4}" name="Column4871"/>
    <tableColumn id="4892" xr3:uid="{873D198D-F294-4143-B829-59D2095B935E}" name="Column4872"/>
    <tableColumn id="4893" xr3:uid="{B6628835-0210-7B47-875D-091A0552CDF6}" name="Column4873"/>
    <tableColumn id="4894" xr3:uid="{FB8479E4-F253-9D47-B66C-23CF7177D1A8}" name="Column4874"/>
    <tableColumn id="4895" xr3:uid="{6E1D130E-CA59-BD4B-BE1E-519FC9339EF2}" name="Column4875"/>
    <tableColumn id="4896" xr3:uid="{A2399BED-98CB-8547-98D4-817F69E3CAD5}" name="Column4876"/>
    <tableColumn id="4897" xr3:uid="{27327166-19FE-D745-9639-04DAC75B8F80}" name="Column4877"/>
    <tableColumn id="4898" xr3:uid="{62570576-EE8D-354A-8A07-1A04C8F4623D}" name="Column4878"/>
    <tableColumn id="4899" xr3:uid="{270F89C2-2A7E-4140-89D3-07FAE5563091}" name="Column4879"/>
    <tableColumn id="4900" xr3:uid="{66AE92D3-58DC-334A-B175-5953608ECB70}" name="Column4880"/>
    <tableColumn id="4901" xr3:uid="{2622CD45-9890-3F4A-947A-4C32EEF4F96E}" name="Column4881"/>
    <tableColumn id="4902" xr3:uid="{2F067339-ADB7-2049-AF2A-89ADB82D8A81}" name="Column4882"/>
    <tableColumn id="4903" xr3:uid="{DF918E18-281C-0C4C-9794-DC5C63CF5CD4}" name="Column4883"/>
    <tableColumn id="4904" xr3:uid="{DC3CFC86-8207-F845-8974-61E18DD4F051}" name="Column4884"/>
    <tableColumn id="4905" xr3:uid="{5A8C6F09-AF06-EB45-BF12-217CA08D3860}" name="Column4885"/>
    <tableColumn id="4906" xr3:uid="{F79F257C-AA69-1A45-95B9-4125A241D586}" name="Column4886"/>
    <tableColumn id="4907" xr3:uid="{4B204A1E-897D-5240-BF21-83A918E2DF52}" name="Column4887"/>
    <tableColumn id="4908" xr3:uid="{7D6A44C0-4169-964C-B3CA-51C77792ABBE}" name="Column4888"/>
    <tableColumn id="4909" xr3:uid="{E0BDD43F-3680-4047-AD18-5040DD2317CB}" name="Column4889"/>
    <tableColumn id="4910" xr3:uid="{6758AD14-EA40-224D-831D-22E330132369}" name="Column4890"/>
    <tableColumn id="4911" xr3:uid="{B3507060-B890-7B45-ABAD-C036AF013FF5}" name="Column4891"/>
    <tableColumn id="4912" xr3:uid="{7C0AEC81-6A04-F248-A677-40ED81E3C2C1}" name="Column4892"/>
    <tableColumn id="4913" xr3:uid="{C3AF49E5-0514-3A4D-84C8-D0DB409DEBF9}" name="Column4893"/>
    <tableColumn id="4914" xr3:uid="{2041DA87-AE5F-294B-9401-23D27C0C61A5}" name="Column4894"/>
    <tableColumn id="4915" xr3:uid="{0B34D6BC-779E-7D41-9F52-042FAA423521}" name="Column4895"/>
    <tableColumn id="4916" xr3:uid="{B2DEB0EA-E9AA-444F-8724-09CC5E00A57F}" name="Column4896"/>
    <tableColumn id="4917" xr3:uid="{0846E35F-0182-4042-AF09-8BC6058A4C43}" name="Column4897"/>
    <tableColumn id="4918" xr3:uid="{AFD1F781-83BC-EB48-BAE4-98D9B1835283}" name="Column4898"/>
    <tableColumn id="4919" xr3:uid="{F5D6B54F-1F92-5144-BF85-16407099759A}" name="Column4899"/>
    <tableColumn id="4920" xr3:uid="{E9433ED5-DCB2-6E4F-B07F-686EB320E7D3}" name="Column4900"/>
    <tableColumn id="4921" xr3:uid="{8BB061AD-B8EB-E34B-9F97-E44EBE3AC218}" name="Column4901"/>
    <tableColumn id="4922" xr3:uid="{2F641B9A-4BF0-1F4B-902C-BD1BE9280FCD}" name="Column4902"/>
    <tableColumn id="4923" xr3:uid="{15443397-A556-6B45-A23D-EBB0297DBB71}" name="Column4903"/>
    <tableColumn id="4924" xr3:uid="{D4E78CDE-26B2-1D45-9465-2E71E69D9EB6}" name="Column4904"/>
    <tableColumn id="4925" xr3:uid="{533D26D6-2F15-684C-B513-DEBBB37599DE}" name="Column4905"/>
    <tableColumn id="4926" xr3:uid="{1B0147F5-50E8-E145-8AC9-6BD09B256F67}" name="Column4906"/>
    <tableColumn id="4927" xr3:uid="{DF1EEC17-27C5-EA48-AC47-3837631143B4}" name="Column4907"/>
    <tableColumn id="4928" xr3:uid="{5E72F39A-89FB-4148-B0EC-165871757814}" name="Column4908"/>
    <tableColumn id="4929" xr3:uid="{CB63F333-1E9D-0243-9DDE-E2BA11784F03}" name="Column4909"/>
    <tableColumn id="4930" xr3:uid="{240992BB-BFBA-9941-BC06-428FEF038B95}" name="Column4910"/>
    <tableColumn id="4931" xr3:uid="{F09F59C2-BD13-7842-BDF7-C4944551A894}" name="Column4911"/>
    <tableColumn id="4932" xr3:uid="{AF9CF87F-1E78-AA41-8D52-B9E3DFA28B60}" name="Column4912"/>
    <tableColumn id="4933" xr3:uid="{31E0423B-9991-EA43-AE20-527E2F22D6BE}" name="Column4913"/>
    <tableColumn id="4934" xr3:uid="{CFC8C6D0-827F-764E-931F-8929C16043EE}" name="Column4914"/>
    <tableColumn id="4935" xr3:uid="{E8568C7A-D7CE-8548-A546-27D48C20E4CE}" name="Column4915"/>
    <tableColumn id="4936" xr3:uid="{FC2D80E0-7285-9146-823A-5CC5F4FC5A0B}" name="Column4916"/>
    <tableColumn id="4937" xr3:uid="{0048615F-A717-A245-B684-A2B3650C6793}" name="Column4917"/>
    <tableColumn id="4938" xr3:uid="{AC44C975-5359-0A42-AC8E-918F1A7E4747}" name="Column4918"/>
    <tableColumn id="4939" xr3:uid="{FF8BD3D7-EE75-DD4C-B8AC-E74DFE216226}" name="Column4919"/>
    <tableColumn id="4940" xr3:uid="{4A14FC0B-8E10-8F4D-9B48-D92764F1D540}" name="Column4920"/>
    <tableColumn id="4941" xr3:uid="{3CE6B713-875F-A449-9FA8-5EE98C92821A}" name="Column4921"/>
    <tableColumn id="4942" xr3:uid="{662F5B2D-43AC-1640-B7AD-348B913318C8}" name="Column4922"/>
    <tableColumn id="4943" xr3:uid="{D6FFE5AA-F04E-4248-9BBF-524E3B9EFF11}" name="Column4923"/>
    <tableColumn id="4944" xr3:uid="{0B6B5231-A815-234B-A171-EDBC266CD699}" name="Column4924"/>
    <tableColumn id="4945" xr3:uid="{764DCB79-2B2B-A34C-AF60-9357B66DE09F}" name="Column4925"/>
    <tableColumn id="4946" xr3:uid="{6C0FE182-F458-A34F-BA0C-D88682414FA2}" name="Column4926"/>
    <tableColumn id="4947" xr3:uid="{C84ED662-713C-774D-93B1-50015412A2B2}" name="Column4927"/>
    <tableColumn id="4948" xr3:uid="{2C8DB00D-846A-6247-960C-A42CCDDB15E1}" name="Column4928"/>
    <tableColumn id="4949" xr3:uid="{2C4BA1D0-9560-5E45-A682-6ED41C0AB340}" name="Column4929"/>
    <tableColumn id="4950" xr3:uid="{FE0D1AA9-346D-924F-AE6F-3F1035B5C2BF}" name="Column4930"/>
    <tableColumn id="4951" xr3:uid="{4F47B3B4-95F0-B14A-9DFE-E3B0BEDF9D80}" name="Column4931"/>
    <tableColumn id="4952" xr3:uid="{58B9434C-3108-9540-9747-5B6140F5DB9D}" name="Column4932"/>
    <tableColumn id="4953" xr3:uid="{77605DB1-973B-FF49-A9F6-97D124EEE7FA}" name="Column4933"/>
    <tableColumn id="4954" xr3:uid="{64762EE5-884A-0D4D-99EF-A73D310BB28B}" name="Column4934"/>
    <tableColumn id="4955" xr3:uid="{366C7203-847D-0B41-8258-C9D50014C4A4}" name="Column4935"/>
    <tableColumn id="4956" xr3:uid="{B8533365-4543-8A47-9D43-721B03861B4F}" name="Column4936"/>
    <tableColumn id="4957" xr3:uid="{1699BB08-3EE0-1245-899A-A6E71A2DB5D3}" name="Column4937"/>
    <tableColumn id="4958" xr3:uid="{6BD0408F-DF1A-964D-BDFE-E43E8643193E}" name="Column4938"/>
    <tableColumn id="4959" xr3:uid="{C1A79BA3-15D2-9348-A1C9-1B23F7086C0A}" name="Column4939"/>
    <tableColumn id="4960" xr3:uid="{DD768753-3BBA-9E45-B994-4767204AC32B}" name="Column4940"/>
    <tableColumn id="4961" xr3:uid="{BBA0D03E-5230-F04C-A698-D47D9E27527A}" name="Column4941"/>
    <tableColumn id="4962" xr3:uid="{ADEF4107-464B-3544-B9DE-D6FF30FD21FE}" name="Column4942"/>
    <tableColumn id="4963" xr3:uid="{961B62B3-629B-EC4E-8DA7-F55674506F1C}" name="Column4943"/>
    <tableColumn id="4964" xr3:uid="{F2DB031A-029D-F642-B463-0A5B3BA29B22}" name="Column4944"/>
    <tableColumn id="4965" xr3:uid="{1F50AFA3-DC8F-7246-AEBE-35A31D77FCA3}" name="Column4945"/>
    <tableColumn id="4966" xr3:uid="{D0777C60-24B1-5C40-8993-F4229058D86C}" name="Column4946"/>
    <tableColumn id="4967" xr3:uid="{B4930BA2-206D-D340-AF23-C818D373BA95}" name="Column4947"/>
    <tableColumn id="4968" xr3:uid="{462C92B8-0883-4B41-9D7D-42C6FB02EFBA}" name="Column4948"/>
    <tableColumn id="4969" xr3:uid="{465C8693-8803-254F-9F00-1C44786835F8}" name="Column4949"/>
    <tableColumn id="4970" xr3:uid="{5D135A96-009D-A64D-B84E-33B2D2D446FD}" name="Column4950"/>
    <tableColumn id="4971" xr3:uid="{E15715F8-456B-0948-8049-0DAB3375B708}" name="Column4951"/>
    <tableColumn id="4972" xr3:uid="{C3D9B7A4-EA02-B340-8AC5-B706D0D69AD3}" name="Column4952"/>
    <tableColumn id="4973" xr3:uid="{7D01025E-AA5F-6349-B9A0-0E934F76BBE1}" name="Column4953"/>
    <tableColumn id="4974" xr3:uid="{9328CF56-878B-5D49-A125-1E596A97A185}" name="Column4954"/>
    <tableColumn id="4975" xr3:uid="{11834950-B2F8-6544-B2B3-501F55551D58}" name="Column4955"/>
    <tableColumn id="4976" xr3:uid="{69F32852-CFA5-A24D-B262-002559DF1626}" name="Column4956"/>
    <tableColumn id="4977" xr3:uid="{B2364572-2132-8344-9639-9B0D40D948E6}" name="Column4957"/>
    <tableColumn id="4978" xr3:uid="{9CB3BF2F-8C1E-3F4C-8645-6388D78AE40D}" name="Column4958"/>
    <tableColumn id="4979" xr3:uid="{94343C12-5952-C44B-B751-256ADB32A32F}" name="Column4959"/>
    <tableColumn id="4980" xr3:uid="{257F8FC4-2308-3E44-9129-D38C992D8127}" name="Column4960"/>
    <tableColumn id="4981" xr3:uid="{2C4835BF-8BFC-BB47-B604-2491CAA826F0}" name="Column4961"/>
    <tableColumn id="4982" xr3:uid="{1C1C2496-3EDC-4142-BD8D-C339EC4D84EA}" name="Column4962"/>
    <tableColumn id="4983" xr3:uid="{4415B720-522A-8240-8675-A59455E85C6F}" name="Column4963"/>
    <tableColumn id="4984" xr3:uid="{6CBAD2F6-CF60-4942-A8AD-6D5D3CC7E720}" name="Column4964"/>
    <tableColumn id="4985" xr3:uid="{9644CFBF-7B03-6C45-B2E4-7780DD036130}" name="Column4965"/>
    <tableColumn id="4986" xr3:uid="{77B843FD-B53D-EE4B-A0C7-52D197A43785}" name="Column4966"/>
    <tableColumn id="4987" xr3:uid="{43AAFCD4-F5C5-C642-8DE1-170A32AFA3FF}" name="Column4967"/>
    <tableColumn id="4988" xr3:uid="{8E83CECE-C861-6F46-9BEF-A3297D96F9C3}" name="Column4968"/>
    <tableColumn id="4989" xr3:uid="{44D6BE8D-7EF7-DC4B-A972-647A1239AD63}" name="Column4969"/>
    <tableColumn id="4990" xr3:uid="{9FFC368B-CB50-D747-A6A6-0FE19CEA46CF}" name="Column4970"/>
    <tableColumn id="4991" xr3:uid="{7E03E5A5-5081-1E48-806A-BBD2DBB0991D}" name="Column4971"/>
    <tableColumn id="4992" xr3:uid="{85E8FA12-7080-6546-991C-F617BE1F6325}" name="Column4972"/>
    <tableColumn id="4993" xr3:uid="{31CF804C-77AF-B045-A067-D10202AA8E08}" name="Column4973"/>
    <tableColumn id="4994" xr3:uid="{98F482AF-681D-CD4B-89D5-07EF9F39D520}" name="Column4974"/>
    <tableColumn id="4995" xr3:uid="{DCD07E4F-1A1E-314A-987C-FC27A46608E7}" name="Column4975"/>
    <tableColumn id="4996" xr3:uid="{4CD044BA-3F01-1F45-9E02-0E538F3A76FA}" name="Column4976"/>
    <tableColumn id="4997" xr3:uid="{6757A852-8E12-9A45-9B20-AF8D0C80D72D}" name="Column4977"/>
    <tableColumn id="4998" xr3:uid="{1259A8BB-8A16-544D-B06A-29AAA034409B}" name="Column4978"/>
    <tableColumn id="4999" xr3:uid="{E783551D-4C76-FD47-86F0-9C8BA2EA1A76}" name="Column4979"/>
    <tableColumn id="5000" xr3:uid="{1B412960-2BCF-7A4D-BA3B-BC665C881DFA}" name="Column4980"/>
    <tableColumn id="5001" xr3:uid="{EEDEFAF2-930D-314E-B9DD-65C2C0A1D445}" name="Column4981"/>
    <tableColumn id="5002" xr3:uid="{2586F8F8-7346-B44E-AE7C-E067BEAD8CCF}" name="Column4982"/>
    <tableColumn id="5003" xr3:uid="{2518FE7A-8267-F045-A787-D9CB1FFE3BBE}" name="Column4983"/>
    <tableColumn id="5004" xr3:uid="{98C5C2A6-6560-CF4F-87B7-60F300389CC0}" name="Column4984"/>
    <tableColumn id="5005" xr3:uid="{83D9D457-1BA5-6249-8552-32C9E067E905}" name="Column4985"/>
    <tableColumn id="5006" xr3:uid="{3EEA530F-0988-1848-B549-33B9599E626D}" name="Column4986"/>
    <tableColumn id="5007" xr3:uid="{F30B8AB2-2B19-5A42-8B41-E657C5507424}" name="Column4987"/>
    <tableColumn id="5008" xr3:uid="{04E2A0FE-9C80-0043-BF9E-04A53A8477E1}" name="Column4988"/>
    <tableColumn id="5009" xr3:uid="{390A93DE-34A4-6340-8259-229BEEA0F508}" name="Column4989"/>
    <tableColumn id="5010" xr3:uid="{2C25D1D4-8B35-2F48-AD11-3F371D78CAB5}" name="Column4990"/>
    <tableColumn id="5011" xr3:uid="{BC21F566-59B8-D247-8005-EB5264A9914A}" name="Column4991"/>
    <tableColumn id="5012" xr3:uid="{AF2B0C9D-39D5-FF4F-B61A-C6849C23FEDD}" name="Column4992"/>
    <tableColumn id="5013" xr3:uid="{A85F31D3-5BDC-0544-9600-36A0F636E312}" name="Column4993"/>
    <tableColumn id="5014" xr3:uid="{395171F5-4696-B245-9E92-61B24CFB45B2}" name="Column4994"/>
    <tableColumn id="5015" xr3:uid="{50C1EF38-3DA8-544B-9CC7-DEC769C19010}" name="Column4995"/>
    <tableColumn id="5016" xr3:uid="{3ECEB86A-ED11-9244-9A2D-B3891CD99FF2}" name="Column4996"/>
    <tableColumn id="5017" xr3:uid="{07191489-F233-FF4E-A4D7-A746EDA4923C}" name="Column4997"/>
    <tableColumn id="5018" xr3:uid="{1722387F-203B-3D4A-98A2-3F81618B9519}" name="Column4998"/>
    <tableColumn id="5019" xr3:uid="{A6FA4AF9-DBF4-2F4B-AF95-A140FCA482A0}" name="Column4999"/>
    <tableColumn id="5020" xr3:uid="{B45A5A5A-BDED-FE4C-8FAB-3AA4D9F3A5B2}" name="Column5000"/>
    <tableColumn id="5021" xr3:uid="{47107E0C-1D0D-C149-AA55-A5B568B78F07}" name="Column5001"/>
    <tableColumn id="5022" xr3:uid="{7BB3A0C5-53DE-1941-BD98-3146A91A99EB}" name="Column5002"/>
    <tableColumn id="5023" xr3:uid="{DED9043C-5B43-B641-8554-6E4371B96D79}" name="Column5003"/>
    <tableColumn id="5024" xr3:uid="{5B2DAF16-3D0E-3148-9D2E-8DA841AE0788}" name="Column5004"/>
    <tableColumn id="5025" xr3:uid="{25C9892B-F17A-A343-B970-89DA44809C36}" name="Column5005"/>
    <tableColumn id="5026" xr3:uid="{73830698-9530-DC4A-81CD-D67FEBDC441D}" name="Column5006"/>
    <tableColumn id="5027" xr3:uid="{C0A56624-1AD5-FB45-932A-368BC64C69B3}" name="Column5007"/>
    <tableColumn id="5028" xr3:uid="{D6FCD7EF-FAFD-9C4A-9F23-3C2397EF6050}" name="Column5008"/>
    <tableColumn id="5029" xr3:uid="{75F61803-1D27-5541-9E84-CE23C8D3E412}" name="Column5009"/>
    <tableColumn id="5030" xr3:uid="{78DD323F-C534-0D48-B8A8-AF4CA9A9643E}" name="Column5010"/>
    <tableColumn id="5031" xr3:uid="{79B4479D-1FD7-D741-ABFD-EDF93ECF85BB}" name="Column5011"/>
    <tableColumn id="5032" xr3:uid="{32CF9056-6BB8-1F4F-B3F3-1B363EC090D8}" name="Column5012"/>
    <tableColumn id="5033" xr3:uid="{84EAC465-8139-0A41-9D81-4491BA269511}" name="Column5013"/>
    <tableColumn id="5034" xr3:uid="{4FF74B84-96AD-D942-B1AE-7E1C1B9E05E1}" name="Column5014"/>
    <tableColumn id="5035" xr3:uid="{FDDA4FA0-6338-524A-ABB4-25DE17187CFF}" name="Column5015"/>
    <tableColumn id="5036" xr3:uid="{01268643-53FC-7546-82A6-E0A80B060AAF}" name="Column5016"/>
    <tableColumn id="5037" xr3:uid="{4A1DBBC2-04E4-994A-87AD-72F5BD078E87}" name="Column5017"/>
    <tableColumn id="5038" xr3:uid="{C62DA23B-2477-0043-BE0C-1CE27711A5A9}" name="Column5018"/>
    <tableColumn id="5039" xr3:uid="{1FA7E021-EF25-034F-9B16-AFF326F0D743}" name="Column5019"/>
    <tableColumn id="5040" xr3:uid="{7B2ACF47-FD42-4741-B6AD-2D4CFD636398}" name="Column5020"/>
    <tableColumn id="5041" xr3:uid="{F4BC155B-0ACF-E347-A4D6-398FF79F1A95}" name="Column5021"/>
    <tableColumn id="5042" xr3:uid="{9C2D9D78-9213-6D47-8B29-6860C0372EEA}" name="Column5022"/>
    <tableColumn id="5043" xr3:uid="{38410CEA-505A-4148-96C8-BAC9E5F756F0}" name="Column5023"/>
    <tableColumn id="5044" xr3:uid="{5BD7F88A-BA72-684B-BF0C-C596C6D18CBD}" name="Column5024"/>
    <tableColumn id="5045" xr3:uid="{3E542810-2D1B-4541-8F7F-B79A8362053C}" name="Column5025"/>
    <tableColumn id="5046" xr3:uid="{2F641295-1DDA-D448-96FA-A9520B73089F}" name="Column5026"/>
    <tableColumn id="5047" xr3:uid="{B18D88CE-4021-3447-AD89-0D03EB383BA1}" name="Column5027"/>
    <tableColumn id="5048" xr3:uid="{72D3A336-E4ED-264D-96A3-FA1ED7A5F9B7}" name="Column5028"/>
    <tableColumn id="5049" xr3:uid="{E94D50EA-5696-AC43-BBFA-7DE3D1649E5F}" name="Column5029"/>
    <tableColumn id="5050" xr3:uid="{A7945D3C-7C67-FC4F-A9FF-8D63BE9A21F7}" name="Column5030"/>
    <tableColumn id="5051" xr3:uid="{6787B615-AAB5-5748-B6BC-C1AE1F59EA8A}" name="Column5031"/>
    <tableColumn id="5052" xr3:uid="{379CFD76-358B-7D42-958B-EB959BFEE9AF}" name="Column5032"/>
    <tableColumn id="5053" xr3:uid="{3737314F-EE8B-784B-8E6C-F623423128D1}" name="Column5033"/>
    <tableColumn id="5054" xr3:uid="{E1B9938C-2D99-5741-8022-E9729B4556BB}" name="Column5034"/>
    <tableColumn id="5055" xr3:uid="{2102C664-1E6C-E744-9AEC-6B2187101DEC}" name="Column5035"/>
    <tableColumn id="5056" xr3:uid="{9CFB70A2-9BAF-F547-95CF-0C6FB4BEF0D8}" name="Column5036"/>
    <tableColumn id="5057" xr3:uid="{0030F401-FE7A-3749-B3A2-F7BC4CC0D1F2}" name="Column5037"/>
    <tableColumn id="5058" xr3:uid="{3D2424A3-144A-384B-ADCB-CCC048006BBD}" name="Column5038"/>
    <tableColumn id="5059" xr3:uid="{FE3F3E54-6D69-034E-89A5-388FC44308BF}" name="Column5039"/>
    <tableColumn id="5060" xr3:uid="{4D645AC7-6406-904F-80C0-298BE5E2B8EB}" name="Column5040"/>
    <tableColumn id="5061" xr3:uid="{FEC45483-4DD4-A749-91FE-F7A79F51419A}" name="Column5041"/>
    <tableColumn id="5062" xr3:uid="{503D2B36-5876-524A-9B80-7C0AC9BA29F8}" name="Column5042"/>
    <tableColumn id="5063" xr3:uid="{6590B38A-8C32-BB41-BDA7-F26390C3C751}" name="Column5043"/>
    <tableColumn id="5064" xr3:uid="{38B8E8DE-8598-0449-BA20-F7DDFF8D173C}" name="Column5044"/>
    <tableColumn id="5065" xr3:uid="{B7C040DA-77A8-1C44-A0C1-3236FD84D6FD}" name="Column5045"/>
    <tableColumn id="5066" xr3:uid="{3DCC2BDB-4CE0-2645-B447-98B853A930BB}" name="Column5046"/>
    <tableColumn id="5067" xr3:uid="{F51ABDFA-3BAD-A84F-9B43-100D09F4051C}" name="Column5047"/>
    <tableColumn id="5068" xr3:uid="{4BFE9F7D-19FB-5040-B221-85129385B2A9}" name="Column5048"/>
    <tableColumn id="5069" xr3:uid="{4CA15D6E-ADD6-C849-882C-49CF02DF884E}" name="Column5049"/>
    <tableColumn id="5070" xr3:uid="{8C57EDE3-0294-1648-8753-82B5245E7469}" name="Column5050"/>
    <tableColumn id="5071" xr3:uid="{0A310344-F9E1-AE4D-AA67-DB8401E74353}" name="Column5051"/>
    <tableColumn id="5072" xr3:uid="{2EBFB6EA-8740-8747-8DB3-EFFC3CBE5A86}" name="Column5052"/>
    <tableColumn id="5073" xr3:uid="{5A71FF6A-8AE0-084B-BEE9-D48DAA8CF4D1}" name="Column5053"/>
    <tableColumn id="5074" xr3:uid="{DC1172BA-EB0D-0B4B-B121-15487A752DD7}" name="Column5054"/>
    <tableColumn id="5075" xr3:uid="{B57D0C87-FF54-C445-A4F7-98B43A9D5398}" name="Column5055"/>
    <tableColumn id="5076" xr3:uid="{63E55807-E92B-5E42-8AD4-77A483FE3815}" name="Column5056"/>
    <tableColumn id="5077" xr3:uid="{9E02D1E6-0E5E-414D-B734-297B44387437}" name="Column5057"/>
    <tableColumn id="5078" xr3:uid="{7BE8FB2A-202E-FE40-8216-BDFA5881B69D}" name="Column5058"/>
    <tableColumn id="5079" xr3:uid="{69A067B4-FDC1-FB46-8BF8-6493718D6999}" name="Column5059"/>
    <tableColumn id="5080" xr3:uid="{DC13B9EF-1ECB-104D-8956-20E85A6053D9}" name="Column5060"/>
    <tableColumn id="5081" xr3:uid="{EAD35426-CD4D-814D-B34C-4A0DBF3FA53A}" name="Column5061"/>
    <tableColumn id="5082" xr3:uid="{8AD0743C-D4A9-9342-B20B-CAF21DB72835}" name="Column5062"/>
    <tableColumn id="5083" xr3:uid="{6C4EE4A4-FBD2-2C42-9246-F563106083DB}" name="Column5063"/>
    <tableColumn id="5084" xr3:uid="{478F37BA-A948-6147-B350-3BE9B68A1268}" name="Column5064"/>
    <tableColumn id="5085" xr3:uid="{881C665F-1067-744E-8622-3E45E224559A}" name="Column5065"/>
    <tableColumn id="5086" xr3:uid="{245864F1-D29D-5742-86A6-AF0FC7736DB3}" name="Column5066"/>
    <tableColumn id="5087" xr3:uid="{48D1C4C6-E16D-964E-8D3C-7E071A535564}" name="Column5067"/>
    <tableColumn id="5088" xr3:uid="{72307465-8749-D843-ABC4-14F05044B10D}" name="Column5068"/>
    <tableColumn id="5089" xr3:uid="{A9032DE4-AAC8-2C4F-9534-356BB51B85DD}" name="Column5069"/>
    <tableColumn id="5090" xr3:uid="{133B3B45-0525-4A42-9B3C-08778E5F6CCA}" name="Column5070"/>
    <tableColumn id="5091" xr3:uid="{AA46B1E8-993C-FC4A-9DFF-A370502308CE}" name="Column5071"/>
    <tableColumn id="5092" xr3:uid="{F742A633-14E0-2647-8837-8CB49FD758BC}" name="Column5072"/>
    <tableColumn id="5093" xr3:uid="{FF918530-3405-334B-B016-C1A51B59C62B}" name="Column5073"/>
    <tableColumn id="5094" xr3:uid="{18274199-A1CD-4048-9AE5-F5CC776E0381}" name="Column5074"/>
    <tableColumn id="5095" xr3:uid="{04A353A1-A274-854E-8599-D3CAA7EAD031}" name="Column5075"/>
    <tableColumn id="5096" xr3:uid="{A9E50FEF-7441-124A-BA92-DE2C725134CD}" name="Column5076"/>
    <tableColumn id="5097" xr3:uid="{20A20424-396A-6A43-9D6A-B040B08619D2}" name="Column5077"/>
    <tableColumn id="5098" xr3:uid="{7933EDFE-466E-3A4F-A57E-EF8F73296BDE}" name="Column5078"/>
    <tableColumn id="5099" xr3:uid="{097438DC-8695-BD49-A918-4C84719A56E0}" name="Column5079"/>
    <tableColumn id="5100" xr3:uid="{537C0D59-A938-0048-AF10-2F48D756C1FC}" name="Column5080"/>
    <tableColumn id="5101" xr3:uid="{4F5D6CB8-46EC-634B-B925-A5D9D4256ABB}" name="Column5081"/>
    <tableColumn id="5102" xr3:uid="{8015AF67-2CF8-4C44-9612-4AA82877F743}" name="Column5082"/>
    <tableColumn id="5103" xr3:uid="{8C1091CB-9CE4-0E40-9A7E-0EC656437789}" name="Column5083"/>
    <tableColumn id="5104" xr3:uid="{A2C109E9-BB36-B44B-A434-CABCA6CDC935}" name="Column5084"/>
    <tableColumn id="5105" xr3:uid="{F35DF487-3F28-FC48-A67C-119642E67D2E}" name="Column5085"/>
    <tableColumn id="5106" xr3:uid="{F194AA13-A0F8-DF4C-AE14-3239DC58306D}" name="Column5086"/>
    <tableColumn id="5107" xr3:uid="{DEE41B18-9FA6-5145-8A25-76A7A087AE3F}" name="Column5087"/>
    <tableColumn id="5108" xr3:uid="{E3A56CF7-9D03-9B4E-9202-6DAAF370481D}" name="Column5088"/>
    <tableColumn id="5109" xr3:uid="{F8F56C50-7D3B-3D40-9429-B90D448797A4}" name="Column5089"/>
    <tableColumn id="5110" xr3:uid="{FEA11D1C-2FF8-9C44-9A27-F3DE19B3E90B}" name="Column5090"/>
    <tableColumn id="5111" xr3:uid="{05E19E41-085E-194B-9049-C80D8EEE017A}" name="Column5091"/>
    <tableColumn id="5112" xr3:uid="{5A0BA29D-1158-E547-B69E-03FD2D71C102}" name="Column5092"/>
    <tableColumn id="5113" xr3:uid="{E38206E0-2F42-4945-8D7A-AFC6A12811FA}" name="Column5093"/>
    <tableColumn id="5114" xr3:uid="{DFF1CE1D-ABB6-A546-96CB-E5F72B00B9C2}" name="Column5094"/>
    <tableColumn id="5115" xr3:uid="{1F71B2C5-1883-8948-A180-D5309566C398}" name="Column5095"/>
    <tableColumn id="5116" xr3:uid="{803A990C-9CF0-104A-AD45-451325AC2847}" name="Column5096"/>
    <tableColumn id="5117" xr3:uid="{2B75A142-7653-D84F-A826-07FF3C6D8260}" name="Column5097"/>
    <tableColumn id="5118" xr3:uid="{7DB4EFB2-ADBC-784E-AB03-208CB0B0750C}" name="Column5098"/>
    <tableColumn id="5119" xr3:uid="{04082A5F-64E8-7644-AE08-8A6155E7791B}" name="Column5099"/>
    <tableColumn id="5120" xr3:uid="{26D2305E-A808-024B-9623-9611B8F6B912}" name="Column5100"/>
    <tableColumn id="5121" xr3:uid="{26ADA871-8468-DC42-B3E8-67E755FDA426}" name="Column5101"/>
    <tableColumn id="5122" xr3:uid="{25B42869-3A46-FD4E-873D-F3BEB48DEBCF}" name="Column5102"/>
    <tableColumn id="5123" xr3:uid="{0CEAFADC-E9DC-1647-83D8-664CD45331FF}" name="Column5103"/>
    <tableColumn id="5124" xr3:uid="{1B7D9336-D171-8D47-BCD9-DF5343B4252E}" name="Column5104"/>
    <tableColumn id="5125" xr3:uid="{445443F6-56BE-3C43-AB54-C631B5EB94E3}" name="Column5105"/>
    <tableColumn id="5126" xr3:uid="{0B504888-6841-8D48-9B9E-1E2C3877BDFB}" name="Column5106"/>
    <tableColumn id="5127" xr3:uid="{D6AB08BD-E266-054F-85B3-D3EC9FCDF6C9}" name="Column5107"/>
    <tableColumn id="5128" xr3:uid="{2B694435-C548-2647-93B2-B2A742E6EE40}" name="Column5108"/>
    <tableColumn id="5129" xr3:uid="{C7481D27-25C5-B24C-AED6-DCD94D938703}" name="Column5109"/>
    <tableColumn id="5130" xr3:uid="{0255FC85-637F-8240-9548-27DB9742EE13}" name="Column5110"/>
    <tableColumn id="5131" xr3:uid="{32037A73-3E76-DD42-BC13-2B958FD32C71}" name="Column5111"/>
    <tableColumn id="5132" xr3:uid="{D9A0530E-546E-F448-9639-B02AF8588C40}" name="Column5112"/>
    <tableColumn id="5133" xr3:uid="{1B9B3CD4-4BE5-C442-9F1B-4A119BFE92D3}" name="Column5113"/>
    <tableColumn id="5134" xr3:uid="{81198584-3731-2048-ADCF-A7FEA4BADBE6}" name="Column5114"/>
    <tableColumn id="5135" xr3:uid="{82D11E62-4C7E-814A-93FC-8772AB100185}" name="Column5115"/>
    <tableColumn id="5136" xr3:uid="{29846077-2549-AA4A-9821-326F60D0CC61}" name="Column5116"/>
    <tableColumn id="5137" xr3:uid="{7BE4264A-99D2-8C41-A0E1-139F5486A29B}" name="Column5117"/>
    <tableColumn id="5138" xr3:uid="{C38155F6-1E40-6849-8760-76E0973A348B}" name="Column5118"/>
    <tableColumn id="5139" xr3:uid="{E6504A69-E862-EB47-8B01-F9D5A033B699}" name="Column5119"/>
    <tableColumn id="5140" xr3:uid="{13337F84-0FE5-A94E-82A1-8B688A5A590E}" name="Column5120"/>
    <tableColumn id="5141" xr3:uid="{7D686863-907C-5D45-B2D7-9A4411EA82D7}" name="Column5121"/>
    <tableColumn id="5142" xr3:uid="{9C3E3292-CE2E-5F48-838F-75C113E0414E}" name="Column5122"/>
    <tableColumn id="5143" xr3:uid="{BB22ED5F-2FF6-2A46-AD21-1F8AB77E50ED}" name="Column5123"/>
    <tableColumn id="5144" xr3:uid="{EBE15C4A-BA7F-BC44-8044-8FE42C6020D9}" name="Column5124"/>
    <tableColumn id="5145" xr3:uid="{BBBC48D2-89E7-2A42-9925-ADB3EB111402}" name="Column5125"/>
    <tableColumn id="5146" xr3:uid="{C2FD9568-33E7-6149-B26E-EE3BB1092EDA}" name="Column5126"/>
    <tableColumn id="5147" xr3:uid="{AFA24950-07CF-5C4E-BA22-0DF53D51EA5D}" name="Column5127"/>
    <tableColumn id="5148" xr3:uid="{5A1E8E2A-F843-4E49-BA3C-1426C2082ED4}" name="Column5128"/>
    <tableColumn id="5149" xr3:uid="{25096828-EE71-5448-8B23-097816AF0334}" name="Column5129"/>
    <tableColumn id="5150" xr3:uid="{815D2B4F-7C07-5648-ABB5-838E12C8DE7E}" name="Column5130"/>
    <tableColumn id="5151" xr3:uid="{311935C2-E7A6-E248-84BB-F0421BAE7535}" name="Column5131"/>
    <tableColumn id="5152" xr3:uid="{11368CE9-BD0B-764D-865E-7D452031143D}" name="Column5132"/>
    <tableColumn id="5153" xr3:uid="{0E05C506-52B5-E542-A43F-94876ED18C44}" name="Column5133"/>
    <tableColumn id="5154" xr3:uid="{51B86395-AFBD-604A-B9E5-B394495ED264}" name="Column5134"/>
    <tableColumn id="5155" xr3:uid="{0947AC10-1EBF-5D43-AF3F-0DCAC547D7FA}" name="Column5135"/>
    <tableColumn id="5156" xr3:uid="{4ED7BEAD-7879-A440-97CE-732A55FCD48E}" name="Column5136"/>
    <tableColumn id="5157" xr3:uid="{CC15F870-6BD5-2F48-9EC7-868BE3DD9E08}" name="Column5137"/>
    <tableColumn id="5158" xr3:uid="{82CCCBCE-E864-B04B-96CD-D9AD007D565B}" name="Column5138"/>
    <tableColumn id="5159" xr3:uid="{C6BB9EB1-8564-C142-8BD5-F53DFC7EB559}" name="Column5139"/>
    <tableColumn id="5160" xr3:uid="{599A4D8A-ADE6-E24A-BEB2-DFA3E5F57041}" name="Column5140"/>
    <tableColumn id="5161" xr3:uid="{DC637A52-9B8A-EF45-998A-48E0FF90DD95}" name="Column5141"/>
    <tableColumn id="5162" xr3:uid="{C2C4EC80-DD06-DB4A-A222-E174CDEEFB94}" name="Column5142"/>
    <tableColumn id="5163" xr3:uid="{90477460-240C-C74E-96B1-EC9F8D41FBF3}" name="Column5143"/>
    <tableColumn id="5164" xr3:uid="{645781E8-0B3E-CE4E-BD62-34C0B17721D8}" name="Column5144"/>
    <tableColumn id="5165" xr3:uid="{E8B44DCC-74BE-2744-90D6-7076ABED0E85}" name="Column5145"/>
    <tableColumn id="5166" xr3:uid="{BFAD4A21-88BD-1F40-81B0-960B261A593F}" name="Column5146"/>
    <tableColumn id="5167" xr3:uid="{F89380A1-1F8D-0044-8497-D5F1501F16CD}" name="Column5147"/>
    <tableColumn id="5168" xr3:uid="{D666069B-FA7B-454E-AA6A-531C204964D9}" name="Column5148"/>
    <tableColumn id="5169" xr3:uid="{920C3A49-0AFD-734C-8C0E-0CE8414B8772}" name="Column5149"/>
    <tableColumn id="5170" xr3:uid="{B526FD07-8B07-9142-928C-FED68F15DA11}" name="Column5150"/>
    <tableColumn id="5171" xr3:uid="{D433EA51-E5E4-3642-9540-FC4E37DD238E}" name="Column5151"/>
    <tableColumn id="5172" xr3:uid="{5B6D484B-7D11-CA43-8AA7-5A2643644219}" name="Column5152"/>
    <tableColumn id="5173" xr3:uid="{BE48EF14-14B9-A34B-BF61-6F335E3885C8}" name="Column5153"/>
    <tableColumn id="5174" xr3:uid="{6816CFC4-3FB9-4145-9495-5E7D436C529F}" name="Column5154"/>
    <tableColumn id="5175" xr3:uid="{01E3926B-5C94-944D-B6E0-2F18B94F8174}" name="Column5155"/>
    <tableColumn id="5176" xr3:uid="{02AE7CC8-C270-B144-8A91-9439C606E14E}" name="Column5156"/>
    <tableColumn id="5177" xr3:uid="{230A3DBA-A565-1849-83C3-CB413C352EDB}" name="Column5157"/>
    <tableColumn id="5178" xr3:uid="{B94AB65E-A375-1646-B00F-8296153C55BA}" name="Column5158"/>
    <tableColumn id="5179" xr3:uid="{52841348-941E-DC4E-8A50-06A4CB9AC8A3}" name="Column5159"/>
    <tableColumn id="5180" xr3:uid="{827B35AC-587C-5649-83E9-E3FBDAAA29B1}" name="Column5160"/>
    <tableColumn id="5181" xr3:uid="{C4DD0DC3-0F72-6C49-B753-29B8B3C2F94D}" name="Column5161"/>
    <tableColumn id="5182" xr3:uid="{88553D01-86AC-A04E-AC1A-4A05C6230DDB}" name="Column5162"/>
    <tableColumn id="5183" xr3:uid="{FF1ECE8E-DEE0-DA44-816C-0D549B8F3D16}" name="Column5163"/>
    <tableColumn id="5184" xr3:uid="{178DA113-D737-1F4A-B4AF-14AB03466D6F}" name="Column5164"/>
    <tableColumn id="5185" xr3:uid="{56E9391E-4A71-4749-8DAC-FCDDFA42F7B0}" name="Column5165"/>
    <tableColumn id="5186" xr3:uid="{0D0FA224-F0AB-444B-9A96-9E04FB2E842C}" name="Column5166"/>
    <tableColumn id="5187" xr3:uid="{63877050-13AD-0F4B-A96F-9FC808E4C5D8}" name="Column5167"/>
    <tableColumn id="5188" xr3:uid="{109EE67B-AEA0-EB4A-A457-EB22C7743F53}" name="Column5168"/>
    <tableColumn id="5189" xr3:uid="{1529E704-F150-B648-8878-A0A02FFEC94B}" name="Column5169"/>
    <tableColumn id="5190" xr3:uid="{6F15E32E-74EF-8C48-B6B9-B1C420312A48}" name="Column5170"/>
    <tableColumn id="5191" xr3:uid="{E8D82746-1BB8-E540-B992-191B8F3C61BC}" name="Column5171"/>
    <tableColumn id="5192" xr3:uid="{F6A76432-0194-A24A-A069-3294A4DC0D53}" name="Column5172"/>
    <tableColumn id="5193" xr3:uid="{5D82C59D-6F90-8741-A6D6-5BD1CA7DEC41}" name="Column5173"/>
    <tableColumn id="5194" xr3:uid="{D64D2522-E507-874C-A19D-2BF3C0F2C9AB}" name="Column5174"/>
    <tableColumn id="5195" xr3:uid="{E3D04858-1114-A643-92C5-51034FD28459}" name="Column5175"/>
    <tableColumn id="5196" xr3:uid="{3099F9D5-4B96-B44D-893B-E630F161C67C}" name="Column5176"/>
    <tableColumn id="5197" xr3:uid="{68FF253B-8FC9-D64E-9E9F-AA3B1D3A7311}" name="Column5177"/>
    <tableColumn id="5198" xr3:uid="{B3BF2488-CE9F-3048-9AFF-FEF8FE0B6558}" name="Column5178"/>
    <tableColumn id="5199" xr3:uid="{E7AFA7E0-ACAF-2F47-8BF6-40829B2DA113}" name="Column5179"/>
    <tableColumn id="5200" xr3:uid="{8687CB08-B45B-3C4F-AE99-8A38CA9732A8}" name="Column5180"/>
    <tableColumn id="5201" xr3:uid="{B004AFBC-15CC-A246-8555-455DD07EAC64}" name="Column5181"/>
    <tableColumn id="5202" xr3:uid="{F99B06FE-42B1-4D49-BBEC-227D0375DF97}" name="Column5182"/>
    <tableColumn id="5203" xr3:uid="{51040D95-F656-DC42-9F55-5D8FE229A090}" name="Column5183"/>
    <tableColumn id="5204" xr3:uid="{7067EF22-880E-414C-A8EF-51CCD9712BC6}" name="Column5184"/>
    <tableColumn id="5205" xr3:uid="{B27D3772-C19C-DC4B-AC82-A6D3463FF520}" name="Column5185"/>
    <tableColumn id="5206" xr3:uid="{173683BA-875E-D44D-B992-96746FD28CD5}" name="Column5186"/>
    <tableColumn id="5207" xr3:uid="{84A6FF76-53FA-0247-92FB-57E1940D2733}" name="Column5187"/>
    <tableColumn id="5208" xr3:uid="{2796A2EF-5518-D043-9D42-154BD0622873}" name="Column5188"/>
    <tableColumn id="5209" xr3:uid="{1B3AD476-45AE-8941-9596-D3198099C176}" name="Column5189"/>
    <tableColumn id="5210" xr3:uid="{E367AD99-B000-AC48-B888-8C1F45A111BB}" name="Column5190"/>
    <tableColumn id="5211" xr3:uid="{196A2C41-3E02-BC44-816B-7994A079A7E4}" name="Column5191"/>
    <tableColumn id="5212" xr3:uid="{883DD014-F595-0047-A059-A26DCEE13880}" name="Column5192"/>
    <tableColumn id="5213" xr3:uid="{002980E8-C412-3F43-A4F6-E942FE606FE2}" name="Column5193"/>
    <tableColumn id="5214" xr3:uid="{54B1B900-BB8E-B94E-8D59-72B7492ED9EE}" name="Column5194"/>
    <tableColumn id="5215" xr3:uid="{1F9EF054-6371-FD4A-B42B-FC6FAD9CB052}" name="Column5195"/>
    <tableColumn id="5216" xr3:uid="{BA627BBB-7E8C-EB47-8527-544A01DA5746}" name="Column5196"/>
    <tableColumn id="5217" xr3:uid="{D5EF4122-72D4-8E43-8CC4-223972289883}" name="Column5197"/>
    <tableColumn id="5218" xr3:uid="{D4DF0853-2AF6-0A44-B572-9C329A9540D6}" name="Column5198"/>
    <tableColumn id="5219" xr3:uid="{57A8DCD7-0C7F-D647-A27C-BAFA53619752}" name="Column5199"/>
    <tableColumn id="5220" xr3:uid="{12785E3E-5A70-0A4A-9504-0EDBB82EE332}" name="Column5200"/>
    <tableColumn id="5221" xr3:uid="{30FC8E6D-F812-D74B-873A-071B360FBB8B}" name="Column5201"/>
    <tableColumn id="5222" xr3:uid="{A792DE01-1363-8441-ADB6-0BC76FD843F3}" name="Column5202"/>
    <tableColumn id="5223" xr3:uid="{DE748DEA-BF45-3E4C-90AF-C60CC399C32E}" name="Column5203"/>
    <tableColumn id="5224" xr3:uid="{6A143EAE-A8D2-2F45-BD99-83535A54C773}" name="Column5204"/>
    <tableColumn id="5225" xr3:uid="{4D1081AE-22FD-5D49-BF77-F9F4CE67CD37}" name="Column5205"/>
    <tableColumn id="5226" xr3:uid="{7F9B948F-9C52-EA4A-81A9-FB29B475A4CE}" name="Column5206"/>
    <tableColumn id="5227" xr3:uid="{5A7FB8E1-585F-7E43-9F52-DB153E2A431F}" name="Column5207"/>
    <tableColumn id="5228" xr3:uid="{090F5564-4CCD-5A44-93D5-01B992FAF872}" name="Column5208"/>
    <tableColumn id="5229" xr3:uid="{BC54808D-F260-2445-ABD5-1E8BFAF15815}" name="Column5209"/>
    <tableColumn id="5230" xr3:uid="{15796148-E183-0C44-B172-9E30C1B33FD5}" name="Column5210"/>
    <tableColumn id="5231" xr3:uid="{C133A74B-9CCE-944D-BC35-50B33984CC6F}" name="Column5211"/>
    <tableColumn id="5232" xr3:uid="{5E404A1B-91D1-2B49-8970-BA61F713C277}" name="Column5212"/>
    <tableColumn id="5233" xr3:uid="{E16E5B76-CF0B-F744-9932-BBAEA5E76394}" name="Column5213"/>
    <tableColumn id="5234" xr3:uid="{268801C3-D81F-2C40-9B15-E92AD2D0AFAC}" name="Column5214"/>
    <tableColumn id="5235" xr3:uid="{D681CAFB-E211-9E4E-A297-C51D69FAEBB2}" name="Column5215"/>
    <tableColumn id="5236" xr3:uid="{ECD6C82B-BACA-F74E-83E6-FC1EEAFD8680}" name="Column5216"/>
    <tableColumn id="5237" xr3:uid="{53E37342-E97F-3046-887A-D8EA3AB88A92}" name="Column5217"/>
    <tableColumn id="5238" xr3:uid="{B95E28E2-2D00-D940-90EF-9B4FC7E29C19}" name="Column5218"/>
    <tableColumn id="5239" xr3:uid="{01DE59A4-5EE3-5942-A8AB-6A641265EFDD}" name="Column5219"/>
    <tableColumn id="5240" xr3:uid="{124F2C65-7C10-5741-BF8C-71B62D356B3C}" name="Column5220"/>
    <tableColumn id="5241" xr3:uid="{E68BDA04-D024-6744-82AB-A4B2B568363C}" name="Column5221"/>
    <tableColumn id="5242" xr3:uid="{F90EECCE-A769-3D46-AFD5-764325245D02}" name="Column5222"/>
    <tableColumn id="5243" xr3:uid="{BA3674D9-2B30-964D-A04B-363446976464}" name="Column5223"/>
    <tableColumn id="5244" xr3:uid="{ECB3E5B1-AD41-B048-9852-D3DE8B111982}" name="Column5224"/>
    <tableColumn id="5245" xr3:uid="{D3D71923-801A-964E-937B-1F356A133844}" name="Column5225"/>
    <tableColumn id="5246" xr3:uid="{60E3FB41-EE65-4247-BF4F-109C09AE6DA9}" name="Column5226"/>
    <tableColumn id="5247" xr3:uid="{45359CC8-8178-7646-A4FE-9A9221214144}" name="Column5227"/>
    <tableColumn id="5248" xr3:uid="{AFCFF7A5-4680-434B-8D3D-245E6CFE3076}" name="Column5228"/>
    <tableColumn id="5249" xr3:uid="{6404A261-CE65-F34D-863B-983DA90C2849}" name="Column5229"/>
    <tableColumn id="5250" xr3:uid="{69E24A72-037D-D649-87FA-460AE967FD3E}" name="Column5230"/>
    <tableColumn id="5251" xr3:uid="{3B6E45CC-D6E8-7044-9D01-F090A70D1A88}" name="Column5231"/>
    <tableColumn id="5252" xr3:uid="{B1363B38-A5CE-3C49-910D-CAA9477FE8E8}" name="Column5232"/>
    <tableColumn id="5253" xr3:uid="{77E537C1-947E-D545-9AFC-67835E94F3DB}" name="Column5233"/>
    <tableColumn id="5254" xr3:uid="{851496DF-F6B9-9F40-860D-EE49B2B103FC}" name="Column5234"/>
    <tableColumn id="5255" xr3:uid="{123C9EF9-198A-E545-A59D-D847761D8269}" name="Column5235"/>
    <tableColumn id="5256" xr3:uid="{DDC42763-C828-E341-8190-1F42DABE1CFD}" name="Column5236"/>
    <tableColumn id="5257" xr3:uid="{6E6042A5-6AA5-FA44-9F06-4A131AD7F05D}" name="Column5237"/>
    <tableColumn id="5258" xr3:uid="{C21D12BB-E91D-4B46-A98D-91F07B8CA04C}" name="Column5238"/>
    <tableColumn id="5259" xr3:uid="{DD612638-EB91-3E48-B8E4-209C8C2F562F}" name="Column5239"/>
    <tableColumn id="5260" xr3:uid="{F7B42C33-CBB9-C047-8F78-E984BA84A013}" name="Column5240"/>
    <tableColumn id="5261" xr3:uid="{E4C11F40-F832-6547-9956-9214F6B9A985}" name="Column5241"/>
    <tableColumn id="5262" xr3:uid="{1FA97035-EC5F-1B47-8C5D-7250F585E18C}" name="Column5242"/>
    <tableColumn id="5263" xr3:uid="{04C68C0A-864C-244F-8B9A-8E72B74FA409}" name="Column5243"/>
    <tableColumn id="5264" xr3:uid="{251CA481-A71A-5B49-B48E-68CC0A3CA6D9}" name="Column5244"/>
    <tableColumn id="5265" xr3:uid="{AF6E8FA9-E9DA-8F44-B2B5-FD05FB1F773E}" name="Column5245"/>
    <tableColumn id="5266" xr3:uid="{6673C5A8-7368-7A45-8094-E2380221F9D8}" name="Column5246"/>
    <tableColumn id="5267" xr3:uid="{E4E21341-DF47-E24F-9772-3CC3C3CFDB44}" name="Column5247"/>
    <tableColumn id="5268" xr3:uid="{0B7DE833-FFC4-284C-95E4-E1F9406643BC}" name="Column5248"/>
    <tableColumn id="5269" xr3:uid="{8E789D99-9208-EC4E-81E0-013AE276CDCD}" name="Column5249"/>
    <tableColumn id="5270" xr3:uid="{58F1C519-C23D-EB46-83B3-B67C0F87F658}" name="Column5250"/>
    <tableColumn id="5271" xr3:uid="{6295FBEB-E7C5-2148-81D4-9A19BC00D38A}" name="Column5251"/>
    <tableColumn id="5272" xr3:uid="{89003A53-3F44-6B4E-A169-B3CFB4469827}" name="Column5252"/>
    <tableColumn id="5273" xr3:uid="{5FB2EC5C-5C16-2344-97D7-043A538F1322}" name="Column5253"/>
    <tableColumn id="5274" xr3:uid="{0DF7B942-3BA8-7147-860B-B4BB4683E7D2}" name="Column5254"/>
    <tableColumn id="5275" xr3:uid="{7EC90327-3916-244F-92AF-57AA667FE4E5}" name="Column5255"/>
    <tableColumn id="5276" xr3:uid="{8A9B4E65-3AF9-4840-B6B5-D4FFC5BA8395}" name="Column5256"/>
    <tableColumn id="5277" xr3:uid="{D2F904B4-4ACA-774A-90AC-21F20D57E1C4}" name="Column5257"/>
    <tableColumn id="5278" xr3:uid="{40611407-8342-D14B-A11C-A8D4ED905F4A}" name="Column5258"/>
    <tableColumn id="5279" xr3:uid="{DE7AC24A-3FD2-E946-AC93-729584E159FA}" name="Column5259"/>
    <tableColumn id="5280" xr3:uid="{3C3A7B74-93A3-9B42-9206-48C6639BE021}" name="Column5260"/>
    <tableColumn id="5281" xr3:uid="{9B3A981B-1503-D14B-A631-2353A8981105}" name="Column5261"/>
    <tableColumn id="5282" xr3:uid="{DAB95AFA-3DBB-EF40-AC4C-5CEF40E7D32B}" name="Column5262"/>
    <tableColumn id="5283" xr3:uid="{90314C99-4785-3449-8975-653775A25D6F}" name="Column5263"/>
    <tableColumn id="5284" xr3:uid="{6000B9A0-3249-194D-8AB7-B8EF152D8856}" name="Column5264"/>
    <tableColumn id="5285" xr3:uid="{BD1CE359-3EA9-F344-9862-030ACAD0F0EE}" name="Column5265"/>
    <tableColumn id="5286" xr3:uid="{4CE509EE-D8ED-9E4B-B77F-C4EE1760A8AC}" name="Column5266"/>
    <tableColumn id="5287" xr3:uid="{5043E451-5D57-BF40-8BC0-06C60D416D53}" name="Column5267"/>
    <tableColumn id="5288" xr3:uid="{1CC2ABE1-A0FE-8A48-959E-C7D4565DCB6E}" name="Column5268"/>
    <tableColumn id="5289" xr3:uid="{AF87869B-19D8-C046-A6D4-8F9057708569}" name="Column5269"/>
    <tableColumn id="5290" xr3:uid="{9D97F2FB-1125-DD41-9693-9550CE0597A3}" name="Column5270"/>
    <tableColumn id="5291" xr3:uid="{A0145CBC-5229-C04D-9EFF-99F1117FF6ED}" name="Column5271"/>
    <tableColumn id="5292" xr3:uid="{5F042EE7-155B-0248-8511-9DAB74A5CB24}" name="Column5272"/>
    <tableColumn id="5293" xr3:uid="{CD226EC5-DE12-5545-A15E-242B3C4DAC8C}" name="Column5273"/>
    <tableColumn id="5294" xr3:uid="{E406BFC9-21C6-4C48-8A2F-FC13F1385EEA}" name="Column5274"/>
    <tableColumn id="5295" xr3:uid="{E6B2570A-2497-B94D-85AD-DAFF53E150EB}" name="Column5275"/>
    <tableColumn id="5296" xr3:uid="{88FE8DF2-BFA4-E347-9A78-1499510AB89C}" name="Column5276"/>
    <tableColumn id="5297" xr3:uid="{8AE9C63B-EBDD-D145-A32F-BAD7D290C01A}" name="Column5277"/>
    <tableColumn id="5298" xr3:uid="{6919125A-FB77-2441-A44E-A23A10143743}" name="Column5278"/>
    <tableColumn id="5299" xr3:uid="{FC84883A-B68D-044F-A8BD-6B98432A3580}" name="Column5279"/>
    <tableColumn id="5300" xr3:uid="{F8C26A1F-7C16-594C-935C-4B005C271C5F}" name="Column5280"/>
    <tableColumn id="5301" xr3:uid="{C311B008-2A2F-0944-8E86-0810297534F1}" name="Column5281"/>
    <tableColumn id="5302" xr3:uid="{A7B3C594-B31B-5C4A-83F6-4DF90319CB7E}" name="Column5282"/>
    <tableColumn id="5303" xr3:uid="{DE8975C1-32A7-AC4C-A207-D212C8A75D76}" name="Column5283"/>
    <tableColumn id="5304" xr3:uid="{96AA1B0A-04EB-894C-B835-9FB66E8BFCA9}" name="Column5284"/>
    <tableColumn id="5305" xr3:uid="{FF41F17C-EE1F-0E4E-9A5A-571E6BE3AA13}" name="Column5285"/>
    <tableColumn id="5306" xr3:uid="{D736D7A5-870E-2F4E-B032-845E69D29766}" name="Column5286"/>
    <tableColumn id="5307" xr3:uid="{691C2BCF-31F1-B94D-89C5-2847DBC643A2}" name="Column5287"/>
    <tableColumn id="5308" xr3:uid="{372DCBCF-15A2-534C-B706-5CAB40C8F5AE}" name="Column5288"/>
    <tableColumn id="5309" xr3:uid="{5DD1C194-9031-A64F-82C7-850ECDE47E02}" name="Column5289"/>
    <tableColumn id="5310" xr3:uid="{6FA127E9-2FC0-BE4F-AAD6-4318139DA4C8}" name="Column5290"/>
    <tableColumn id="5311" xr3:uid="{0DE173DF-5012-504E-8B59-05CE94A25319}" name="Column5291"/>
    <tableColumn id="5312" xr3:uid="{E21ADC41-CD44-C942-B090-87633326BD08}" name="Column5292"/>
    <tableColumn id="5313" xr3:uid="{44A490AF-9CA7-6E48-915E-63F0CB22EAC0}" name="Column5293"/>
    <tableColumn id="5314" xr3:uid="{3A42E0AE-50CA-9943-A896-E43197854DAB}" name="Column5294"/>
    <tableColumn id="5315" xr3:uid="{ECC55C8E-6AF5-2346-9D2A-81A110BFA5D7}" name="Column5295"/>
    <tableColumn id="5316" xr3:uid="{6325DEF1-2852-564C-94B5-73500489F704}" name="Column5296"/>
    <tableColumn id="5317" xr3:uid="{34AEC0BD-90D5-8F43-9EC7-E8A5740D8F57}" name="Column5297"/>
    <tableColumn id="5318" xr3:uid="{35700AD8-9157-C34F-99C9-E31DA299ACFD}" name="Column5298"/>
    <tableColumn id="5319" xr3:uid="{DF42FA96-F1EA-A04E-9A67-6F98BB419EBA}" name="Column5299"/>
    <tableColumn id="5320" xr3:uid="{583F4F04-4BB0-314B-A149-77287D0AF5FB}" name="Column5300"/>
    <tableColumn id="5321" xr3:uid="{1811E4DE-1496-3242-AAF7-BA0B2AC9BBDD}" name="Column5301"/>
    <tableColumn id="5322" xr3:uid="{BFDE5AB4-C6F2-AF42-ABB4-BB89DA7C24F9}" name="Column5302"/>
    <tableColumn id="5323" xr3:uid="{6F4E70C0-C095-FF47-95AA-0FF9665203B3}" name="Column5303"/>
    <tableColumn id="5324" xr3:uid="{513AD1CA-D3DF-7140-A5E5-4752D4DBFC16}" name="Column5304"/>
    <tableColumn id="5325" xr3:uid="{68332EF6-6A94-6746-8C5B-247B2F5BA585}" name="Column5305"/>
    <tableColumn id="5326" xr3:uid="{D8954439-8803-974E-97A9-D44487B6660E}" name="Column5306"/>
    <tableColumn id="5327" xr3:uid="{1C31ED95-A641-9948-9E95-4431BBF1F226}" name="Column5307"/>
    <tableColumn id="5328" xr3:uid="{C1A527C9-632E-694C-BCB9-7340AC0EC519}" name="Column5308"/>
    <tableColumn id="5329" xr3:uid="{2B8FEC23-DA7C-8445-A5FA-5E6CB5BAF326}" name="Column5309"/>
    <tableColumn id="5330" xr3:uid="{9C7F967A-7FD3-7F4F-94D0-9855F0F36EF4}" name="Column5310"/>
    <tableColumn id="5331" xr3:uid="{7CD2567D-CC17-BB43-8091-00471B338CFE}" name="Column5311"/>
    <tableColumn id="5332" xr3:uid="{92FE3198-13CA-2448-BEC9-DD6547C2F98E}" name="Column5312"/>
    <tableColumn id="5333" xr3:uid="{FAC83B86-4F44-2946-83A9-68960AA43D6E}" name="Column5313"/>
    <tableColumn id="5334" xr3:uid="{112963E1-87B1-8748-A9D4-62C6D630F763}" name="Column5314"/>
    <tableColumn id="5335" xr3:uid="{95FC87C8-9CF4-5547-8FC0-683F73927A82}" name="Column5315"/>
    <tableColumn id="5336" xr3:uid="{03AE9D39-C339-2F4B-B81F-AAF7BF6AC519}" name="Column5316"/>
    <tableColumn id="5337" xr3:uid="{4E1C3C7F-3CF2-9F47-99F9-9C599A7EB3FD}" name="Column5317"/>
    <tableColumn id="5338" xr3:uid="{2F210450-243F-CF45-8931-37C9A67FA2F5}" name="Column5318"/>
    <tableColumn id="5339" xr3:uid="{FD388992-7215-6F46-A913-31B07A14018F}" name="Column5319"/>
    <tableColumn id="5340" xr3:uid="{44764842-1795-E84E-A971-6134A57F79BF}" name="Column5320"/>
    <tableColumn id="5341" xr3:uid="{1D6DC400-578B-8143-89EE-88072229AB8F}" name="Column5321"/>
    <tableColumn id="5342" xr3:uid="{55B4C7C4-A382-1F49-9E33-124923D8908E}" name="Column5322"/>
    <tableColumn id="5343" xr3:uid="{22D71993-078A-234D-8CC9-2373586C8824}" name="Column5323"/>
    <tableColumn id="5344" xr3:uid="{A872DE88-57B3-A94B-9B48-40D23BE50B59}" name="Column5324"/>
    <tableColumn id="5345" xr3:uid="{0DEC4E52-2A97-AB40-8ACA-48F19CACCB0E}" name="Column5325"/>
    <tableColumn id="5346" xr3:uid="{33B12483-FE6F-0445-9C45-9341B00C9227}" name="Column5326"/>
    <tableColumn id="5347" xr3:uid="{A4221ECD-761D-C243-9116-8B0464639714}" name="Column5327"/>
    <tableColumn id="5348" xr3:uid="{7DA62139-017A-124F-9B74-EEA77E7F3725}" name="Column5328"/>
    <tableColumn id="5349" xr3:uid="{EAF80C0D-04E3-9A4D-86A1-0E1998BDA44C}" name="Column5329"/>
    <tableColumn id="5350" xr3:uid="{E081072E-8C00-354C-8B92-4ED32A8E74E9}" name="Column5330"/>
    <tableColumn id="5351" xr3:uid="{76876508-1D41-9F4F-A24E-F0181A2B6374}" name="Column5331"/>
    <tableColumn id="5352" xr3:uid="{F51423E0-6260-9149-9529-EFD593D401D1}" name="Column5332"/>
    <tableColumn id="5353" xr3:uid="{2CBE918F-331D-164A-A9D2-C15F262A997C}" name="Column5333"/>
    <tableColumn id="5354" xr3:uid="{797F3EB0-9645-B340-98FC-BA633EB7DCF9}" name="Column5334"/>
    <tableColumn id="5355" xr3:uid="{C48866F8-D485-BD4A-9114-8842537DB4A7}" name="Column5335"/>
    <tableColumn id="5356" xr3:uid="{41E692D1-6841-2E4A-AC4F-46BA672CDDC5}" name="Column5336"/>
    <tableColumn id="5357" xr3:uid="{C82B71F3-439D-D64E-849C-2D71981A0F39}" name="Column5337"/>
    <tableColumn id="5358" xr3:uid="{16714A15-E181-7446-BCE6-2B9A376FE351}" name="Column5338"/>
    <tableColumn id="5359" xr3:uid="{1EF8D4A1-1DEF-7742-8BC8-FC2F6F3CD344}" name="Column5339"/>
    <tableColumn id="5360" xr3:uid="{F7E6A745-98C2-EA46-A993-E339F87C2E45}" name="Column5340"/>
    <tableColumn id="5361" xr3:uid="{040562E9-36FE-8D43-927A-CC0447ADD0B3}" name="Column5341"/>
    <tableColumn id="5362" xr3:uid="{C76F8BB1-3ED6-0D4A-8423-2D7E11B438C7}" name="Column5342"/>
    <tableColumn id="5363" xr3:uid="{C9FE2540-668B-E440-A6D0-A448A3D1A880}" name="Column5343"/>
    <tableColumn id="5364" xr3:uid="{7E813C7B-7F24-2544-97A7-12B94FDF55EC}" name="Column5344"/>
    <tableColumn id="5365" xr3:uid="{3F586200-218B-A040-89C6-263C7DF46522}" name="Column5345"/>
    <tableColumn id="5366" xr3:uid="{DC03DC9A-DE5F-374D-A4F6-E0DA60855984}" name="Column5346"/>
    <tableColumn id="5367" xr3:uid="{B1295612-7D49-8142-B708-84840E948870}" name="Column5347"/>
    <tableColumn id="5368" xr3:uid="{085C1B42-4D41-CC41-A568-B96C66E0D9EC}" name="Column5348"/>
    <tableColumn id="5369" xr3:uid="{37E5CD95-72BE-BA4A-A2D8-F424B7091D84}" name="Column5349"/>
    <tableColumn id="5370" xr3:uid="{44F99025-FC34-3147-B9C2-7E5883CA5C74}" name="Column5350"/>
    <tableColumn id="5371" xr3:uid="{DCB78D46-3B4D-4C48-9C22-FF520A1F0623}" name="Column5351"/>
    <tableColumn id="5372" xr3:uid="{01850A1A-74FF-AC46-B1D2-8A1474E1F426}" name="Column5352"/>
    <tableColumn id="5373" xr3:uid="{34EEAFE6-EE4A-864D-B179-22E9DAA26C64}" name="Column5353"/>
    <tableColumn id="5374" xr3:uid="{6D2B56F3-71A3-9D46-AB61-83F1A8611E56}" name="Column5354"/>
    <tableColumn id="5375" xr3:uid="{D92BFB1B-C16C-2441-B52C-EFB24093B763}" name="Column5355"/>
    <tableColumn id="5376" xr3:uid="{0934FD0E-8D37-7241-9631-1EAEED8AFDE2}" name="Column5356"/>
    <tableColumn id="5377" xr3:uid="{B3CD8F4E-B243-F846-B182-10688A7557CC}" name="Column5357"/>
    <tableColumn id="5378" xr3:uid="{DAE6ED60-8915-F941-BD6C-D92E815B62FB}" name="Column5358"/>
    <tableColumn id="5379" xr3:uid="{0B67AC1B-6100-8740-B0A5-8459356DE73D}" name="Column5359"/>
    <tableColumn id="5380" xr3:uid="{9445C624-7E87-224A-ACAE-AE671E25844D}" name="Column5360"/>
    <tableColumn id="5381" xr3:uid="{D7AB686F-07EC-2E4D-AEC1-B982BE689DB5}" name="Column5361"/>
    <tableColumn id="5382" xr3:uid="{193411F9-6FCD-7140-BC36-CECC1D357F07}" name="Column5362"/>
    <tableColumn id="5383" xr3:uid="{37A9EE06-5840-614C-BDEC-857A364C812A}" name="Column5363"/>
    <tableColumn id="5384" xr3:uid="{CA8A2DFE-8B57-8B46-BF20-1C05972FDB60}" name="Column5364"/>
    <tableColumn id="5385" xr3:uid="{00F4ACBF-6489-C34D-8D1E-3A607286B610}" name="Column5365"/>
    <tableColumn id="5386" xr3:uid="{B4F49D59-8BCB-1F42-8185-C8B7550D1E1C}" name="Column5366"/>
    <tableColumn id="5387" xr3:uid="{0FFC6A17-B2B8-A947-96EF-BA6835120CD5}" name="Column5367"/>
    <tableColumn id="5388" xr3:uid="{2160CC7F-85DC-1A4F-8D79-63B44627055E}" name="Column5368"/>
    <tableColumn id="5389" xr3:uid="{63EA6151-A4B6-3549-9447-6FC78D0F6938}" name="Column5369"/>
    <tableColumn id="5390" xr3:uid="{30002F35-820F-EA44-A4A3-6277853002FD}" name="Column5370"/>
    <tableColumn id="5391" xr3:uid="{426B51FD-4C29-DA44-BD73-93C957B7EE02}" name="Column5371"/>
    <tableColumn id="5392" xr3:uid="{6BEEF751-9B3B-C140-95CE-E9791A7D9C41}" name="Column5372"/>
    <tableColumn id="5393" xr3:uid="{147B3BCB-C733-7943-BC91-A5C9DF459A9A}" name="Column5373"/>
    <tableColumn id="5394" xr3:uid="{6A39D478-BA94-6F48-82B2-F45AB74515CD}" name="Column5374"/>
    <tableColumn id="5395" xr3:uid="{83A84249-46BD-1E44-B366-A71C7CD6C16C}" name="Column5375"/>
    <tableColumn id="5396" xr3:uid="{7889E3A8-762F-8F4A-A4AB-75DE5E8E47E9}" name="Column5376"/>
    <tableColumn id="5397" xr3:uid="{F39EE2C0-308C-4C41-BF6A-AF8D867EA53B}" name="Column5377"/>
    <tableColumn id="5398" xr3:uid="{14D40465-9C51-3B43-9BBB-9B3BEB6A29EE}" name="Column5378"/>
    <tableColumn id="5399" xr3:uid="{8DCC3B7A-7FCA-D444-9606-6C5440382532}" name="Column5379"/>
    <tableColumn id="5400" xr3:uid="{83878325-17CC-FB43-BEC1-E6A36FD4DCBE}" name="Column5380"/>
    <tableColumn id="5401" xr3:uid="{B2DA74AB-1276-204E-800C-51BCCF3D6C99}" name="Column5381"/>
    <tableColumn id="5402" xr3:uid="{4A5320B4-2860-CC4A-AAB0-C28056705B0C}" name="Column5382"/>
    <tableColumn id="5403" xr3:uid="{ED5A36D5-F904-554B-8817-A75A31D34B33}" name="Column5383"/>
    <tableColumn id="5404" xr3:uid="{6E14E66E-806E-B944-BF9A-0397415200E4}" name="Column5384"/>
    <tableColumn id="5405" xr3:uid="{E3C96875-A6B9-1E47-A506-E6BF13728795}" name="Column5385"/>
    <tableColumn id="5406" xr3:uid="{8CA65C3E-44AF-2B48-BC7B-1B665A114FC9}" name="Column5386"/>
    <tableColumn id="5407" xr3:uid="{5F1D35A2-F993-AE4E-9E78-2C7DD9A53766}" name="Column5387"/>
    <tableColumn id="5408" xr3:uid="{50363A9B-52FE-D44F-B68F-8339D0B28D65}" name="Column5388"/>
    <tableColumn id="5409" xr3:uid="{DA6667F6-967B-9C4A-80E0-99F58271B2B9}" name="Column5389"/>
    <tableColumn id="5410" xr3:uid="{8654AEDF-4DD6-EF4C-8626-8F8E07709485}" name="Column5390"/>
    <tableColumn id="5411" xr3:uid="{1C51A15D-CDF7-F640-9B46-364AA23C768D}" name="Column5391"/>
    <tableColumn id="5412" xr3:uid="{E444444B-4183-0547-AF7E-DEF04EAADD9A}" name="Column5392"/>
    <tableColumn id="5413" xr3:uid="{208058FD-4241-9D40-BED8-45942985301F}" name="Column5393"/>
    <tableColumn id="5414" xr3:uid="{00CB0A75-6DE3-2A4B-952D-D625EAC219F3}" name="Column5394"/>
    <tableColumn id="5415" xr3:uid="{C5A55678-3DA7-1A4A-B632-2BBC07F9CCBB}" name="Column5395"/>
    <tableColumn id="5416" xr3:uid="{21F3CF46-896A-1646-ABBF-503BB5089004}" name="Column5396"/>
    <tableColumn id="5417" xr3:uid="{BED28E53-C7B3-3144-A7D2-1B1AC588B1D3}" name="Column5397"/>
    <tableColumn id="5418" xr3:uid="{AE804A08-45FD-5C46-9543-98BDDC7AC5E7}" name="Column5398"/>
    <tableColumn id="5419" xr3:uid="{42C2AE89-1467-0941-8626-2D260AE5AF20}" name="Column5399"/>
    <tableColumn id="5420" xr3:uid="{9B36F4AA-DDB5-EB42-BEEA-6C23C239762F}" name="Column5400"/>
    <tableColumn id="5421" xr3:uid="{3470B8B5-D811-584E-9744-F26829CD5A2F}" name="Column5401"/>
    <tableColumn id="5422" xr3:uid="{BD489C05-D820-FE4A-B07D-A14584144B64}" name="Column5402"/>
    <tableColumn id="5423" xr3:uid="{88C5A170-D7B3-A649-BD0A-8EE375C38017}" name="Column5403"/>
    <tableColumn id="5424" xr3:uid="{2233A66E-A4A8-2A4B-A4A6-587C1862F6D5}" name="Column5404"/>
    <tableColumn id="5425" xr3:uid="{D7D7169C-8C96-EC4B-B04E-F907E688F970}" name="Column5405"/>
    <tableColumn id="5426" xr3:uid="{FE6F6273-5766-9043-BAE1-4B7BAE9FF68F}" name="Column5406"/>
    <tableColumn id="5427" xr3:uid="{89D3B56F-96D8-E543-BEAD-A11CD18F108A}" name="Column5407"/>
    <tableColumn id="5428" xr3:uid="{DD4877B3-145B-244E-AEF1-C955B4544762}" name="Column5408"/>
    <tableColumn id="5429" xr3:uid="{30F2A7C6-EB1F-E845-AE03-EEF63D7BEC73}" name="Column5409"/>
    <tableColumn id="5430" xr3:uid="{E2D8D201-F47E-5F49-A3B1-ADEF0F1E5B51}" name="Column5410"/>
    <tableColumn id="5431" xr3:uid="{7228444E-ED3F-2842-AF4A-BA37BDE7C59C}" name="Column5411"/>
    <tableColumn id="5432" xr3:uid="{D4952912-3BB2-574D-954C-73F0EA8DE036}" name="Column5412"/>
    <tableColumn id="5433" xr3:uid="{B892CB8F-72B4-9E45-BCBD-2D0A08744088}" name="Column5413"/>
    <tableColumn id="5434" xr3:uid="{AB6074AC-9DA5-1547-A96C-C5F1B3695506}" name="Column5414"/>
    <tableColumn id="5435" xr3:uid="{DF5F0FD4-90DB-F649-97E1-299C3F8F171C}" name="Column5415"/>
    <tableColumn id="5436" xr3:uid="{8535576D-AFF4-4A47-B64A-5186E8B9CAB7}" name="Column5416"/>
    <tableColumn id="5437" xr3:uid="{FF17A674-B6E7-2344-9C5A-F79D55061A04}" name="Column5417"/>
    <tableColumn id="5438" xr3:uid="{6BF379FC-492B-4140-8610-B9BB5598BF80}" name="Column5418"/>
    <tableColumn id="5439" xr3:uid="{D626CDB9-0818-9547-A6BD-8B368EB7DE86}" name="Column5419"/>
    <tableColumn id="5440" xr3:uid="{A8A4023E-7B51-8D48-8470-5EBBF6D5867D}" name="Column5420"/>
    <tableColumn id="5441" xr3:uid="{DB47D51E-9777-4845-8AE3-A1E13ADF5785}" name="Column5421"/>
    <tableColumn id="5442" xr3:uid="{C8FF78E0-D701-AA47-A550-A20DE1393570}" name="Column5422"/>
    <tableColumn id="5443" xr3:uid="{C4004433-3944-9E47-A892-51563F2850BE}" name="Column5423"/>
    <tableColumn id="5444" xr3:uid="{18FF6AEC-4B49-4242-B1BE-557C44B7473A}" name="Column5424"/>
    <tableColumn id="5445" xr3:uid="{049478B0-7A6E-8946-8BF1-491F20836BB1}" name="Column5425"/>
    <tableColumn id="5446" xr3:uid="{B62C004B-691A-F84D-B993-0196818DE14D}" name="Column5426"/>
    <tableColumn id="5447" xr3:uid="{AE833B00-C90D-004E-B7F2-E9A200C6ACC7}" name="Column5427"/>
    <tableColumn id="5448" xr3:uid="{EC3EA991-2F0D-F946-A2B8-197E2DD16E48}" name="Column5428"/>
    <tableColumn id="5449" xr3:uid="{44519193-4E4E-6E43-9B75-4BDA4327EC63}" name="Column5429"/>
    <tableColumn id="5450" xr3:uid="{89C93601-4FE2-7A47-A93D-04CDA0837DF3}" name="Column5430"/>
    <tableColumn id="5451" xr3:uid="{B243B175-3087-0147-BCD3-AF095C253DDC}" name="Column5431"/>
    <tableColumn id="5452" xr3:uid="{91119EBD-59CC-0A4B-A166-2B6BAD5BE1AD}" name="Column5432"/>
    <tableColumn id="5453" xr3:uid="{8FC7282B-7AAE-2642-8D88-F20063D0F643}" name="Column5433"/>
    <tableColumn id="5454" xr3:uid="{D25C4B05-EE89-E640-9861-B3476C00200F}" name="Column5434"/>
    <tableColumn id="5455" xr3:uid="{571E422E-382C-1A47-AF11-9DDB4C4759C6}" name="Column5435"/>
    <tableColumn id="5456" xr3:uid="{823F32B8-4437-F04C-9285-6D0A08198FA8}" name="Column5436"/>
    <tableColumn id="5457" xr3:uid="{F601A4F7-423F-8044-862F-536D84EA64A9}" name="Column5437"/>
    <tableColumn id="5458" xr3:uid="{73D78A91-4156-D748-8E13-BEEF7AFA898B}" name="Column5438"/>
    <tableColumn id="5459" xr3:uid="{169C418A-1FF7-4A41-977F-755284199FC2}" name="Column5439"/>
    <tableColumn id="5460" xr3:uid="{9F3F181B-DBC9-9349-B285-D1C28CF309ED}" name="Column5440"/>
    <tableColumn id="5461" xr3:uid="{579C919A-3C21-394B-8A86-336C7CF21B38}" name="Column5441"/>
    <tableColumn id="5462" xr3:uid="{85E30875-84EB-7F4F-8352-3E7701893537}" name="Column5442"/>
    <tableColumn id="5463" xr3:uid="{6AAA7F8E-8904-B84E-94C1-D2136526D74E}" name="Column5443"/>
    <tableColumn id="5464" xr3:uid="{928981E1-7C2E-5C43-894A-838CCFE0D9E1}" name="Column5444"/>
    <tableColumn id="5465" xr3:uid="{ABEC3A5E-CF6C-DA47-B082-4D5EB5F7CEA1}" name="Column5445"/>
    <tableColumn id="5466" xr3:uid="{3D82360B-1592-F745-80C2-715B519A7725}" name="Column5446"/>
    <tableColumn id="5467" xr3:uid="{9D13F81E-F925-5D46-BE0D-199D30CEF605}" name="Column5447"/>
    <tableColumn id="5468" xr3:uid="{732A4224-1B17-D64F-A3B4-3D006E51EF29}" name="Column5448"/>
    <tableColumn id="5469" xr3:uid="{062BC104-55BB-1B44-9E61-4B60A932164F}" name="Column5449"/>
    <tableColumn id="5470" xr3:uid="{5171976D-F244-FA46-A0F3-6128ACDB1CAE}" name="Column5450"/>
    <tableColumn id="5471" xr3:uid="{82823365-A554-6B45-8180-00D6779575A9}" name="Column5451"/>
    <tableColumn id="5472" xr3:uid="{2D00DD30-E1B6-C244-94F8-04F07C9204A9}" name="Column5452"/>
    <tableColumn id="5473" xr3:uid="{E9FC049C-C33A-394C-AB05-47C7411A34FC}" name="Column5453"/>
    <tableColumn id="5474" xr3:uid="{8BE22055-5D8A-764C-9853-C1CCAB1B13D3}" name="Column5454"/>
    <tableColumn id="5475" xr3:uid="{7CF61801-4EE2-4448-AFAC-37B10BE5254C}" name="Column5455"/>
    <tableColumn id="5476" xr3:uid="{13B3F36F-7E41-3D42-9A63-96D27A773E07}" name="Column5456"/>
    <tableColumn id="5477" xr3:uid="{8F88CFEB-175D-A74B-A3EF-3CAC06B0CCA9}" name="Column5457"/>
    <tableColumn id="5478" xr3:uid="{59FF58FE-60FF-104A-BDEC-74543119781D}" name="Column5458"/>
    <tableColumn id="5479" xr3:uid="{D625CE47-8839-3344-8867-70406CABF10D}" name="Column5459"/>
    <tableColumn id="5480" xr3:uid="{A98A4868-87B3-D647-B129-B82669D0B768}" name="Column5460"/>
    <tableColumn id="5481" xr3:uid="{FA15A12F-014A-114B-B51B-A59458EEBD42}" name="Column5461"/>
    <tableColumn id="5482" xr3:uid="{4094C5C4-EE44-AA4C-9F4D-27E346416C70}" name="Column5462"/>
    <tableColumn id="5483" xr3:uid="{F8E44697-368E-ED4B-B588-32B5E47AE5E2}" name="Column5463"/>
    <tableColumn id="5484" xr3:uid="{2A18ACCC-25B7-C24D-8119-AC1A7728E1BB}" name="Column5464"/>
    <tableColumn id="5485" xr3:uid="{02DA5196-C543-D448-9E65-DD3F712D9462}" name="Column5465"/>
    <tableColumn id="5486" xr3:uid="{00ACD5BA-A67D-634A-B67D-7D5E693FD55D}" name="Column5466"/>
    <tableColumn id="5487" xr3:uid="{7B273BA3-A77D-0046-B0A5-DE08E207D6EE}" name="Column5467"/>
    <tableColumn id="5488" xr3:uid="{7F2B2DBC-E2A7-AF4B-8094-7F6FD5739780}" name="Column5468"/>
    <tableColumn id="5489" xr3:uid="{ACCFD400-4633-F542-A5CB-1780BB9DA271}" name="Column5469"/>
    <tableColumn id="5490" xr3:uid="{6AE2FAD2-CAEE-684A-97BB-75DD747C0789}" name="Column5470"/>
    <tableColumn id="5491" xr3:uid="{424458DC-769C-4145-B9FF-391C7FBB4D4A}" name="Column5471"/>
    <tableColumn id="5492" xr3:uid="{40388071-20F1-114D-8B6A-AF49DB2476C6}" name="Column5472"/>
    <tableColumn id="5493" xr3:uid="{EF202285-4B36-0244-A976-656C99C1EF09}" name="Column5473"/>
    <tableColumn id="5494" xr3:uid="{CAB47652-9DEA-6045-A755-7B31E0D5DCC3}" name="Column5474"/>
    <tableColumn id="5495" xr3:uid="{B4DE0A2A-B9C5-AC4E-88D7-076532F0B168}" name="Column5475"/>
    <tableColumn id="5496" xr3:uid="{BF5A7EC2-3858-6D44-86D1-D38A71050918}" name="Column5476"/>
    <tableColumn id="5497" xr3:uid="{127AC856-D56D-C74A-BE26-671F2DF28DCC}" name="Column5477"/>
    <tableColumn id="5498" xr3:uid="{4F1530C6-84EA-B04A-AA7A-14DEB51AD2EF}" name="Column5478"/>
    <tableColumn id="5499" xr3:uid="{0684C398-AE7D-B34A-8600-7158F56FCCBC}" name="Column5479"/>
    <tableColumn id="5500" xr3:uid="{621F696E-A696-844D-A714-79EE50C43554}" name="Column5480"/>
    <tableColumn id="5501" xr3:uid="{46EC7CC3-9C90-5B46-9CD7-419A670EDEC0}" name="Column5481"/>
    <tableColumn id="5502" xr3:uid="{876CB24A-6FFF-794A-A0B2-8F9B0A07E24E}" name="Column5482"/>
    <tableColumn id="5503" xr3:uid="{7D94F1BF-4FF4-2A41-87DB-EF92E5956084}" name="Column5483"/>
    <tableColumn id="5504" xr3:uid="{8AFFE3BC-E43E-9E48-A72B-C89140A77AAD}" name="Column5484"/>
    <tableColumn id="5505" xr3:uid="{3559B0F5-DBEC-0345-8C86-0E4714EAE290}" name="Column5485"/>
    <tableColumn id="5506" xr3:uid="{ABF31F4E-2424-DC43-BC39-CF7C95D4D4C0}" name="Column5486"/>
    <tableColumn id="5507" xr3:uid="{A20216A5-D7DF-B842-B6F0-F47DA33BB465}" name="Column5487"/>
    <tableColumn id="5508" xr3:uid="{1A8BDD8C-0ADE-A940-89E3-1B272F117268}" name="Column5488"/>
    <tableColumn id="5509" xr3:uid="{D1BACEC3-6326-CB41-89C7-2D60192A2B6D}" name="Column5489"/>
    <tableColumn id="5510" xr3:uid="{A8781DB5-6FB4-4E48-82FA-7782BF425757}" name="Column5490"/>
    <tableColumn id="5511" xr3:uid="{4109FD5F-A82A-EA44-92D5-67A18B5E138B}" name="Column5491"/>
    <tableColumn id="5512" xr3:uid="{5CBAA3F3-7C34-6F43-89BE-DE897892AF42}" name="Column5492"/>
    <tableColumn id="5513" xr3:uid="{6F67F6B8-A636-ED4B-A913-EB2EB483BF5C}" name="Column5493"/>
    <tableColumn id="5514" xr3:uid="{AD25C498-E85F-BD45-BB2F-7F44ED54432D}" name="Column5494"/>
    <tableColumn id="5515" xr3:uid="{AD653A6F-7B4C-534F-9BB8-6C897AE26959}" name="Column5495"/>
    <tableColumn id="5516" xr3:uid="{3B8C184F-7F09-664B-884E-6B561B29DA05}" name="Column5496"/>
    <tableColumn id="5517" xr3:uid="{C4811912-2A33-EF47-829C-47DD197B369D}" name="Column5497"/>
    <tableColumn id="5518" xr3:uid="{45EC1829-EC3E-A242-A32C-3542337BCEB9}" name="Column5498"/>
    <tableColumn id="5519" xr3:uid="{1190E091-B0B7-3647-8C22-E77FE6C08611}" name="Column5499"/>
    <tableColumn id="5520" xr3:uid="{70A78B6E-2901-9444-A255-2E3804CEDE47}" name="Column5500"/>
    <tableColumn id="5521" xr3:uid="{1AD205D0-3BF4-684E-B10C-09A795680A59}" name="Column5501"/>
    <tableColumn id="5522" xr3:uid="{AF23EB54-A2AC-5240-B51A-9C7B0EAEE536}" name="Column5502"/>
    <tableColumn id="5523" xr3:uid="{7E402378-CF06-C247-97E1-A73B0C96507B}" name="Column5503"/>
    <tableColumn id="5524" xr3:uid="{BEB78EAA-DED6-AF40-8B4F-25EC335373C4}" name="Column5504"/>
    <tableColumn id="5525" xr3:uid="{AA7F09E8-D780-C94D-B43E-357983FF7134}" name="Column5505"/>
    <tableColumn id="5526" xr3:uid="{665AB2D9-4D7D-7E4B-A3F8-0128EDE67079}" name="Column5506"/>
    <tableColumn id="5527" xr3:uid="{08FDC68F-C727-2A44-8F5D-8EDDCC3D2092}" name="Column5507"/>
    <tableColumn id="5528" xr3:uid="{400EA06E-5B32-BC4E-B556-0C8E03F1FBCF}" name="Column5508"/>
    <tableColumn id="5529" xr3:uid="{06AFE09C-594B-8243-A27A-B21E0D15AAA9}" name="Column5509"/>
    <tableColumn id="5530" xr3:uid="{1F9F688D-DD83-944F-A701-325669AB36AB}" name="Column5510"/>
    <tableColumn id="5531" xr3:uid="{0A7944EE-4C70-344D-B955-AAF1CA74B20F}" name="Column5511"/>
    <tableColumn id="5532" xr3:uid="{6AD7E1EA-ADD8-A14B-A23E-99CFEBB8B02C}" name="Column5512"/>
    <tableColumn id="5533" xr3:uid="{64FEA908-BB02-7247-AE46-6E211EDCBC87}" name="Column5513"/>
    <tableColumn id="5534" xr3:uid="{6A8FA640-1373-5D48-905A-03C69E28204E}" name="Column5514"/>
    <tableColumn id="5535" xr3:uid="{591FC200-AA6D-A24E-A469-2533595FEE34}" name="Column5515"/>
    <tableColumn id="5536" xr3:uid="{D03B84E9-5CB6-A44F-AD09-9408A2AC39AC}" name="Column5516"/>
    <tableColumn id="5537" xr3:uid="{A6F92DDB-00A0-E64D-8176-3BE324E83969}" name="Column5517"/>
    <tableColumn id="5538" xr3:uid="{540DF70A-A69D-B44F-9984-77C5E5DB36C1}" name="Column5518"/>
    <tableColumn id="5539" xr3:uid="{9F551402-217C-F046-A5E9-FF568B2282C2}" name="Column5519"/>
    <tableColumn id="5540" xr3:uid="{39C542A5-5780-874C-A1A6-DA72428FECCC}" name="Column5520"/>
    <tableColumn id="5541" xr3:uid="{DA052F49-EFEF-5549-9543-9B0E90AB4FDA}" name="Column5521"/>
    <tableColumn id="5542" xr3:uid="{73E86755-EB07-C647-94BC-1893E72B4F6C}" name="Column5522"/>
    <tableColumn id="5543" xr3:uid="{D0BB6489-43C6-844B-BEAB-31A31D088533}" name="Column5523"/>
    <tableColumn id="5544" xr3:uid="{370D1045-4F0F-7344-B837-8C7F73806119}" name="Column5524"/>
    <tableColumn id="5545" xr3:uid="{27A04B11-C94F-7D4C-A13B-BCF80407EC40}" name="Column5525"/>
    <tableColumn id="5546" xr3:uid="{E1A629C7-6849-0C46-9421-4C9D891AAA03}" name="Column5526"/>
    <tableColumn id="5547" xr3:uid="{A3AFC9CE-1582-7448-8DAE-3F002D700B45}" name="Column5527"/>
    <tableColumn id="5548" xr3:uid="{5DACCD00-923E-2947-8559-3348D5468890}" name="Column5528"/>
    <tableColumn id="5549" xr3:uid="{8A1B3E23-F53E-3947-A0E4-AAF2D6093C9B}" name="Column5529"/>
    <tableColumn id="5550" xr3:uid="{0EFC3D82-3862-CB48-AE41-E24E24B7A56B}" name="Column5530"/>
    <tableColumn id="5551" xr3:uid="{2BB2D7D2-3E09-B946-B261-9EB1EC246489}" name="Column5531"/>
    <tableColumn id="5552" xr3:uid="{90041A2F-2669-8646-880C-7F6334B50007}" name="Column5532"/>
    <tableColumn id="5553" xr3:uid="{F8B52A2B-4936-074E-A704-5FF49F8412C7}" name="Column5533"/>
    <tableColumn id="5554" xr3:uid="{F58D5DEA-B6CB-D145-B3E5-EE7D005086D8}" name="Column5534"/>
    <tableColumn id="5555" xr3:uid="{886316A1-8058-A746-80F2-2764AC18AB5D}" name="Column5535"/>
    <tableColumn id="5556" xr3:uid="{FBBDE935-F86F-844A-85F8-1986E84C4331}" name="Column5536"/>
    <tableColumn id="5557" xr3:uid="{05BCB396-737C-FF42-8D76-DB4994E805F3}" name="Column5537"/>
    <tableColumn id="5558" xr3:uid="{0EC8BF5A-3C93-8149-92C0-9880CA59F782}" name="Column5538"/>
    <tableColumn id="5559" xr3:uid="{4A75EFF3-5B37-6C4C-B61F-E7181BD49B30}" name="Column5539"/>
    <tableColumn id="5560" xr3:uid="{B0740927-A7D3-6843-A6EC-DA314F70A2CD}" name="Column5540"/>
    <tableColumn id="5561" xr3:uid="{21375E3A-921F-C343-AB9A-8027C9D59873}" name="Column5541"/>
    <tableColumn id="5562" xr3:uid="{3E477111-60B7-1042-85A1-BAC0C28F27BA}" name="Column5542"/>
    <tableColumn id="5563" xr3:uid="{5C356B87-221C-3346-8946-223865934F99}" name="Column5543"/>
    <tableColumn id="5564" xr3:uid="{055093CE-CB6F-014E-8345-733738E64C47}" name="Column5544"/>
    <tableColumn id="5565" xr3:uid="{D4207AE8-2905-7A44-A3BF-D2E16A586AF9}" name="Column5545"/>
    <tableColumn id="5566" xr3:uid="{D74D3781-9000-C648-9DF9-FF83EE9FDF75}" name="Column5546"/>
    <tableColumn id="5567" xr3:uid="{32D6AE93-36FC-D24C-B743-2A25AC0FEBB1}" name="Column5547"/>
    <tableColumn id="5568" xr3:uid="{A49B7E37-C1BC-C948-9E97-6EA7E30DC2CB}" name="Column5548"/>
    <tableColumn id="5569" xr3:uid="{55094EC7-DE59-1240-A8B3-F001ED0B3A67}" name="Column5549"/>
    <tableColumn id="5570" xr3:uid="{A16D6DE6-D626-D249-B639-8D71308CF98A}" name="Column5550"/>
    <tableColumn id="5571" xr3:uid="{BB1948BE-01EA-044F-8687-C49DBC689208}" name="Column5551"/>
    <tableColumn id="5572" xr3:uid="{FF25DD10-74D7-4B40-8DD7-01DBF13E4082}" name="Column5552"/>
    <tableColumn id="5573" xr3:uid="{DACD0D16-5E5E-BA4E-ACF0-45C91D851B88}" name="Column5553"/>
    <tableColumn id="5574" xr3:uid="{336DEBD8-A837-0A45-B336-3D8002FFAF84}" name="Column5554"/>
    <tableColumn id="5575" xr3:uid="{DFC483BC-AEB1-4148-BD68-AFDB4041256C}" name="Column5555"/>
    <tableColumn id="5576" xr3:uid="{4C451258-4F85-8246-9589-231EDEAA4366}" name="Column5556"/>
    <tableColumn id="5577" xr3:uid="{895BC2D8-CBD8-884F-932D-3EB72F517C03}" name="Column5557"/>
    <tableColumn id="5578" xr3:uid="{DF334350-F072-A746-BC67-6C6F4D44BB33}" name="Column5558"/>
    <tableColumn id="5579" xr3:uid="{D4EEA39F-FC24-7D4A-AB6A-BA11F1735402}" name="Column5559"/>
    <tableColumn id="5580" xr3:uid="{A7776C95-BACD-5441-9B7C-7480DF7D1529}" name="Column5560"/>
    <tableColumn id="5581" xr3:uid="{7A2412A7-BE09-8142-BF02-C62BDC44C0F5}" name="Column5561"/>
    <tableColumn id="5582" xr3:uid="{0206052A-3FCE-0049-9756-C9816C350912}" name="Column5562"/>
    <tableColumn id="5583" xr3:uid="{C2216B7B-5916-1845-A6A5-5017B7FB6AA3}" name="Column5563"/>
    <tableColumn id="5584" xr3:uid="{97EC3AFF-D58A-9343-A7F8-0D161ECDBE1F}" name="Column5564"/>
    <tableColumn id="5585" xr3:uid="{9C24FC10-0022-3044-B816-1D3C3871FD49}" name="Column5565"/>
    <tableColumn id="5586" xr3:uid="{2C66442D-4FE1-A14B-A92F-2E15C558098B}" name="Column5566"/>
    <tableColumn id="5587" xr3:uid="{F977F588-0FD1-6A4F-ADE8-9C9103CBC180}" name="Column5567"/>
    <tableColumn id="5588" xr3:uid="{D84B749D-FC20-ED46-8CC7-65E312E05946}" name="Column5568"/>
    <tableColumn id="5589" xr3:uid="{E2F7A90E-ED2B-F946-9781-4EDA23E999B2}" name="Column5569"/>
    <tableColumn id="5590" xr3:uid="{DD100D1C-85DE-8F43-A14C-BE8A57BCAF06}" name="Column5570"/>
    <tableColumn id="5591" xr3:uid="{11969418-99C9-F946-BE33-D43E60437B85}" name="Column5571"/>
    <tableColumn id="5592" xr3:uid="{82D6BB1A-4A3D-E540-B47E-B64F42B446EC}" name="Column5572"/>
    <tableColumn id="5593" xr3:uid="{46F318AD-7912-9B40-AFAF-A0B3F270BE1F}" name="Column5573"/>
    <tableColumn id="5594" xr3:uid="{B516480E-FBA7-484D-ADC6-5090D0F02CE2}" name="Column5574"/>
    <tableColumn id="5595" xr3:uid="{1F6122E9-4C76-8649-BF63-F1484936F2A0}" name="Column5575"/>
    <tableColumn id="5596" xr3:uid="{47FC0689-D9E4-0547-8A1D-EC392914A295}" name="Column5576"/>
    <tableColumn id="5597" xr3:uid="{A004D311-45E5-924D-B987-E4DEE010C751}" name="Column5577"/>
    <tableColumn id="5598" xr3:uid="{E9284FC6-21E6-D247-9AB0-42ADD3A8F9F2}" name="Column5578"/>
    <tableColumn id="5599" xr3:uid="{14492ED6-6462-B24C-A1A6-6D5D8271F2C1}" name="Column5579"/>
    <tableColumn id="5600" xr3:uid="{495DC737-C4FA-7145-BFEC-E988FFF347B0}" name="Column5580"/>
    <tableColumn id="5601" xr3:uid="{76F84289-3566-6E40-BE9F-586474BFBDFB}" name="Column5581"/>
    <tableColumn id="5602" xr3:uid="{D68ECC6D-5D97-EA40-80FD-9A6FFEB41285}" name="Column5582"/>
    <tableColumn id="5603" xr3:uid="{E2B7DA98-7B1B-3148-A4DA-0E3697C7F2B0}" name="Column5583"/>
    <tableColumn id="5604" xr3:uid="{A16DBE70-92CC-9248-B5DF-98CE7F8BA18E}" name="Column5584"/>
    <tableColumn id="5605" xr3:uid="{89E46939-0123-F444-B393-615938FDA551}" name="Column5585"/>
    <tableColumn id="5606" xr3:uid="{9988B220-CA23-9843-8978-AB40BF96854F}" name="Column5586"/>
    <tableColumn id="5607" xr3:uid="{A74230AB-1286-6C43-B8B4-99E1C037C99B}" name="Column5587"/>
    <tableColumn id="5608" xr3:uid="{37D6C448-AB8F-0C44-B74A-4DD189A73ABB}" name="Column5588"/>
    <tableColumn id="5609" xr3:uid="{AD2B9A80-2B80-BF46-98D8-102937B2FF2C}" name="Column5589"/>
    <tableColumn id="5610" xr3:uid="{DEDFEA18-657F-1844-A2EC-70CC1755BFFC}" name="Column5590"/>
    <tableColumn id="5611" xr3:uid="{A73DF53A-41D1-AE48-BE26-E87D5E43A0AC}" name="Column5591"/>
    <tableColumn id="5612" xr3:uid="{11537EB8-EE40-2A49-A7C5-0C0351547521}" name="Column5592"/>
    <tableColumn id="5613" xr3:uid="{DACAA6B9-BC5C-CC4A-B776-3E243A3E0557}" name="Column5593"/>
    <tableColumn id="5614" xr3:uid="{A5FF02F8-AB22-D24F-A952-1FE9686F1102}" name="Column5594"/>
    <tableColumn id="5615" xr3:uid="{B0B9817C-EC83-C746-9189-0142F4DB180A}" name="Column5595"/>
    <tableColumn id="5616" xr3:uid="{26785FFC-0866-5248-A70F-49ADCD2403C4}" name="Column5596"/>
    <tableColumn id="5617" xr3:uid="{E0DD6AD8-3244-1A45-848D-149C7B9FDAFA}" name="Column5597"/>
    <tableColumn id="5618" xr3:uid="{2A330734-B32B-DA46-8638-A59926AF6527}" name="Column5598"/>
    <tableColumn id="5619" xr3:uid="{4BEABE9F-44A7-5340-AEA1-12C680646502}" name="Column5599"/>
    <tableColumn id="5620" xr3:uid="{CE4FF82C-5E76-5141-AEA9-5E0BE2CC331F}" name="Column5600"/>
    <tableColumn id="5621" xr3:uid="{60129076-83D5-4E4E-80A4-90503B747F8B}" name="Column5601"/>
    <tableColumn id="5622" xr3:uid="{2763D26C-981B-0249-B36F-1929AFE641CC}" name="Column5602"/>
    <tableColumn id="5623" xr3:uid="{4A629F02-C4E0-9D49-8EF0-D463EAE976B5}" name="Column5603"/>
    <tableColumn id="5624" xr3:uid="{BFB0AC73-B609-8347-91B7-4CF1A9082133}" name="Column5604"/>
    <tableColumn id="5625" xr3:uid="{C549DD5B-D234-5649-BF9E-9CB8567E2A6D}" name="Column5605"/>
    <tableColumn id="5626" xr3:uid="{79324411-D5EA-1244-A54F-0FC98508F02A}" name="Column5606"/>
    <tableColumn id="5627" xr3:uid="{AD24891B-B010-5146-8565-F457C00FC469}" name="Column5607"/>
    <tableColumn id="5628" xr3:uid="{424907A3-BF45-454C-B34C-958A0D09B02E}" name="Column5608"/>
    <tableColumn id="5629" xr3:uid="{956D31DB-ADE1-8D4D-A396-BE09697F5898}" name="Column5609"/>
    <tableColumn id="5630" xr3:uid="{1516038A-62D9-1F4C-BC83-72AE3B84C19B}" name="Column5610"/>
    <tableColumn id="5631" xr3:uid="{59AE07D5-23F8-A243-8006-707FCF361C4C}" name="Column5611"/>
    <tableColumn id="5632" xr3:uid="{ACB89F6B-3D79-EE42-A8D4-078DDFC627C5}" name="Column5612"/>
    <tableColumn id="5633" xr3:uid="{68E572A8-5173-9B4D-8683-F79C228AB60D}" name="Column5613"/>
    <tableColumn id="5634" xr3:uid="{31A6A576-E65B-FA4A-9EAF-D21C3ABC96EF}" name="Column5614"/>
    <tableColumn id="5635" xr3:uid="{9BA4A5EB-534A-EE44-A47D-031C068758E2}" name="Column5615"/>
    <tableColumn id="5636" xr3:uid="{AA765172-76F6-1E42-A821-3AA3F9A040B8}" name="Column5616"/>
    <tableColumn id="5637" xr3:uid="{A21BA7B5-E91C-C244-BD91-036571634C82}" name="Column5617"/>
    <tableColumn id="5638" xr3:uid="{0F99C252-C0C5-BE40-A309-C8B0657D2D91}" name="Column5618"/>
    <tableColumn id="5639" xr3:uid="{57E19DDB-ACB6-C64E-9170-F866C1F9EED2}" name="Column5619"/>
    <tableColumn id="5640" xr3:uid="{6FC41138-2343-6E44-BA6A-001DCF2F26C2}" name="Column5620"/>
    <tableColumn id="5641" xr3:uid="{AB084332-E2B8-9749-9F70-B3E9B9B557C9}" name="Column5621"/>
    <tableColumn id="5642" xr3:uid="{76777333-1D5E-324C-91A2-68363B957A8F}" name="Column5622"/>
    <tableColumn id="5643" xr3:uid="{442D15F9-B2D4-714E-B4FE-AF3F9DBFA166}" name="Column5623"/>
    <tableColumn id="5644" xr3:uid="{1AEB0AAA-B3E3-B447-9A4A-465464938149}" name="Column5624"/>
    <tableColumn id="5645" xr3:uid="{52DFFF47-3AE9-264E-BE91-B26026E0D696}" name="Column5625"/>
    <tableColumn id="5646" xr3:uid="{57845543-9479-6941-8F0C-EA30FCF2F71E}" name="Column5626"/>
    <tableColumn id="5647" xr3:uid="{24FD48A1-ED95-0745-A521-684069CAA9CC}" name="Column5627"/>
    <tableColumn id="5648" xr3:uid="{6C9E2B30-DB36-074C-B366-23F9B80DBA4F}" name="Column5628"/>
    <tableColumn id="5649" xr3:uid="{C23EF231-9D43-2941-940B-6542D88D2F82}" name="Column5629"/>
    <tableColumn id="5650" xr3:uid="{EE892099-F471-504E-98AF-318D6BC6A72F}" name="Column5630"/>
    <tableColumn id="5651" xr3:uid="{7C22D8D3-468E-4849-ACF3-12657A77B486}" name="Column5631"/>
    <tableColumn id="5652" xr3:uid="{4158B1F9-1E5E-E04D-BB5F-155CD13638B1}" name="Column5632"/>
    <tableColumn id="5653" xr3:uid="{4BE21941-F5F6-2642-9566-1C61BDFF3F40}" name="Column5633"/>
    <tableColumn id="5654" xr3:uid="{C3FDA907-3D4F-484A-AE1B-3F27808E60E8}" name="Column5634"/>
    <tableColumn id="5655" xr3:uid="{7D0A88B7-A2F1-3749-8CEA-3941AA6D2EE9}" name="Column5635"/>
    <tableColumn id="5656" xr3:uid="{99CB39DB-2B15-9040-859F-45C128571B0F}" name="Column5636"/>
    <tableColumn id="5657" xr3:uid="{D1D7295E-883A-1A4E-95F5-C4D49BA919A0}" name="Column5637"/>
    <tableColumn id="5658" xr3:uid="{4C4F58D4-8F58-774B-A5F2-8B7777DE16BD}" name="Column5638"/>
    <tableColumn id="5659" xr3:uid="{6F716D15-E52C-D843-8692-37849EE1F43A}" name="Column5639"/>
    <tableColumn id="5660" xr3:uid="{172BA5BC-C87C-3741-A28F-21A9F7CCBA5A}" name="Column5640"/>
    <tableColumn id="5661" xr3:uid="{8371C9E0-6CD1-E645-AF10-3E99EF062771}" name="Column5641"/>
    <tableColumn id="5662" xr3:uid="{04DE7EF8-C61E-844A-8830-E2824C2B9575}" name="Column5642"/>
    <tableColumn id="5663" xr3:uid="{9B02BBF0-6FFB-864C-9F9C-729CD799FBD7}" name="Column5643"/>
    <tableColumn id="5664" xr3:uid="{ADED0509-238E-FB40-966F-C1307A1F296E}" name="Column5644"/>
    <tableColumn id="5665" xr3:uid="{6541451E-F8CC-3447-91DD-EA872C0C162B}" name="Column5645"/>
    <tableColumn id="5666" xr3:uid="{8046CD76-11F0-9844-B910-8FC864381D9E}" name="Column5646"/>
    <tableColumn id="5667" xr3:uid="{0B6DCD7B-22CC-8347-B566-8B89697767A1}" name="Column5647"/>
    <tableColumn id="5668" xr3:uid="{2F4CAF77-71C3-364F-BA3A-83A6A0D22B27}" name="Column5648"/>
    <tableColumn id="5669" xr3:uid="{BC129408-7F0E-5D45-8EE0-53BDA7A38BF3}" name="Column5649"/>
    <tableColumn id="5670" xr3:uid="{38A8BFD0-2FF1-F744-9EA4-9C94B969A3FC}" name="Column5650"/>
    <tableColumn id="5671" xr3:uid="{72F1FD51-4E37-9647-9509-A49527EFB54E}" name="Column5651"/>
    <tableColumn id="5672" xr3:uid="{835116B8-EEC9-C241-9C57-3B0E2AD3DDD4}" name="Column5652"/>
    <tableColumn id="5673" xr3:uid="{CAD07C9F-BA48-6440-8557-65B0C20D74F2}" name="Column5653"/>
    <tableColumn id="5674" xr3:uid="{7CD36475-6B68-2942-8FE3-75F936A9C1F8}" name="Column5654"/>
    <tableColumn id="5675" xr3:uid="{6FBDF387-A15A-F243-821D-955715B0B8E9}" name="Column5655"/>
    <tableColumn id="5676" xr3:uid="{14940669-B7D6-DD45-B7FD-267153F9D369}" name="Column5656"/>
    <tableColumn id="5677" xr3:uid="{9440D0FB-A625-A643-A636-BCBD84AFC558}" name="Column5657"/>
    <tableColumn id="5678" xr3:uid="{B0C0CF17-1436-474F-90C2-C19842343F02}" name="Column5658"/>
    <tableColumn id="5679" xr3:uid="{FFFB83CF-51BC-1F4B-BF68-944BBD1C876B}" name="Column5659"/>
    <tableColumn id="5680" xr3:uid="{A6E5CD45-2CCF-664D-99EB-CF3472DC74E4}" name="Column5660"/>
    <tableColumn id="5681" xr3:uid="{2FBA5EF9-B8EF-C246-B97D-18A6E3EC47EE}" name="Column5661"/>
    <tableColumn id="5682" xr3:uid="{ABE00949-9CC0-484D-805E-E9EDE71F24F5}" name="Column5662"/>
    <tableColumn id="5683" xr3:uid="{1102441C-49CA-5A49-A77F-E47AB76DD959}" name="Column5663"/>
    <tableColumn id="5684" xr3:uid="{C2B98053-8A38-A546-A5C8-AC6E2EC62317}" name="Column5664"/>
    <tableColumn id="5685" xr3:uid="{568228A7-C5DA-BB44-8322-431F58C22BF1}" name="Column5665"/>
    <tableColumn id="5686" xr3:uid="{F6ACAFC6-033C-E842-8836-DDB45933F4A7}" name="Column5666"/>
    <tableColumn id="5687" xr3:uid="{D9C03301-F6E7-A847-ABB3-F99B37B20585}" name="Column5667"/>
    <tableColumn id="5688" xr3:uid="{A2B2BD95-CEFC-C84E-B109-07255BD16D2F}" name="Column5668"/>
    <tableColumn id="5689" xr3:uid="{C9EA43D4-ED2C-B04A-97E1-4DA5927333A2}" name="Column5669"/>
    <tableColumn id="5690" xr3:uid="{7101EAB0-0036-D847-A663-D5A7F4CBA7A4}" name="Column5670"/>
    <tableColumn id="5691" xr3:uid="{2137BCDC-C97F-584E-BF34-FD2A224CAA41}" name="Column5671"/>
    <tableColumn id="5692" xr3:uid="{76789E93-6A71-2F45-AE42-9EDE0BAAB287}" name="Column5672"/>
    <tableColumn id="5693" xr3:uid="{3EB2755E-70FD-DC4D-AE23-A4C403FD5196}" name="Column5673"/>
    <tableColumn id="5694" xr3:uid="{55C192CE-E15A-8247-8E9E-AFF28DDD81B8}" name="Column5674"/>
    <tableColumn id="5695" xr3:uid="{5D198723-3693-7A4F-81EA-84615808B1CD}" name="Column5675"/>
    <tableColumn id="5696" xr3:uid="{EFAB41E0-AB83-9D4D-B366-593AA1839A1E}" name="Column5676"/>
    <tableColumn id="5697" xr3:uid="{2A5BBDEE-CA18-FE4B-B15F-652FD9FBADF8}" name="Column5677"/>
    <tableColumn id="5698" xr3:uid="{AA09546B-280A-6343-B3D7-A987F4776FFD}" name="Column5678"/>
    <tableColumn id="5699" xr3:uid="{8735587B-2AC3-F34F-9D1E-DB2711379D44}" name="Column5679"/>
    <tableColumn id="5700" xr3:uid="{6FDFBE43-C69A-BA4B-8EB6-31DF8D7FE5C7}" name="Column5680"/>
    <tableColumn id="5701" xr3:uid="{90B63EE0-B0C2-FE4D-9A90-CE847F1405BE}" name="Column5681"/>
    <tableColumn id="5702" xr3:uid="{A41DDA12-ABB2-FD4D-942D-8034D23F33AD}" name="Column5682"/>
    <tableColumn id="5703" xr3:uid="{73E2489C-6C1E-CB4D-A058-A0AC3CD9A783}" name="Column5683"/>
    <tableColumn id="5704" xr3:uid="{24F9D559-ECCF-7642-BFB9-6D9FD0969E4C}" name="Column5684"/>
    <tableColumn id="5705" xr3:uid="{FC4544BD-AE51-4140-A1C2-A4D5A0D8D596}" name="Column5685"/>
    <tableColumn id="5706" xr3:uid="{A74F6D8A-EE26-E94A-A5D4-B283F310395C}" name="Column5686"/>
    <tableColumn id="5707" xr3:uid="{C9DEFFEB-6A40-1C4B-B501-A72573AB566A}" name="Column5687"/>
    <tableColumn id="5708" xr3:uid="{FB6D33E0-6128-5545-8197-B1ABBE0B382F}" name="Column5688"/>
    <tableColumn id="5709" xr3:uid="{A947D6C8-248E-264C-A9D3-4AA4F09B5EA3}" name="Column5689"/>
    <tableColumn id="5710" xr3:uid="{0B3C346E-883B-3547-9E93-C45BD94C22FB}" name="Column5690"/>
    <tableColumn id="5711" xr3:uid="{3A5F698E-530E-104A-85D4-3B3A17A37564}" name="Column5691"/>
    <tableColumn id="5712" xr3:uid="{08803F71-E4AA-E840-9A0E-5D0808A7D64F}" name="Column5692"/>
    <tableColumn id="5713" xr3:uid="{79F54653-CE0D-9649-AB4B-475F6FDC1A7B}" name="Column5693"/>
    <tableColumn id="5714" xr3:uid="{6A12C0E0-5C63-0640-89F4-2C71B3020FEC}" name="Column5694"/>
    <tableColumn id="5715" xr3:uid="{AA8F73D5-575B-D247-A7E3-A8796FFBD8C1}" name="Column5695"/>
    <tableColumn id="5716" xr3:uid="{DD3EF5A4-CEF5-CE4F-873C-B92E54EC2B19}" name="Column5696"/>
    <tableColumn id="5717" xr3:uid="{E6E48631-3D3F-CB49-B407-CCE2325582A5}" name="Column5697"/>
    <tableColumn id="5718" xr3:uid="{5992F803-1223-BF47-BF16-FD99BCCBABA9}" name="Column5698"/>
    <tableColumn id="5719" xr3:uid="{EB8A43B8-09B0-794A-A062-5E67C00C011A}" name="Column5699"/>
    <tableColumn id="5720" xr3:uid="{231F66F4-DD77-844E-8955-C4519108E567}" name="Column5700"/>
    <tableColumn id="5721" xr3:uid="{A84D5F27-F970-734B-B967-650D4F77107E}" name="Column5701"/>
    <tableColumn id="5722" xr3:uid="{461D83CB-441F-0641-B630-68089E63FDB8}" name="Column5702"/>
    <tableColumn id="5723" xr3:uid="{E689C48C-B505-1A45-A473-419CAA245E25}" name="Column5703"/>
    <tableColumn id="5724" xr3:uid="{20F1A857-A6F8-B445-BD84-35445568CA52}" name="Column5704"/>
    <tableColumn id="5725" xr3:uid="{0517EC7E-78FD-D043-ADF3-CE8802A8C809}" name="Column5705"/>
    <tableColumn id="5726" xr3:uid="{AE490303-482B-AD41-BA47-437C2EB0B322}" name="Column5706"/>
    <tableColumn id="5727" xr3:uid="{61F1C6B5-0890-BE44-9AC7-EBB6439473B1}" name="Column5707"/>
    <tableColumn id="5728" xr3:uid="{93E641C4-0171-D444-8AA6-AC7B334992FC}" name="Column5708"/>
    <tableColumn id="5729" xr3:uid="{C10FED24-1306-C74A-BFE3-9B50C7351A35}" name="Column5709"/>
    <tableColumn id="5730" xr3:uid="{35361C5D-F7C6-BA48-B0F9-808436ACB9B2}" name="Column5710"/>
    <tableColumn id="5731" xr3:uid="{5F82D5D6-FBA0-264C-B786-E43FBF364A78}" name="Column5711"/>
    <tableColumn id="5732" xr3:uid="{9AA4198C-77CA-4447-81A3-556C9F0FC3A3}" name="Column5712"/>
    <tableColumn id="5733" xr3:uid="{2DB5BDFD-9CC8-4740-854C-8CAA47ECCAD7}" name="Column5713"/>
    <tableColumn id="5734" xr3:uid="{52CDCF8E-5D69-D447-A58B-980836459528}" name="Column5714"/>
    <tableColumn id="5735" xr3:uid="{62FBD566-DD3D-E74D-850F-A82AA257EF8F}" name="Column5715"/>
    <tableColumn id="5736" xr3:uid="{FBE560D8-20D9-FA40-80BE-72F482273A10}" name="Column5716"/>
    <tableColumn id="5737" xr3:uid="{CCF1E7DC-8C9D-6441-9A16-112902AA26C9}" name="Column5717"/>
    <tableColumn id="5738" xr3:uid="{A35A03B4-122C-4E46-A142-68162036C3A1}" name="Column5718"/>
    <tableColumn id="5739" xr3:uid="{A259EF50-C380-5A44-A58B-3A376CD606C0}" name="Column5719"/>
    <tableColumn id="5740" xr3:uid="{A57A0C8E-09B9-1849-9D13-7B95FE3A88F7}" name="Column5720"/>
    <tableColumn id="5741" xr3:uid="{61E26C23-81E8-1D4F-B6E1-B2B28A257345}" name="Column5721"/>
    <tableColumn id="5742" xr3:uid="{D9B72478-9F20-0C42-BF8A-CCCC5DD5D7C8}" name="Column5722"/>
    <tableColumn id="5743" xr3:uid="{828C3FC8-2340-D743-80E6-77DF8CFF80A2}" name="Column5723"/>
    <tableColumn id="5744" xr3:uid="{3F1A8936-A363-1A45-B4D0-B155D7A9E0D2}" name="Column5724"/>
    <tableColumn id="5745" xr3:uid="{CC386952-A7D8-734A-856A-39283414664D}" name="Column5725"/>
    <tableColumn id="5746" xr3:uid="{D75FAB42-3661-BF48-8F8E-BAB8EEB5EDFD}" name="Column5726"/>
    <tableColumn id="5747" xr3:uid="{A557465E-5C0D-D04D-A56C-78EBD39B5E8E}" name="Column5727"/>
    <tableColumn id="5748" xr3:uid="{75084E29-AF23-B24F-90CA-77B3A815B611}" name="Column5728"/>
    <tableColumn id="5749" xr3:uid="{B3D65F9F-37E7-7C4F-ADA3-2FAC9920247B}" name="Column5729"/>
    <tableColumn id="5750" xr3:uid="{55BBDB9A-0B21-974E-9858-275423187EBE}" name="Column5730"/>
    <tableColumn id="5751" xr3:uid="{77CC0ADD-6F46-7747-9603-D5CC6C9B6F23}" name="Column5731"/>
    <tableColumn id="5752" xr3:uid="{4F830706-DE69-774F-8A9C-81AC5BBAA597}" name="Column5732"/>
    <tableColumn id="5753" xr3:uid="{3415C23E-C057-C747-AFCB-0EFC3933C0D6}" name="Column5733"/>
    <tableColumn id="5754" xr3:uid="{3BD38CE7-E626-DB4C-A557-70D04717E8AE}" name="Column5734"/>
    <tableColumn id="5755" xr3:uid="{D9162924-9485-654B-9F9A-EF0A10DD8912}" name="Column5735"/>
    <tableColumn id="5756" xr3:uid="{44C96643-0C88-C149-9058-378216A7B953}" name="Column5736"/>
    <tableColumn id="5757" xr3:uid="{70D67F35-5424-B143-9A74-C41B872C260E}" name="Column5737"/>
    <tableColumn id="5758" xr3:uid="{0CBDA8E0-EBBC-204A-AA52-72079C4852E4}" name="Column5738"/>
    <tableColumn id="5759" xr3:uid="{285C7BD1-8DA0-4E41-B77D-A16F4859DB8B}" name="Column5739"/>
    <tableColumn id="5760" xr3:uid="{1209D3A1-BD1B-4E4C-8E82-996BB884A9D7}" name="Column5740"/>
    <tableColumn id="5761" xr3:uid="{6613F548-5212-7446-80B0-D46662241DFC}" name="Column5741"/>
    <tableColumn id="5762" xr3:uid="{C6B6668F-F193-2C47-80C4-77BBCFC2AE5E}" name="Column5742"/>
    <tableColumn id="5763" xr3:uid="{F26274FC-3DD9-9044-AC6D-6F6BD99E85B4}" name="Column5743"/>
    <tableColumn id="5764" xr3:uid="{EEFC9101-5AF1-D74D-B038-F8A8B04467EC}" name="Column5744"/>
    <tableColumn id="5765" xr3:uid="{E8A728D6-FDB6-3D42-9611-1648E1DBF750}" name="Column5745"/>
    <tableColumn id="5766" xr3:uid="{58163811-D10D-2A49-99A8-A49FD2EC33A2}" name="Column5746"/>
    <tableColumn id="5767" xr3:uid="{14B01AC1-FB29-B644-9963-359A29ED59FF}" name="Column5747"/>
    <tableColumn id="5768" xr3:uid="{6E45A549-C15B-AA49-8D13-8793668BCC4F}" name="Column5748"/>
    <tableColumn id="5769" xr3:uid="{9D494CC8-AA43-F648-99DC-D4F8B90CC6FE}" name="Column5749"/>
    <tableColumn id="5770" xr3:uid="{4DD214A7-82AB-9148-B469-B89418B18D2F}" name="Column5750"/>
    <tableColumn id="5771" xr3:uid="{1EC3F4C4-ABB3-BB4B-B480-013AC25F16CF}" name="Column5751"/>
    <tableColumn id="5772" xr3:uid="{98A7D261-0C80-0546-8F78-02DC2D375252}" name="Column5752"/>
    <tableColumn id="5773" xr3:uid="{16C56DE8-585C-1D43-9903-FDD1B331CD84}" name="Column5753"/>
    <tableColumn id="5774" xr3:uid="{2229BD83-12B9-F54F-8045-EC4262AFAD10}" name="Column5754"/>
    <tableColumn id="5775" xr3:uid="{3E9BADE3-2F9C-1A44-AB4F-CDA27720D04A}" name="Column5755"/>
    <tableColumn id="5776" xr3:uid="{24597802-3642-0C4A-BA8C-7DC6350A3A89}" name="Column5756"/>
    <tableColumn id="5777" xr3:uid="{BD843F0E-36AE-5941-916B-7310F2071393}" name="Column5757"/>
    <tableColumn id="5778" xr3:uid="{9455BF64-E90C-AC4F-A7C8-E4BE7777414C}" name="Column5758"/>
    <tableColumn id="5779" xr3:uid="{02216102-FCC1-324D-8DED-CDAD1C570F3D}" name="Column5759"/>
    <tableColumn id="5780" xr3:uid="{6616CD75-7FD4-BC43-8338-138FD52280C4}" name="Column5760"/>
    <tableColumn id="5781" xr3:uid="{25505ACE-C4B4-1A4D-99DF-E3843ED6891F}" name="Column5761"/>
    <tableColumn id="5782" xr3:uid="{2FEBF4EB-A1CA-8047-8F30-0CDB70E68C01}" name="Column5762"/>
    <tableColumn id="5783" xr3:uid="{8111A529-684A-484C-B771-B9152A7B845C}" name="Column5763"/>
    <tableColumn id="5784" xr3:uid="{65121D02-BBAA-0C4E-B696-435FFB40BFD0}" name="Column5764"/>
    <tableColumn id="5785" xr3:uid="{37AAB017-114B-4E41-A7FB-13220F999664}" name="Column5765"/>
    <tableColumn id="5786" xr3:uid="{7D574125-6A91-6E48-9CBD-45A8B20B1462}" name="Column5766"/>
    <tableColumn id="5787" xr3:uid="{873631A4-05EE-8A48-B122-9E08BE7F66C4}" name="Column5767"/>
    <tableColumn id="5788" xr3:uid="{08245E1A-F629-DC41-B736-74EE2D98FBAA}" name="Column5768"/>
    <tableColumn id="5789" xr3:uid="{13DA1ED8-4BDE-224B-882C-FA36381F7139}" name="Column5769"/>
    <tableColumn id="5790" xr3:uid="{1A57009B-AED4-6B48-BE52-8441DB369CE7}" name="Column5770"/>
    <tableColumn id="5791" xr3:uid="{88724175-7929-EE45-A0CE-FD3B5ADC8599}" name="Column5771"/>
    <tableColumn id="5792" xr3:uid="{11445AE1-2160-044A-B50C-B17929750C57}" name="Column5772"/>
    <tableColumn id="5793" xr3:uid="{D69EC7B1-7064-534D-8EFD-4FC6DA061139}" name="Column5773"/>
    <tableColumn id="5794" xr3:uid="{24BA6F49-506F-AE4D-B52D-37E853D04BD9}" name="Column5774"/>
    <tableColumn id="5795" xr3:uid="{DDBE862C-FF8D-4F43-B737-77984E7E60F7}" name="Column5775"/>
    <tableColumn id="5796" xr3:uid="{08051DB3-7C03-674D-B799-A6728E840555}" name="Column5776"/>
    <tableColumn id="5797" xr3:uid="{E324B637-8F83-F549-A869-834F0566E594}" name="Column5777"/>
    <tableColumn id="5798" xr3:uid="{457BD688-9F21-DB49-9554-15B42FACB23E}" name="Column5778"/>
    <tableColumn id="5799" xr3:uid="{054C39FB-16E3-BF4F-B06C-ECC64A58345F}" name="Column5779"/>
    <tableColumn id="5800" xr3:uid="{722AB1D0-8FD6-AD4D-B6D5-6CB48EF520CF}" name="Column5780"/>
    <tableColumn id="5801" xr3:uid="{A4B04CA1-0945-7945-AF99-B0B57C9C5D02}" name="Column5781"/>
    <tableColumn id="5802" xr3:uid="{6D2DDB1F-B71F-6348-B28E-750BDA34C356}" name="Column5782"/>
    <tableColumn id="5803" xr3:uid="{2BD11736-8526-5047-AAAB-77FF33970208}" name="Column5783"/>
    <tableColumn id="5804" xr3:uid="{31507D7B-FD4C-FC40-9504-736CADF79DE9}" name="Column5784"/>
    <tableColumn id="5805" xr3:uid="{AEEEEE80-9CAD-DB41-B004-69A505B98C54}" name="Column5785"/>
    <tableColumn id="5806" xr3:uid="{437B7340-E033-9E43-B99A-A5E7E8CA7445}" name="Column5786"/>
    <tableColumn id="5807" xr3:uid="{F204F0C0-B123-2D4D-8008-5AD8BB59506B}" name="Column5787"/>
    <tableColumn id="5808" xr3:uid="{74C4A9AE-AB46-A047-8702-618B0AA28BF8}" name="Column5788"/>
    <tableColumn id="5809" xr3:uid="{63AA5CEC-33AF-5C43-8E0B-B9C76DB475E7}" name="Column5789"/>
    <tableColumn id="5810" xr3:uid="{AD3FDEE0-31AA-6D40-9D00-625FEA92EE41}" name="Column5790"/>
    <tableColumn id="5811" xr3:uid="{82C5530F-348D-9D41-AEC2-277D5479F41D}" name="Column5791"/>
    <tableColumn id="5812" xr3:uid="{8D03A3BE-249B-3F4E-A9D7-030B8D2EA8F6}" name="Column5792"/>
    <tableColumn id="5813" xr3:uid="{E7D654C5-1669-A341-B970-3D61D4D962F4}" name="Column5793"/>
    <tableColumn id="5814" xr3:uid="{C9B1FADE-FA49-7C42-9882-56B860467DE3}" name="Column5794"/>
    <tableColumn id="5815" xr3:uid="{7878B778-AE7D-2D4D-8E33-93C662C4E3EF}" name="Column5795"/>
    <tableColumn id="5816" xr3:uid="{E00AC50E-4B49-C844-BD62-798419B2F3C7}" name="Column5796"/>
    <tableColumn id="5817" xr3:uid="{77900007-B5D5-3B43-868D-0A5B69693F30}" name="Column5797"/>
    <tableColumn id="5818" xr3:uid="{8DF926C2-BFD3-2B4B-A50E-49C1C2A7E457}" name="Column5798"/>
    <tableColumn id="5819" xr3:uid="{2BD967DA-BD85-784A-8F37-F73E15C371F8}" name="Column5799"/>
    <tableColumn id="5820" xr3:uid="{6644F1C1-337A-F846-BC5F-759B73AA7AB0}" name="Column5800"/>
    <tableColumn id="5821" xr3:uid="{376ADDF8-65B3-1D48-8AF1-A459E05AB041}" name="Column5801"/>
    <tableColumn id="5822" xr3:uid="{7D5CE01A-567A-AB41-B990-BC0719B1C752}" name="Column5802"/>
    <tableColumn id="5823" xr3:uid="{B188CE78-B66E-9D48-ADFB-13387B56A2D8}" name="Column5803"/>
    <tableColumn id="5824" xr3:uid="{0194C271-0FB3-A441-801E-53E8C37D6313}" name="Column5804"/>
    <tableColumn id="5825" xr3:uid="{546AA7A9-C431-C14E-BEBB-486811CEA283}" name="Column5805"/>
    <tableColumn id="5826" xr3:uid="{4C9C209F-F404-F24C-9678-17FF5AB5224C}" name="Column5806"/>
    <tableColumn id="5827" xr3:uid="{E5D87DC8-6BA2-E94F-B350-06706F31D071}" name="Column5807"/>
    <tableColumn id="5828" xr3:uid="{C5735D48-1E28-E040-9C08-88110E0E3C9A}" name="Column5808"/>
    <tableColumn id="5829" xr3:uid="{754C0F69-1EBA-A345-B037-9822401D773A}" name="Column5809"/>
    <tableColumn id="5830" xr3:uid="{F4A8A185-5794-DC40-B8B7-F6DF5452B91A}" name="Column5810"/>
    <tableColumn id="5831" xr3:uid="{F248A1EF-CF65-B842-B057-AEFC590D2F82}" name="Column5811"/>
    <tableColumn id="5832" xr3:uid="{6A638E1E-2E8A-C44C-AA72-96EE66A2F650}" name="Column5812"/>
    <tableColumn id="5833" xr3:uid="{4D344207-EB0D-0940-9358-4D4E6244F3E4}" name="Column5813"/>
    <tableColumn id="5834" xr3:uid="{BBBB0156-6C55-0747-9B0F-B8274367DE43}" name="Column5814"/>
    <tableColumn id="5835" xr3:uid="{7EF8D2C0-8990-A84F-9228-FBE223738DE9}" name="Column5815"/>
    <tableColumn id="5836" xr3:uid="{0126966E-5130-C142-ADE0-0A71E3042800}" name="Column5816"/>
    <tableColumn id="5837" xr3:uid="{3978D180-E8AE-5542-9827-E89C45E5BD36}" name="Column5817"/>
    <tableColumn id="5838" xr3:uid="{08561C9F-0F6A-7E44-BEEC-932F06C264AC}" name="Column5818"/>
    <tableColumn id="5839" xr3:uid="{67903877-36D2-CC4F-9167-272CEEB6C590}" name="Column5819"/>
    <tableColumn id="5840" xr3:uid="{DB693BB8-0F6C-0345-AD6F-27336DC85B35}" name="Column5820"/>
    <tableColumn id="5841" xr3:uid="{70FA0F77-B5E6-0647-9D82-6B6F5CCB8EBB}" name="Column5821"/>
    <tableColumn id="5842" xr3:uid="{80F0536E-5838-8542-9AF0-FBA01755AEDC}" name="Column5822"/>
    <tableColumn id="5843" xr3:uid="{09ADC54E-F4CF-3746-9360-D4BFBE7DDBFC}" name="Column5823"/>
    <tableColumn id="5844" xr3:uid="{70DC5363-5D97-C147-9069-B7AC3E6B7238}" name="Column5824"/>
    <tableColumn id="5845" xr3:uid="{C77CA0E5-23F6-F444-AC67-A83C4DEB3CA6}" name="Column5825"/>
    <tableColumn id="5846" xr3:uid="{BF22DA22-B2C5-F14E-BE34-6F11D3E14895}" name="Column5826"/>
    <tableColumn id="5847" xr3:uid="{8FEE653D-FB3E-E847-9FE1-39F220C61B6F}" name="Column5827"/>
    <tableColumn id="5848" xr3:uid="{6144893B-AD3F-594B-A4B0-85A2646BAD38}" name="Column5828"/>
    <tableColumn id="5849" xr3:uid="{F18856FE-D260-D64F-B462-90168DB0FCAF}" name="Column5829"/>
    <tableColumn id="5850" xr3:uid="{9F124D4F-B5F5-F648-8932-4DE87EBE9E0D}" name="Column5830"/>
    <tableColumn id="5851" xr3:uid="{98AB2AC3-D6AC-0547-8088-903384056841}" name="Column5831"/>
    <tableColumn id="5852" xr3:uid="{BB66D291-13CF-4D49-A35C-69B57CC146A7}" name="Column5832"/>
    <tableColumn id="5853" xr3:uid="{9ADC24AC-5A3D-D947-9857-42709D90DE2E}" name="Column5833"/>
    <tableColumn id="5854" xr3:uid="{31F6F8D0-98C1-BD46-9E99-EAFE301273DD}" name="Column5834"/>
    <tableColumn id="5855" xr3:uid="{64875D59-49C8-D54D-861C-3128E514A174}" name="Column5835"/>
    <tableColumn id="5856" xr3:uid="{1A5A25A4-534A-154E-84DF-EB69EEC36704}" name="Column5836"/>
    <tableColumn id="5857" xr3:uid="{9FE44212-2A0A-4345-9D42-84C14516EBEC}" name="Column5837"/>
    <tableColumn id="5858" xr3:uid="{55894B7A-E25C-F949-BE3F-C9D024CF3DCA}" name="Column5838"/>
    <tableColumn id="5859" xr3:uid="{A6794CC9-253E-1049-9976-1C85709276BD}" name="Column5839"/>
    <tableColumn id="5860" xr3:uid="{7A98021E-88F5-814D-9CF4-E55351A40767}" name="Column5840"/>
    <tableColumn id="5861" xr3:uid="{795E267E-BE96-BF43-AC2E-A32C7C1D8C95}" name="Column5841"/>
    <tableColumn id="5862" xr3:uid="{A3C60A90-790A-0346-A680-1092498A5B82}" name="Column5842"/>
    <tableColumn id="5863" xr3:uid="{5262DB89-7531-5540-8E0C-E4C432BF7904}" name="Column5843"/>
    <tableColumn id="5864" xr3:uid="{37AA33F3-8C2A-E544-8C17-07CC4918A414}" name="Column5844"/>
    <tableColumn id="5865" xr3:uid="{E28AF9AF-E00C-8A49-BBAD-063D9B90E068}" name="Column5845"/>
    <tableColumn id="5866" xr3:uid="{3858C75A-39F3-E24B-B4CD-51078898A6C1}" name="Column5846"/>
    <tableColumn id="5867" xr3:uid="{E6CEAD12-CB8F-AA43-81C4-8B2E967DCD27}" name="Column5847"/>
    <tableColumn id="5868" xr3:uid="{A9DABC8F-3FAE-1143-A7B4-37582FCCE045}" name="Column5848"/>
    <tableColumn id="5869" xr3:uid="{844C7F9C-8DAC-B441-886D-BE9C5084A2F4}" name="Column5849"/>
    <tableColumn id="5870" xr3:uid="{936375DF-0364-254C-9C67-8141B92BD300}" name="Column5850"/>
    <tableColumn id="5871" xr3:uid="{3FAF0C5D-EFEC-604F-9893-E602E8BE66BC}" name="Column5851"/>
    <tableColumn id="5872" xr3:uid="{18B7EBA4-41A7-864E-B56C-531520E838AA}" name="Column5852"/>
    <tableColumn id="5873" xr3:uid="{C5A0F40F-8AA3-8B45-B4DE-D2ACF3C1A31D}" name="Column5853"/>
    <tableColumn id="5874" xr3:uid="{F8504B27-BC8D-4F42-B95A-5C68969D791A}" name="Column5854"/>
    <tableColumn id="5875" xr3:uid="{B7CBEE9B-746D-9A4E-B433-5C6F33835505}" name="Column5855"/>
    <tableColumn id="5876" xr3:uid="{6A0ED9AA-8889-E948-BE74-348291B2AEF5}" name="Column5856"/>
    <tableColumn id="5877" xr3:uid="{F75D579F-53F9-0244-BC01-16F025D1AD4B}" name="Column5857"/>
    <tableColumn id="5878" xr3:uid="{0EDB804C-6781-6D4B-B651-39875ED55995}" name="Column5858"/>
    <tableColumn id="5879" xr3:uid="{9E0BB9FF-8073-7B4E-8001-0D8FF422D112}" name="Column5859"/>
    <tableColumn id="5880" xr3:uid="{936410C9-6ED1-DB45-846E-3710D4B85370}" name="Column5860"/>
    <tableColumn id="5881" xr3:uid="{9B98ECB2-F7B9-0042-B739-2F28D0061257}" name="Column5861"/>
    <tableColumn id="5882" xr3:uid="{5BFE6D45-C4B9-CB42-85A3-65D8DB0F49AC}" name="Column5862"/>
    <tableColumn id="5883" xr3:uid="{EFCF0EBB-C4DB-3648-A187-A94979CE1253}" name="Column5863"/>
    <tableColumn id="5884" xr3:uid="{AF71C838-7C56-2549-A5BF-F3B48F8DA21F}" name="Column5864"/>
    <tableColumn id="5885" xr3:uid="{A8BB193F-19B9-4F47-B218-EEC77FD03DE3}" name="Column5865"/>
    <tableColumn id="5886" xr3:uid="{895742C7-AED9-AA40-8ED3-FCA0B88B4787}" name="Column5866"/>
    <tableColumn id="5887" xr3:uid="{C0C86AE1-C65B-AA45-90F4-C3EB12E1435D}" name="Column5867"/>
    <tableColumn id="5888" xr3:uid="{6293F108-FF01-EE44-B517-AEA5346E0558}" name="Column5868"/>
    <tableColumn id="5889" xr3:uid="{3BF19961-6BC7-D545-BBD4-C16C83429E6F}" name="Column5869"/>
    <tableColumn id="5890" xr3:uid="{D2FB34F3-98B0-3C4E-BC41-493413952A8A}" name="Column5870"/>
    <tableColumn id="5891" xr3:uid="{E33E6318-DD07-224F-A56D-70AFB03807CD}" name="Column5871"/>
    <tableColumn id="5892" xr3:uid="{563354DC-A080-A24D-9CFA-B1BBA39C42EA}" name="Column5872"/>
    <tableColumn id="5893" xr3:uid="{D65425FE-9E84-EE4F-8D9D-A27E4DC03B22}" name="Column5873"/>
    <tableColumn id="5894" xr3:uid="{68998840-FC18-994E-A79B-4F999E4F55AC}" name="Column5874"/>
    <tableColumn id="5895" xr3:uid="{A84A1DB8-B87A-074F-A82D-3D249267FE38}" name="Column5875"/>
    <tableColumn id="5896" xr3:uid="{0CACD1B0-DDD4-B743-93C2-8D53965E8F64}" name="Column5876"/>
    <tableColumn id="5897" xr3:uid="{DF81DF03-B6B8-BF46-9BEB-4D7A867C0661}" name="Column5877"/>
    <tableColumn id="5898" xr3:uid="{5C750171-F73E-C441-A269-D8747A192A08}" name="Column5878"/>
    <tableColumn id="5899" xr3:uid="{AAC13F33-940F-2540-AC1A-9C21313BDACF}" name="Column5879"/>
    <tableColumn id="5900" xr3:uid="{74A0567B-858A-CC47-808E-29BB91D57288}" name="Column5880"/>
    <tableColumn id="5901" xr3:uid="{A687EEF0-3F0B-1A49-BF04-59EEDEF0A7E8}" name="Column5881"/>
    <tableColumn id="5902" xr3:uid="{2DBE6FCF-A1DE-3546-936A-065FA585A733}" name="Column5882"/>
    <tableColumn id="5903" xr3:uid="{F0E58224-9282-E542-8088-F9F93DC7E3DC}" name="Column5883"/>
    <tableColumn id="5904" xr3:uid="{51466064-B54C-A34E-95E3-96D616B5064E}" name="Column5884"/>
    <tableColumn id="5905" xr3:uid="{5B406EFD-6BB7-5242-8C0B-4167704469B3}" name="Column5885"/>
    <tableColumn id="5906" xr3:uid="{68A4DBF7-2AAA-684C-B782-467596E908C8}" name="Column5886"/>
    <tableColumn id="5907" xr3:uid="{1F2F0F46-B902-1A47-8F10-7F370F535C2F}" name="Column5887"/>
    <tableColumn id="5908" xr3:uid="{D223F9EA-E08A-E040-BF46-BE334CCCBAB3}" name="Column5888"/>
    <tableColumn id="5909" xr3:uid="{ECB5BEF2-8E94-0945-BFCC-DF86C91E8F20}" name="Column5889"/>
    <tableColumn id="5910" xr3:uid="{8897A0E1-0636-F846-9438-9C120C7B5314}" name="Column5890"/>
    <tableColumn id="5911" xr3:uid="{E2476C5F-4F53-D445-B997-98D3504D389E}" name="Column5891"/>
    <tableColumn id="5912" xr3:uid="{D2E96BE5-316A-D240-9D59-99851764DC02}" name="Column5892"/>
    <tableColumn id="5913" xr3:uid="{99C0B0AC-5FA1-FC4E-A491-1E41438C3141}" name="Column5893"/>
    <tableColumn id="5914" xr3:uid="{071E8D42-81CC-5A44-BA7A-E3C6113FF736}" name="Column5894"/>
    <tableColumn id="5915" xr3:uid="{0011BB18-C35B-8B42-896C-DBF5F44E5BC0}" name="Column5895"/>
    <tableColumn id="5916" xr3:uid="{48F146D2-BAFD-1A42-A170-8EEEE77872A2}" name="Column5896"/>
    <tableColumn id="5917" xr3:uid="{064460B5-D749-7C49-94C7-D6233235893D}" name="Column5897"/>
    <tableColumn id="5918" xr3:uid="{60577941-98AE-4047-A835-6CA169C819D2}" name="Column5898"/>
    <tableColumn id="5919" xr3:uid="{0C6E3DAA-58B1-6E41-848A-4B01700FC869}" name="Column5899"/>
    <tableColumn id="5920" xr3:uid="{49A537D7-66C6-1A45-96E3-32893A08A123}" name="Column5900"/>
    <tableColumn id="5921" xr3:uid="{8A9B0958-61E8-594D-8D88-EC96CD21DB32}" name="Column5901"/>
    <tableColumn id="5922" xr3:uid="{03509920-9696-2247-BED5-10A4A8072F54}" name="Column5902"/>
    <tableColumn id="5923" xr3:uid="{A26E46B4-F602-0042-B634-7474E37A87C7}" name="Column5903"/>
    <tableColumn id="5924" xr3:uid="{7F7BB0BC-63D4-BB47-A2E3-72CA66DC7979}" name="Column5904"/>
    <tableColumn id="5925" xr3:uid="{98AE0863-03DF-C941-AA90-86D8063A4865}" name="Column5905"/>
    <tableColumn id="5926" xr3:uid="{E6DAC126-04F8-2045-B4A5-6E1A4200CFCE}" name="Column5906"/>
    <tableColumn id="5927" xr3:uid="{39B1ECCC-1338-5F44-8232-5ACAC48864A4}" name="Column5907"/>
    <tableColumn id="5928" xr3:uid="{7CF98971-18F9-6945-A6DA-C007C2186F90}" name="Column5908"/>
    <tableColumn id="5929" xr3:uid="{23A30742-D580-364F-9E38-0BBB12334B3F}" name="Column5909"/>
    <tableColumn id="5930" xr3:uid="{35907654-66CB-3743-9766-7168C5FAAA3A}" name="Column5910"/>
    <tableColumn id="5931" xr3:uid="{4B2F1D58-AE41-5A44-B38C-FD84D3D41D7E}" name="Column5911"/>
    <tableColumn id="5932" xr3:uid="{07384819-C5F6-F942-8EC7-A8AB04E182B1}" name="Column5912"/>
    <tableColumn id="5933" xr3:uid="{9CC72ED3-06F9-334E-96C5-D0CD64FDFA30}" name="Column5913"/>
    <tableColumn id="5934" xr3:uid="{EFC9D2C6-CCAC-5E41-A55E-19BF8ED564DD}" name="Column5914"/>
    <tableColumn id="5935" xr3:uid="{63448390-B178-4E41-AD73-948A307ACA51}" name="Column5915"/>
    <tableColumn id="5936" xr3:uid="{E86E9488-8FF6-9F46-99C3-EDCE9386AA89}" name="Column5916"/>
    <tableColumn id="5937" xr3:uid="{523F96C4-BA39-7941-A8CF-4A5F7CA8B8EB}" name="Column5917"/>
    <tableColumn id="5938" xr3:uid="{5D2EF761-0EA2-9C4E-92F0-751E6A81B336}" name="Column5918"/>
    <tableColumn id="5939" xr3:uid="{2D16F0B0-ED01-374A-8826-50CCC065BE4D}" name="Column5919"/>
    <tableColumn id="5940" xr3:uid="{90469EFA-5A9A-9C4F-AC7C-D6EA539D15A8}" name="Column5920"/>
    <tableColumn id="5941" xr3:uid="{E394CB01-B9C5-CF4F-9224-1E4D6E5E301B}" name="Column5921"/>
    <tableColumn id="5942" xr3:uid="{FD4E1CCB-6DF0-544B-86C3-B506C68B76FB}" name="Column5922"/>
    <tableColumn id="5943" xr3:uid="{7C8489D0-13C3-5C48-8B4E-FD6F660A9697}" name="Column5923"/>
    <tableColumn id="5944" xr3:uid="{53840DBC-C11A-D44D-B6B7-D19B53671140}" name="Column5924"/>
    <tableColumn id="5945" xr3:uid="{94F2A0A9-1193-DB43-A912-0EF46744F59C}" name="Column5925"/>
    <tableColumn id="5946" xr3:uid="{131881EA-B8C3-114C-AB14-03F246FEC465}" name="Column5926"/>
    <tableColumn id="5947" xr3:uid="{471A7247-7F01-7F4E-9B1C-DD1013C729B4}" name="Column5927"/>
    <tableColumn id="5948" xr3:uid="{FFF0915D-92A5-BC47-8903-E7EA4A43AEE7}" name="Column5928"/>
    <tableColumn id="5949" xr3:uid="{255BBCAF-2015-1540-B0D2-6B536478F876}" name="Column5929"/>
    <tableColumn id="5950" xr3:uid="{9D4A670E-1DF3-4842-9548-227F4BCE3903}" name="Column5930"/>
    <tableColumn id="5951" xr3:uid="{918FBE1D-8219-2A4A-AD1C-CB33C9A55A64}" name="Column5931"/>
    <tableColumn id="5952" xr3:uid="{62626F7B-56B4-184A-B808-DF37A291AD40}" name="Column5932"/>
    <tableColumn id="5953" xr3:uid="{7320DB3A-1411-B24A-99FA-52EC1C7E7C7E}" name="Column5933"/>
    <tableColumn id="5954" xr3:uid="{F0C3FF97-6C48-2049-B588-24CFCD63D4D9}" name="Column5934"/>
    <tableColumn id="5955" xr3:uid="{844B72CD-0BBE-F742-92D3-B03227897DA6}" name="Column5935"/>
    <tableColumn id="5956" xr3:uid="{A9DDD066-9049-2F40-8D3B-A2858439FB9D}" name="Column5936"/>
    <tableColumn id="5957" xr3:uid="{BF95DB9B-405B-1645-8AFA-24B55560DFB6}" name="Column5937"/>
    <tableColumn id="5958" xr3:uid="{FE4DA4CD-D140-5F45-96F2-783A28B97FFA}" name="Column5938"/>
    <tableColumn id="5959" xr3:uid="{2556753B-2E4D-B346-AC26-0879FC9A58B5}" name="Column5939"/>
    <tableColumn id="5960" xr3:uid="{5731B2BC-E35F-8F45-B6EB-77CA73A50927}" name="Column5940"/>
    <tableColumn id="5961" xr3:uid="{1168C4E9-C649-2B40-9F00-63E90FAB7DE9}" name="Column5941"/>
    <tableColumn id="5962" xr3:uid="{152F1009-2448-8841-94AC-D7C8918D698C}" name="Column5942"/>
    <tableColumn id="5963" xr3:uid="{AA6332EC-AEF4-C54A-829A-C103C73FF5CF}" name="Column5943"/>
    <tableColumn id="5964" xr3:uid="{6F8DF410-DE00-6D40-98C5-43718E980C76}" name="Column5944"/>
    <tableColumn id="5965" xr3:uid="{0E20A78A-D882-CB45-8138-24646B9209C2}" name="Column5945"/>
    <tableColumn id="5966" xr3:uid="{002C6000-59B7-1349-8DD6-C4541571A661}" name="Column5946"/>
    <tableColumn id="5967" xr3:uid="{2D7437CA-6780-3B4D-977C-B4F3D06071D4}" name="Column5947"/>
    <tableColumn id="5968" xr3:uid="{710C1548-4F7F-2B40-9E3A-3B50C1C5E34E}" name="Column5948"/>
    <tableColumn id="5969" xr3:uid="{98031C8D-DFFF-B14F-AF9D-3E9A1EF1B307}" name="Column5949"/>
    <tableColumn id="5970" xr3:uid="{2901B60A-81B2-E047-92AE-D8474DACF78F}" name="Column5950"/>
    <tableColumn id="5971" xr3:uid="{E25627E3-AB93-2D46-A94B-AA9513D4FA90}" name="Column5951"/>
    <tableColumn id="5972" xr3:uid="{C154EA35-0378-9549-86AD-867F709ADC48}" name="Column5952"/>
    <tableColumn id="5973" xr3:uid="{923FF0DA-5694-BC45-8501-5C9644360E39}" name="Column5953"/>
    <tableColumn id="5974" xr3:uid="{EBE7C165-1616-854A-84A8-065C4321936D}" name="Column5954"/>
    <tableColumn id="5975" xr3:uid="{39B75195-DE0F-1348-B614-7E66D40614F2}" name="Column5955"/>
    <tableColumn id="5976" xr3:uid="{C0B328BA-DEB2-8144-9C2C-5325349DB6E8}" name="Column5956"/>
    <tableColumn id="5977" xr3:uid="{42D8E4FA-E8FC-4640-B8ED-C0D0E8D96CB3}" name="Column5957"/>
    <tableColumn id="5978" xr3:uid="{4AA46F76-FC9E-7245-94A8-A2CF61BF50D5}" name="Column5958"/>
    <tableColumn id="5979" xr3:uid="{30862FD8-7B57-2245-93EE-9839C0AF6466}" name="Column5959"/>
    <tableColumn id="5980" xr3:uid="{C205C1C8-41C5-2C44-83EA-2D7EF68E0643}" name="Column5960"/>
    <tableColumn id="5981" xr3:uid="{1E25B445-B560-8742-8378-275C9FC56ED5}" name="Column5961"/>
    <tableColumn id="5982" xr3:uid="{3560BF00-6CAA-4B4A-8F8E-5D0321107A35}" name="Column5962"/>
    <tableColumn id="5983" xr3:uid="{F425753B-BEAB-2346-BDE3-F0E6174EB60D}" name="Column5963"/>
    <tableColumn id="5984" xr3:uid="{59A28DD0-DDC4-714D-B8A5-562C162575ED}" name="Column5964"/>
    <tableColumn id="5985" xr3:uid="{2CDAE649-1821-3041-9987-EF9E56FEE369}" name="Column5965"/>
    <tableColumn id="5986" xr3:uid="{301B544E-3186-F54D-A6DD-5331E671969E}" name="Column5966"/>
    <tableColumn id="5987" xr3:uid="{C107A7F4-455E-C548-9480-73D5308084CE}" name="Column5967"/>
    <tableColumn id="5988" xr3:uid="{AE3A4725-DC6C-E447-A7E5-BAD33D4B94FB}" name="Column5968"/>
    <tableColumn id="5989" xr3:uid="{1E4F584D-E274-D94A-ADC1-B21D85D9BB7E}" name="Column5969"/>
    <tableColumn id="5990" xr3:uid="{15AFCF54-5E8C-0542-A451-88E4D1B0909F}" name="Column5970"/>
    <tableColumn id="5991" xr3:uid="{D0BDE399-965F-0E44-82EE-0F420A047C18}" name="Column5971"/>
    <tableColumn id="5992" xr3:uid="{05943D8E-2DA9-984B-BF36-31EA5508A8FF}" name="Column5972"/>
    <tableColumn id="5993" xr3:uid="{117A1F30-66CD-F045-A82E-3D081C2DDFC1}" name="Column5973"/>
    <tableColumn id="5994" xr3:uid="{4786E50D-9437-F24D-ACB2-5F254DAD3A24}" name="Column5974"/>
    <tableColumn id="5995" xr3:uid="{33D6BDED-719F-0A4B-8B24-25B369AEE3B0}" name="Column5975"/>
    <tableColumn id="5996" xr3:uid="{A2029851-4FBB-5849-853E-3E9EF1C43137}" name="Column5976"/>
    <tableColumn id="5997" xr3:uid="{7D86FB1B-7469-AA49-BC36-1B5F3360EA21}" name="Column5977"/>
    <tableColumn id="5998" xr3:uid="{58788AC1-3289-444B-A5A7-95FDBCC8BECB}" name="Column5978"/>
    <tableColumn id="5999" xr3:uid="{6205677B-0506-6946-AD68-33E3D43945C1}" name="Column5979"/>
    <tableColumn id="6000" xr3:uid="{277D7677-9963-FD4E-94B3-F64835034A43}" name="Column5980"/>
    <tableColumn id="6001" xr3:uid="{18198B42-74E8-DA4B-8ADE-CBCC24A053C6}" name="Column5981"/>
    <tableColumn id="6002" xr3:uid="{FAE766A3-A585-B243-85F7-2182615092C2}" name="Column5982"/>
    <tableColumn id="6003" xr3:uid="{B4746FA0-5BFA-A943-8120-E76639FC8310}" name="Column5983"/>
    <tableColumn id="6004" xr3:uid="{C3CC83CD-07F3-C94D-8363-5BA1CEE96045}" name="Column5984"/>
    <tableColumn id="6005" xr3:uid="{A2AFFC46-B77C-0A4D-AA5D-975620A1B6DA}" name="Column5985"/>
    <tableColumn id="6006" xr3:uid="{C44B56AC-9A1A-D34F-81D0-B2E52E143EB9}" name="Column5986"/>
    <tableColumn id="6007" xr3:uid="{CA2B0FC4-5E60-3744-8D5C-925E2EAB8803}" name="Column5987"/>
    <tableColumn id="6008" xr3:uid="{A06DF739-4723-DB44-8BCD-3C55A3F9E236}" name="Column5988"/>
    <tableColumn id="6009" xr3:uid="{EA885A06-EF68-EF4E-839E-4786C1016C63}" name="Column5989"/>
    <tableColumn id="6010" xr3:uid="{4ABF9626-DB2A-4A43-81B0-3BAB0C0E9DB9}" name="Column5990"/>
    <tableColumn id="6011" xr3:uid="{733B7412-E684-804F-9A3A-35EB087FC1CF}" name="Column5991"/>
    <tableColumn id="6012" xr3:uid="{559E8CEF-3010-DB45-B3A3-05B5AC01160B}" name="Column5992"/>
    <tableColumn id="6013" xr3:uid="{B5F05432-CB15-CE41-99A3-7CA1DD7A49E9}" name="Column5993"/>
    <tableColumn id="6014" xr3:uid="{20E435D8-F0F2-0341-AE17-F843E606748F}" name="Column5994"/>
    <tableColumn id="6015" xr3:uid="{2BEF78CE-8EF0-E04B-998B-0037FEE3A035}" name="Column5995"/>
    <tableColumn id="6016" xr3:uid="{2E4E0BF7-9A69-9B45-AC53-9410B2AEA00B}" name="Column5996"/>
    <tableColumn id="6017" xr3:uid="{0BFB8F14-B28B-FB49-B685-653085205FF4}" name="Column5997"/>
    <tableColumn id="6018" xr3:uid="{61CB42FC-7033-934F-AECC-C7D3E2092C94}" name="Column5998"/>
    <tableColumn id="6019" xr3:uid="{C8C6662D-830A-5F4A-8B20-9CAE328FEF7B}" name="Column5999"/>
    <tableColumn id="6020" xr3:uid="{E4BF96FD-BDB3-EF40-AAE1-361902E33DEF}" name="Column6000"/>
    <tableColumn id="6021" xr3:uid="{6B06D8B3-E216-F14A-A5AF-F23815C26B38}" name="Column6001"/>
    <tableColumn id="6022" xr3:uid="{F4AA583E-EE41-FB46-B19B-49DA7C0E888C}" name="Column6002"/>
    <tableColumn id="6023" xr3:uid="{00FA7AAC-79C6-2E4F-BB72-37DC2596EE8A}" name="Column6003"/>
    <tableColumn id="6024" xr3:uid="{897A9362-8B2B-4B4D-A7E0-34F18806CFCD}" name="Column6004"/>
    <tableColumn id="6025" xr3:uid="{1F404934-966D-7549-949C-4D555ADAB421}" name="Column6005"/>
    <tableColumn id="6026" xr3:uid="{B911630D-5F17-8B4A-83D9-9FB468E597D9}" name="Column6006"/>
    <tableColumn id="6027" xr3:uid="{66BEA50E-C6BD-E948-88DB-724E2ED9DAB9}" name="Column6007"/>
    <tableColumn id="6028" xr3:uid="{BAD1204D-A98F-E548-83CC-BE4E4D9A2A06}" name="Column6008"/>
    <tableColumn id="6029" xr3:uid="{CEC7D553-27D0-BB47-B275-33A91584F528}" name="Column6009"/>
    <tableColumn id="6030" xr3:uid="{2F3FF2F1-539C-3340-A91C-563CB4358B55}" name="Column6010"/>
    <tableColumn id="6031" xr3:uid="{0C044659-B24B-714E-A29C-A4495BC46FDF}" name="Column6011"/>
    <tableColumn id="6032" xr3:uid="{796A3AC5-1CA5-0E4C-8EAD-C94154A939E3}" name="Column6012"/>
    <tableColumn id="6033" xr3:uid="{2F077EAA-458E-6940-8796-C117EA04978C}" name="Column6013"/>
    <tableColumn id="6034" xr3:uid="{DEA181FC-1403-E545-8272-24FC408239C6}" name="Column6014"/>
    <tableColumn id="6035" xr3:uid="{DA856B10-1173-5540-B1F5-D6492D71D6C4}" name="Column6015"/>
    <tableColumn id="6036" xr3:uid="{9BB74AB7-E749-924A-B607-F9DD35A5143F}" name="Column6016"/>
    <tableColumn id="6037" xr3:uid="{8D186501-8ECF-5745-9827-CF5FA82752F1}" name="Column6017"/>
    <tableColumn id="6038" xr3:uid="{9882EF94-F8A2-3845-BAEA-001F9254311F}" name="Column6018"/>
    <tableColumn id="6039" xr3:uid="{2887FEFD-AA08-404E-B7D6-D80BAF4A9419}" name="Column6019"/>
    <tableColumn id="6040" xr3:uid="{9FD804EC-84B1-5745-8495-EDF0D13D2ACF}" name="Column6020"/>
    <tableColumn id="6041" xr3:uid="{B958FCF3-89B0-B147-950D-80475D7A5010}" name="Column6021"/>
    <tableColumn id="6042" xr3:uid="{B5C91865-F43E-5C49-BD53-C38E9540D72E}" name="Column6022"/>
    <tableColumn id="6043" xr3:uid="{DB24388B-17ED-294D-A64B-17E6F2F67E1A}" name="Column6023"/>
    <tableColumn id="6044" xr3:uid="{F51B71B1-81AF-9542-A9FE-F389857803D3}" name="Column6024"/>
    <tableColumn id="6045" xr3:uid="{7FCAE399-24B2-774B-99EB-1AE44AD79F3C}" name="Column6025"/>
    <tableColumn id="6046" xr3:uid="{2E31FD84-07D7-7E4B-988C-6F965CE3C6E5}" name="Column6026"/>
    <tableColumn id="6047" xr3:uid="{EFF727A7-8157-4441-A858-1C2347F39015}" name="Column6027"/>
    <tableColumn id="6048" xr3:uid="{760235BC-F113-1744-9690-59FD539F95C6}" name="Column6028"/>
    <tableColumn id="6049" xr3:uid="{568DF0D5-0185-C34B-9DB2-E7EFF0B90352}" name="Column6029"/>
    <tableColumn id="6050" xr3:uid="{8B3EA855-B94E-A34C-8A88-947B890A536A}" name="Column6030"/>
    <tableColumn id="6051" xr3:uid="{66D5AEB2-81B6-3543-975F-493ED742A494}" name="Column6031"/>
    <tableColumn id="6052" xr3:uid="{B51E5BFC-8740-7040-818E-76779BE86545}" name="Column6032"/>
    <tableColumn id="6053" xr3:uid="{785F2F23-FBC6-A547-BEDE-594E163F03B5}" name="Column6033"/>
    <tableColumn id="6054" xr3:uid="{3893468C-FCA5-F64A-B35A-EF877CA2C241}" name="Column6034"/>
    <tableColumn id="6055" xr3:uid="{39C7C315-1570-C343-8E0F-60CEA49F903D}" name="Column6035"/>
    <tableColumn id="6056" xr3:uid="{FC3047B2-FC2B-634B-9931-9406C7D7AC56}" name="Column6036"/>
    <tableColumn id="6057" xr3:uid="{C48A67D8-58C5-8340-B9E9-8C1F3E2B020B}" name="Column6037"/>
    <tableColumn id="6058" xr3:uid="{C3528BE1-3A79-614D-909B-C2A0D2A46333}" name="Column6038"/>
    <tableColumn id="6059" xr3:uid="{C27109EA-019E-6E41-A66C-AF59889A1F85}" name="Column6039"/>
    <tableColumn id="6060" xr3:uid="{DB132303-529A-F647-8DE5-A66B4E013DD5}" name="Column6040"/>
    <tableColumn id="6061" xr3:uid="{BBCF199C-21FF-7F48-8357-B6EC727B666C}" name="Column6041"/>
    <tableColumn id="6062" xr3:uid="{00DBB903-A0A3-A141-B5A8-9AC21CD2994C}" name="Column6042"/>
    <tableColumn id="6063" xr3:uid="{91943215-6A91-CE49-91D9-C3B50D4EA417}" name="Column6043"/>
    <tableColumn id="6064" xr3:uid="{B20B3489-E6B4-AE46-B1DE-B0177911273D}" name="Column6044"/>
    <tableColumn id="6065" xr3:uid="{074DCFF4-98C9-264A-BCD2-BE1F95576212}" name="Column6045"/>
    <tableColumn id="6066" xr3:uid="{DD770816-B20D-6442-8D62-424802B8668D}" name="Column6046"/>
    <tableColumn id="6067" xr3:uid="{FD62D778-E653-E146-B32D-9D64D7DF900D}" name="Column6047"/>
    <tableColumn id="6068" xr3:uid="{FCDA725B-3159-BD4D-9B27-10C8DC947103}" name="Column6048"/>
    <tableColumn id="6069" xr3:uid="{1F349434-A2D2-9B48-B9D5-0CBD0405060C}" name="Column6049"/>
    <tableColumn id="6070" xr3:uid="{43F7D03E-B80C-E84E-9013-3121E1D2E744}" name="Column6050"/>
    <tableColumn id="6071" xr3:uid="{132CF331-4098-8440-8649-02E045464BAB}" name="Column6051"/>
    <tableColumn id="6072" xr3:uid="{BD1A9190-BB79-6E42-BF47-875A93CC05AB}" name="Column6052"/>
    <tableColumn id="6073" xr3:uid="{116A850B-2F31-AB4B-8ECE-18A446E0811F}" name="Column6053"/>
    <tableColumn id="6074" xr3:uid="{3940A112-3195-D74B-99A7-B8E01EF5E4C7}" name="Column6054"/>
    <tableColumn id="6075" xr3:uid="{B91DCBB3-C78B-FF45-AF2B-623105D931E5}" name="Column6055"/>
    <tableColumn id="6076" xr3:uid="{242AEE7D-E66F-0B42-BAFD-902019030FEB}" name="Column6056"/>
    <tableColumn id="6077" xr3:uid="{9BA97AF4-B7FA-8741-8F2B-26BE1E31DCFF}" name="Column6057"/>
    <tableColumn id="6078" xr3:uid="{79B8FBDD-7DDC-B149-9550-2D90BEFE7C72}" name="Column6058"/>
    <tableColumn id="6079" xr3:uid="{034D0C10-EA29-FA4D-9FDF-BFD3B8F00326}" name="Column6059"/>
    <tableColumn id="6080" xr3:uid="{F1BB225B-71D0-024F-A4F6-20306C2E5BA0}" name="Column6060"/>
    <tableColumn id="6081" xr3:uid="{D0EBFC29-CF88-C441-9EAD-A94F8E80DF67}" name="Column6061"/>
    <tableColumn id="6082" xr3:uid="{C488B6EF-83F3-104C-80AE-8A5A6CB215A8}" name="Column6062"/>
    <tableColumn id="6083" xr3:uid="{8073DA87-2F79-824D-BE94-AAD09DE9FB02}" name="Column6063"/>
    <tableColumn id="6084" xr3:uid="{A2D0E87A-2BCE-BB47-AAA4-6A1CA575C5A9}" name="Column6064"/>
    <tableColumn id="6085" xr3:uid="{DAF5E9B9-7BC7-B64F-A505-1E500B4246E6}" name="Column6065"/>
    <tableColumn id="6086" xr3:uid="{DD4AED1B-799F-8140-A9C8-3644006DED24}" name="Column6066"/>
    <tableColumn id="6087" xr3:uid="{486D941B-385D-7042-9CBA-A8B41B22DC86}" name="Column6067"/>
    <tableColumn id="6088" xr3:uid="{3AE6281E-BDA6-C848-8BC0-F420ACF6B6F8}" name="Column6068"/>
    <tableColumn id="6089" xr3:uid="{6E97C400-B4EB-E544-9F3B-C10F8B51E147}" name="Column6069"/>
    <tableColumn id="6090" xr3:uid="{B07D280B-4C9C-6C43-ACDC-1EED5573A3CA}" name="Column6070"/>
    <tableColumn id="6091" xr3:uid="{213E24D2-41E5-4448-8BA6-283B09D7F9ED}" name="Column6071"/>
    <tableColumn id="6092" xr3:uid="{5F983F08-D429-A244-8EA5-93CA1D8B484C}" name="Column6072"/>
    <tableColumn id="6093" xr3:uid="{730EE821-58C6-5A44-8BCD-568D9C2BC472}" name="Column6073"/>
    <tableColumn id="6094" xr3:uid="{327E82F2-5F1C-0D42-8E6C-FE9ED3526DAF}" name="Column6074"/>
    <tableColumn id="6095" xr3:uid="{175B0CB1-8652-FD4C-B82D-618D855DA9F3}" name="Column6075"/>
    <tableColumn id="6096" xr3:uid="{302B72D9-EDB5-1849-B18C-AADEACC86041}" name="Column6076"/>
    <tableColumn id="6097" xr3:uid="{95B466DA-3CC9-A14A-A3E3-9BC5924FCACA}" name="Column6077"/>
    <tableColumn id="6098" xr3:uid="{CC10E513-C921-C64B-86B0-95B7099CD4AA}" name="Column6078"/>
    <tableColumn id="6099" xr3:uid="{985AD0F0-75CD-5249-983C-F55068A43211}" name="Column6079"/>
    <tableColumn id="6100" xr3:uid="{0E5DCD9D-BE7D-354A-8C20-56386617DA07}" name="Column6080"/>
    <tableColumn id="6101" xr3:uid="{C36AB20E-03AB-9841-9607-46A86C711C0A}" name="Column6081"/>
    <tableColumn id="6102" xr3:uid="{4FACBD76-F6DC-4C4D-B4B3-BC69985531F5}" name="Column6082"/>
    <tableColumn id="6103" xr3:uid="{C37BA09A-63DE-874B-BAA1-182D39737447}" name="Column6083"/>
    <tableColumn id="6104" xr3:uid="{AA9E9E5E-98A9-384D-9DF4-CA6D4DF8398B}" name="Column6084"/>
    <tableColumn id="6105" xr3:uid="{426AFA7E-859B-2145-96DC-F94FF81D818C}" name="Column6085"/>
    <tableColumn id="6106" xr3:uid="{147192D7-06E1-374F-B1A9-7DC3215DD430}" name="Column6086"/>
    <tableColumn id="6107" xr3:uid="{2383ABD6-E14F-2D44-BA6B-26C688BB63B0}" name="Column6087"/>
    <tableColumn id="6108" xr3:uid="{E88B9C51-3051-B440-85FB-B638320D4B9E}" name="Column6088"/>
    <tableColumn id="6109" xr3:uid="{A98AABA3-D93F-6949-9740-44A861FF024A}" name="Column6089"/>
    <tableColumn id="6110" xr3:uid="{1CCDBD3A-7ADC-0843-8F98-87F832A9FEBE}" name="Column6090"/>
    <tableColumn id="6111" xr3:uid="{E73FABEA-6B7A-5F42-A1DC-5076E91BF5A3}" name="Column6091"/>
    <tableColumn id="6112" xr3:uid="{B2D34081-7DE3-C84D-ABB9-A65E8B68FD6B}" name="Column6092"/>
    <tableColumn id="6113" xr3:uid="{0A5D43D5-A0E3-8141-8DFD-AC0D782AE72F}" name="Column6093"/>
    <tableColumn id="6114" xr3:uid="{848B5DF5-43C9-7749-B09A-76F1077BD1BD}" name="Column6094"/>
    <tableColumn id="6115" xr3:uid="{1A36F074-46B4-6944-8C55-FF8CA0A19FA9}" name="Column6095"/>
    <tableColumn id="6116" xr3:uid="{FACD3BDC-C457-D248-B2CE-19BB10A7A5F0}" name="Column6096"/>
    <tableColumn id="6117" xr3:uid="{1E2EC87E-153C-4B45-852A-E5AF9AE9273A}" name="Column6097"/>
    <tableColumn id="6118" xr3:uid="{E0AF6858-7598-704E-935F-926EFDAAEA1C}" name="Column6098"/>
    <tableColumn id="6119" xr3:uid="{E67AA2F6-2C4F-7C42-A2CD-6A7F54E4F3DA}" name="Column6099"/>
    <tableColumn id="6120" xr3:uid="{6A835148-D12D-6D40-831C-86ED24790DC0}" name="Column6100"/>
    <tableColumn id="6121" xr3:uid="{6F4E4146-B2AA-F145-9ED2-B7C94B0763CC}" name="Column6101"/>
    <tableColumn id="6122" xr3:uid="{AAFAFF5C-9BAA-3642-B644-C0679AC7B479}" name="Column6102"/>
    <tableColumn id="6123" xr3:uid="{02DB0C2F-9B49-5B46-98E9-7B066934A3B7}" name="Column6103"/>
    <tableColumn id="6124" xr3:uid="{52036D9D-7D20-2648-B068-7DD006FC8A27}" name="Column6104"/>
    <tableColumn id="6125" xr3:uid="{BC7C5353-1062-9C40-A4E5-2D51981E3D0C}" name="Column6105"/>
    <tableColumn id="6126" xr3:uid="{684A4714-7C4E-564B-965D-143A5920F51A}" name="Column6106"/>
    <tableColumn id="6127" xr3:uid="{8CD535FF-F61F-C146-802B-322B45B85782}" name="Column6107"/>
    <tableColumn id="6128" xr3:uid="{D4C40194-79CC-C045-B989-022850D235E3}" name="Column6108"/>
    <tableColumn id="6129" xr3:uid="{4DF4AF47-0C23-BB42-9964-9CE074564984}" name="Column6109"/>
    <tableColumn id="6130" xr3:uid="{8A03D3F9-AC37-1244-BB84-184D344119D3}" name="Column6110"/>
    <tableColumn id="6131" xr3:uid="{128E5E0F-3762-9F47-BC3F-E683CD1FDD00}" name="Column6111"/>
    <tableColumn id="6132" xr3:uid="{E3225840-E117-B94B-BE8C-9463DC0FFE34}" name="Column6112"/>
    <tableColumn id="6133" xr3:uid="{64C1DE37-8EC1-0E46-AAD7-A9E05CFB8EE6}" name="Column6113"/>
    <tableColumn id="6134" xr3:uid="{233AD0FB-4911-3143-949C-3BF40C124D52}" name="Column6114"/>
    <tableColumn id="6135" xr3:uid="{08CBCDED-D4BE-8145-A179-4511490F943A}" name="Column6115"/>
    <tableColumn id="6136" xr3:uid="{8F6DED4B-599B-034E-9B80-389405A570B1}" name="Column6116"/>
    <tableColumn id="6137" xr3:uid="{4BCC9056-5A7E-6946-986F-E13E00FCEF7B}" name="Column6117"/>
    <tableColumn id="6138" xr3:uid="{8D9CFA55-4942-7F4C-B49B-F6174F9A9BD1}" name="Column6118"/>
    <tableColumn id="6139" xr3:uid="{FB7686F0-3463-9343-9366-C29E74E51609}" name="Column6119"/>
    <tableColumn id="6140" xr3:uid="{B8E295F8-5250-0148-A5E5-5239B9FA0697}" name="Column6120"/>
    <tableColumn id="6141" xr3:uid="{02616ACC-2D63-0940-B40E-5911A1DC82E9}" name="Column6121"/>
    <tableColumn id="6142" xr3:uid="{D12A54D6-691D-1C46-AE0E-E09AC22ECD91}" name="Column6122"/>
    <tableColumn id="6143" xr3:uid="{9074998E-E1F3-FA47-BAFE-1648C4CB588E}" name="Column6123"/>
    <tableColumn id="6144" xr3:uid="{AE4DEFB6-E851-FE48-86B8-80477597FA83}" name="Column6124"/>
    <tableColumn id="6145" xr3:uid="{C95FCCDE-E995-BE47-9B49-90832E818AFF}" name="Column6125"/>
    <tableColumn id="6146" xr3:uid="{8E85471E-8C37-144D-8B1A-100BF4E3B202}" name="Column6126"/>
    <tableColumn id="6147" xr3:uid="{94D1A888-B544-1343-9D8F-E237CCE99705}" name="Column6127"/>
    <tableColumn id="6148" xr3:uid="{F4E8C65C-C8A7-934D-B437-0A96D580E828}" name="Column6128"/>
    <tableColumn id="6149" xr3:uid="{4DD59690-C5A7-8349-B71F-A972C497A09D}" name="Column6129"/>
    <tableColumn id="6150" xr3:uid="{F8FFA1FA-EC33-2F43-861F-8CFB30688C2C}" name="Column6130"/>
    <tableColumn id="6151" xr3:uid="{5252BF5A-E95D-D24D-88FE-2D28DAA35A1C}" name="Column6131"/>
    <tableColumn id="6152" xr3:uid="{2E4298F8-E57E-9046-96BF-ABA052D22E3C}" name="Column6132"/>
    <tableColumn id="6153" xr3:uid="{170E19FD-B68D-1E45-A16D-510DFFBAE10C}" name="Column6133"/>
    <tableColumn id="6154" xr3:uid="{5C7DC2B3-FC17-3A40-89E1-7923BB413718}" name="Column6134"/>
    <tableColumn id="6155" xr3:uid="{7311B914-9595-D44A-9647-237113FA7A42}" name="Column6135"/>
    <tableColumn id="6156" xr3:uid="{72B711A2-FA3C-6445-99E4-A2301A07A9F5}" name="Column6136"/>
    <tableColumn id="6157" xr3:uid="{E99B2743-BC72-3A49-8A79-2EB1538A108E}" name="Column6137"/>
    <tableColumn id="6158" xr3:uid="{4ED12607-FC36-0B47-8406-07DCCBB3DEBD}" name="Column6138"/>
    <tableColumn id="6159" xr3:uid="{3244C021-90D4-9548-A5E9-B1B4BED57A82}" name="Column6139"/>
    <tableColumn id="6160" xr3:uid="{DFF83E51-BC10-F54F-AEBE-B33932927260}" name="Column6140"/>
    <tableColumn id="6161" xr3:uid="{CF10670B-F941-5149-9100-AB5EA60DAE62}" name="Column6141"/>
    <tableColumn id="6162" xr3:uid="{ABBA5DAC-8C21-0245-B741-FE72B2788FDD}" name="Column6142"/>
    <tableColumn id="6163" xr3:uid="{96AF0F21-1A0C-1D4E-9D80-B7774E3942D8}" name="Column6143"/>
    <tableColumn id="6164" xr3:uid="{041637B0-AD0C-2043-BFDC-B61C65082642}" name="Column6144"/>
    <tableColumn id="6165" xr3:uid="{7E6F3A2E-9EF5-CF4E-815E-4A00C90CF935}" name="Column6145"/>
    <tableColumn id="6166" xr3:uid="{352C498F-8CC7-6041-84EA-8F1CF960547E}" name="Column6146"/>
    <tableColumn id="6167" xr3:uid="{A38005E0-1E7E-344B-B612-85D2766B6DA9}" name="Column6147"/>
    <tableColumn id="6168" xr3:uid="{22FE1483-267E-074D-B3DB-F902E08DBF0F}" name="Column6148"/>
    <tableColumn id="6169" xr3:uid="{98452314-DE69-4B45-9D06-37B08271E2A2}" name="Column6149"/>
    <tableColumn id="6170" xr3:uid="{BE3426CA-7335-A545-A2BF-3D5FECC21697}" name="Column6150"/>
    <tableColumn id="6171" xr3:uid="{2D084EAA-DFC6-8D42-84D5-F28171512804}" name="Column6151"/>
    <tableColumn id="6172" xr3:uid="{746656CC-F07C-C54F-9164-71255E6DCC7F}" name="Column6152"/>
    <tableColumn id="6173" xr3:uid="{3A3D8E92-2F59-4B47-8F8D-9FB6A4F5FBCD}" name="Column6153"/>
    <tableColumn id="6174" xr3:uid="{1C0C3BC1-5BD7-7248-A7CF-A5C1A871104F}" name="Column6154"/>
    <tableColumn id="6175" xr3:uid="{CAEB3E5E-A0B5-614A-BB0E-F9F44A0C4A56}" name="Column6155"/>
    <tableColumn id="6176" xr3:uid="{53BF2F93-DECD-F24A-83AE-E93568A22D16}" name="Column6156"/>
    <tableColumn id="6177" xr3:uid="{FA27AE78-4D35-9F43-8DFD-6AEF085A2F4D}" name="Column6157"/>
    <tableColumn id="6178" xr3:uid="{706A635A-11CB-944D-8FA0-448EDFBDDE4E}" name="Column6158"/>
    <tableColumn id="6179" xr3:uid="{321BEC3F-BF6E-0D44-9041-398BA56C1EEB}" name="Column6159"/>
    <tableColumn id="6180" xr3:uid="{313017CB-24F5-0547-8B3B-91AA45E24866}" name="Column6160"/>
    <tableColumn id="6181" xr3:uid="{619F91DA-2147-B943-9815-7F9B6D01D329}" name="Column6161"/>
    <tableColumn id="6182" xr3:uid="{E4A6765C-25B7-AF45-9362-5D45A0B5D926}" name="Column6162"/>
    <tableColumn id="6183" xr3:uid="{C5EFA342-92B9-3D4D-A28A-E012A0A96787}" name="Column6163"/>
    <tableColumn id="6184" xr3:uid="{856C0642-E69B-D440-AA8D-43BE46E6EEA0}" name="Column6164"/>
    <tableColumn id="6185" xr3:uid="{4FD189C3-06B5-C74A-A38A-C1D7FAE40551}" name="Column6165"/>
    <tableColumn id="6186" xr3:uid="{E902C77B-65D7-7249-BEC6-F48B6D29583E}" name="Column6166"/>
    <tableColumn id="6187" xr3:uid="{6C41E437-A711-DA4C-B5F6-9760A3D306BE}" name="Column6167"/>
    <tableColumn id="6188" xr3:uid="{853BE864-1A2E-6149-8BCC-8B6DE2D0ABF2}" name="Column6168"/>
    <tableColumn id="6189" xr3:uid="{BC9CC04B-E148-B449-92BD-655D5AAA9DB3}" name="Column6169"/>
    <tableColumn id="6190" xr3:uid="{73215CAD-F699-9142-9C86-3C52546652B9}" name="Column6170"/>
    <tableColumn id="6191" xr3:uid="{A97A8BAC-1504-134C-B593-5CB79F0849E4}" name="Column6171"/>
    <tableColumn id="6192" xr3:uid="{8A3A28C9-7FE9-ED41-845B-29B2DA2AD43A}" name="Column6172"/>
    <tableColumn id="6193" xr3:uid="{BA251F11-E0FF-E748-A008-3C3BCC0569CB}" name="Column6173"/>
    <tableColumn id="6194" xr3:uid="{4C555343-4841-D246-AA46-9C9A4EC4D21D}" name="Column6174"/>
    <tableColumn id="6195" xr3:uid="{3F2ADB52-1034-194E-A1D3-E0F36D8A89C0}" name="Column6175"/>
    <tableColumn id="6196" xr3:uid="{8ABAE79F-F30B-2E4E-96EC-59234BA144E8}" name="Column6176"/>
    <tableColumn id="6197" xr3:uid="{D854550F-B5D2-174B-8C97-4DFAB8F3E2E3}" name="Column6177"/>
    <tableColumn id="6198" xr3:uid="{0DBE27D0-C7E2-AF47-8609-46AA9D4DF7E2}" name="Column6178"/>
    <tableColumn id="6199" xr3:uid="{8C06C61C-EF05-C140-8901-F10D4F8FEF46}" name="Column6179"/>
    <tableColumn id="6200" xr3:uid="{7C214492-2472-4540-891E-A8902087D9CF}" name="Column6180"/>
    <tableColumn id="6201" xr3:uid="{C633CC32-BD15-C949-8965-F526EE869398}" name="Column6181"/>
    <tableColumn id="6202" xr3:uid="{88247518-B53D-3F44-B367-3AE4ED68D265}" name="Column6182"/>
    <tableColumn id="6203" xr3:uid="{A4E1CC3C-1F19-3F48-87EB-DD9DDE221079}" name="Column6183"/>
    <tableColumn id="6204" xr3:uid="{A2958079-C2A1-3841-8FC6-7A5BD769EA7E}" name="Column6184"/>
    <tableColumn id="6205" xr3:uid="{6C59A2FF-A587-3046-B7DE-5255FB163E32}" name="Column6185"/>
    <tableColumn id="6206" xr3:uid="{A44B47F7-B9CD-5C45-9045-535EC2042067}" name="Column6186"/>
    <tableColumn id="6207" xr3:uid="{D0F47BEF-5359-7D45-99E8-E00A79F66A87}" name="Column6187"/>
    <tableColumn id="6208" xr3:uid="{49D8B3B1-955F-464B-B8B4-086DC778E7DE}" name="Column6188"/>
    <tableColumn id="6209" xr3:uid="{0F58FED9-CD32-204E-BCB0-E348C8865D3B}" name="Column6189"/>
    <tableColumn id="6210" xr3:uid="{5BA7F8C9-848D-F64E-8A38-CEAE8BAAD2A2}" name="Column6190"/>
    <tableColumn id="6211" xr3:uid="{914C2FFB-E2DD-E146-A139-56B2F0625B97}" name="Column6191"/>
    <tableColumn id="6212" xr3:uid="{439A2296-36FA-B64F-8848-6CFBF031D4DA}" name="Column6192"/>
    <tableColumn id="6213" xr3:uid="{B4EA04E4-91FF-F640-8DFB-E60ABCB5694F}" name="Column6193"/>
    <tableColumn id="6214" xr3:uid="{EDE347F6-A504-9140-B560-F6FF24EB1E26}" name="Column6194"/>
    <tableColumn id="6215" xr3:uid="{8A87454C-FCF5-8C42-ACD4-596388659589}" name="Column6195"/>
    <tableColumn id="6216" xr3:uid="{B2D30D9C-6A36-8D42-BEEE-E8A5793E757C}" name="Column6196"/>
    <tableColumn id="6217" xr3:uid="{92F567D6-9DBE-8A40-B5F2-9069ACD342CB}" name="Column6197"/>
    <tableColumn id="6218" xr3:uid="{8B0AB20D-D531-5E48-AF2A-75B80C0D2A8E}" name="Column6198"/>
    <tableColumn id="6219" xr3:uid="{5B720814-B844-9346-B6EF-34AA974A1479}" name="Column6199"/>
    <tableColumn id="6220" xr3:uid="{94D75E44-FEC4-924E-9806-926705054BCE}" name="Column6200"/>
    <tableColumn id="6221" xr3:uid="{893D4310-DD2C-2646-BD80-D3E3ACA4BA00}" name="Column6201"/>
    <tableColumn id="6222" xr3:uid="{6674F31A-908D-5D43-B3B6-641C34E79D92}" name="Column6202"/>
    <tableColumn id="6223" xr3:uid="{C1FD0692-50B3-4146-92BB-917A5B2E2E6E}" name="Column6203"/>
    <tableColumn id="6224" xr3:uid="{C02A0EC0-CC46-2D4A-A3E9-67D9FBEB2CA8}" name="Column6204"/>
    <tableColumn id="6225" xr3:uid="{D5D09547-EA94-2A43-B109-ECC605D0FB40}" name="Column6205"/>
    <tableColumn id="6226" xr3:uid="{5EA5F4DE-01F0-5A4C-9E02-EC64F8403484}" name="Column6206"/>
    <tableColumn id="6227" xr3:uid="{A4A585B6-0D77-D04F-BF8E-A7A3621F1F8E}" name="Column6207"/>
    <tableColumn id="6228" xr3:uid="{8F068BC9-B891-F24C-9D7A-D5B7AFA6860B}" name="Column6208"/>
    <tableColumn id="6229" xr3:uid="{57BAE914-4C15-D24A-8A90-BDD70AAAC0AD}" name="Column6209"/>
    <tableColumn id="6230" xr3:uid="{BE77F889-1E6B-3346-9A04-87640433074F}" name="Column6210"/>
    <tableColumn id="6231" xr3:uid="{FF21E939-6EC6-CB46-96DE-EF7C2124C022}" name="Column6211"/>
    <tableColumn id="6232" xr3:uid="{6A34B88C-48B2-E04D-B680-11E248910948}" name="Column6212"/>
    <tableColumn id="6233" xr3:uid="{47DB9CD9-D312-5549-93A9-240F27B11236}" name="Column6213"/>
    <tableColumn id="6234" xr3:uid="{7CAD6470-4B66-5242-9BA8-D0B7DCA2A035}" name="Column6214"/>
    <tableColumn id="6235" xr3:uid="{D688A3FB-9462-7843-A8D9-3FD3B9806CFF}" name="Column6215"/>
    <tableColumn id="6236" xr3:uid="{2B6AEEB4-FCDF-5441-AE09-2ED6A6776A4F}" name="Column6216"/>
    <tableColumn id="6237" xr3:uid="{B9301D49-0859-0C49-B831-C9600D3DDFC9}" name="Column6217"/>
    <tableColumn id="6238" xr3:uid="{EFC1C2F9-9CAC-154B-B1FD-4CE51D4E3B88}" name="Column6218"/>
    <tableColumn id="6239" xr3:uid="{F256606E-5552-F048-B3DF-3991B083D92A}" name="Column6219"/>
    <tableColumn id="6240" xr3:uid="{6C118608-3FAC-2648-AC57-0205B4803781}" name="Column6220"/>
    <tableColumn id="6241" xr3:uid="{51DEF412-7E57-BA40-B57A-48BC6F1CE3A8}" name="Column6221"/>
    <tableColumn id="6242" xr3:uid="{94E40C1D-BFC4-5F4C-A41E-BDB9370D5B37}" name="Column6222"/>
    <tableColumn id="6243" xr3:uid="{A8815905-19C9-784E-9D40-B48CC748D483}" name="Column6223"/>
    <tableColumn id="6244" xr3:uid="{4687FD1C-49AE-9A45-A65D-FDE935AB0BAA}" name="Column6224"/>
    <tableColumn id="6245" xr3:uid="{295F977C-6433-6044-850A-F8C979A19E0D}" name="Column6225"/>
    <tableColumn id="6246" xr3:uid="{36CCE6D7-593C-A141-A166-6823F289B178}" name="Column6226"/>
    <tableColumn id="6247" xr3:uid="{746295E3-495C-844C-8E5E-C70B0FA2DD0F}" name="Column6227"/>
    <tableColumn id="6248" xr3:uid="{738A193B-7C29-FA4D-B691-C795CCB2256E}" name="Column6228"/>
    <tableColumn id="6249" xr3:uid="{6F7AD96D-CBF8-A042-9D89-B6C95560D9A2}" name="Column6229"/>
    <tableColumn id="6250" xr3:uid="{0AF3282D-2AEB-0B47-9793-4F5DD9F40347}" name="Column6230"/>
    <tableColumn id="6251" xr3:uid="{1F506FE0-7749-634B-B4D1-5EB61964AAEE}" name="Column6231"/>
    <tableColumn id="6252" xr3:uid="{9CAC6321-2716-E84E-A7FE-F03C505BF2CF}" name="Column6232"/>
    <tableColumn id="6253" xr3:uid="{B2F62EB9-A2F2-1F43-BE60-73DB81516352}" name="Column6233"/>
    <tableColumn id="6254" xr3:uid="{9F9E1A89-7778-1148-BCB8-8CFDE327B1F9}" name="Column6234"/>
    <tableColumn id="6255" xr3:uid="{4C2EF532-ECB5-5E46-99AF-B38B36C19410}" name="Column6235"/>
    <tableColumn id="6256" xr3:uid="{E170B964-B58B-D843-A93E-10D5869628FE}" name="Column6236"/>
    <tableColumn id="6257" xr3:uid="{A314C83F-6D65-EC48-969F-EF7422B3BF11}" name="Column6237"/>
    <tableColumn id="6258" xr3:uid="{557A3CD2-06B5-0846-A52F-3FC07D0603E2}" name="Column6238"/>
    <tableColumn id="6259" xr3:uid="{B5B88E6C-B90E-724C-98BF-271B7A6F49D5}" name="Column6239"/>
    <tableColumn id="6260" xr3:uid="{92CFC1B2-3E58-1441-A726-A54ADA8503CC}" name="Column6240"/>
    <tableColumn id="6261" xr3:uid="{37C5EC72-E2E8-A743-869E-7948E7F8FC50}" name="Column6241"/>
    <tableColumn id="6262" xr3:uid="{10646BA6-8A96-DA4A-889C-2B6358602447}" name="Column6242"/>
    <tableColumn id="6263" xr3:uid="{C8B6E9CF-6FE3-DF46-A046-1A2EAC69A5A4}" name="Column6243"/>
    <tableColumn id="6264" xr3:uid="{72BBA135-88DA-064A-92F8-F050774C3366}" name="Column6244"/>
    <tableColumn id="6265" xr3:uid="{5220D7F3-2DDE-7441-A107-8D16CD7E8912}" name="Column6245"/>
    <tableColumn id="6266" xr3:uid="{80CEE563-A464-0244-A616-66527A6AE6A8}" name="Column6246"/>
    <tableColumn id="6267" xr3:uid="{2EE462CC-1747-264A-84E2-E23164CBE958}" name="Column6247"/>
    <tableColumn id="6268" xr3:uid="{046A2016-8582-EF42-9FA1-7B41A17853AF}" name="Column6248"/>
    <tableColumn id="6269" xr3:uid="{C905F11C-C367-3546-A76D-E7C86E751F23}" name="Column6249"/>
    <tableColumn id="6270" xr3:uid="{7C637771-AC70-EA49-8B9D-2F24247FE62A}" name="Column6250"/>
    <tableColumn id="6271" xr3:uid="{2B5C569E-1DB8-024A-85BA-47418A6FC06A}" name="Column6251"/>
    <tableColumn id="6272" xr3:uid="{F01DDBE0-96A6-0D4E-85A6-27A2E83716D2}" name="Column6252"/>
    <tableColumn id="6273" xr3:uid="{16E4A2E7-64DF-374F-893D-9A8243902D13}" name="Column6253"/>
    <tableColumn id="6274" xr3:uid="{5B1F427D-2AB4-B941-85B7-05914B2602E9}" name="Column6254"/>
    <tableColumn id="6275" xr3:uid="{D0790CBC-A138-6349-A592-2419B1C51BAC}" name="Column6255"/>
    <tableColumn id="6276" xr3:uid="{3F3FC025-10DB-EB4C-A75A-D937EAA71814}" name="Column6256"/>
    <tableColumn id="6277" xr3:uid="{8BE9BC32-3607-7D47-9101-348D8370C55D}" name="Column6257"/>
    <tableColumn id="6278" xr3:uid="{ACDF4CAE-3720-CB4C-9086-5CB46B13DE62}" name="Column6258"/>
    <tableColumn id="6279" xr3:uid="{A921E184-C4BF-D043-AD5A-762B3415D0E6}" name="Column6259"/>
    <tableColumn id="6280" xr3:uid="{03A30355-08A3-B646-8F02-793531AA9272}" name="Column6260"/>
    <tableColumn id="6281" xr3:uid="{094BC330-7595-8047-932B-C55B310DC411}" name="Column6261"/>
    <tableColumn id="6282" xr3:uid="{7B3157BF-4E3A-764B-A7DD-3D2E9C46F203}" name="Column6262"/>
    <tableColumn id="6283" xr3:uid="{B133755E-5F97-D24B-AC4A-00E4A9F4D3D9}" name="Column6263"/>
    <tableColumn id="6284" xr3:uid="{A5FBAA00-C48E-2B47-AA0A-EF446B6D2E36}" name="Column6264"/>
    <tableColumn id="6285" xr3:uid="{1014D8D3-F81C-6742-B9ED-420CF3BF6B4C}" name="Column6265"/>
    <tableColumn id="6286" xr3:uid="{FA3766D2-8E24-B147-AEF5-06021BFA9798}" name="Column6266"/>
    <tableColumn id="6287" xr3:uid="{6C287191-C012-874A-9B6A-1F98C8A9857A}" name="Column6267"/>
    <tableColumn id="6288" xr3:uid="{9920EA7A-D0BD-2341-84F6-3050A405145F}" name="Column6268"/>
    <tableColumn id="6289" xr3:uid="{FD9C4FA3-B6CD-9947-A625-86EB5FA6798B}" name="Column6269"/>
    <tableColumn id="6290" xr3:uid="{044E9CEE-A594-8947-B204-29BF1C123897}" name="Column6270"/>
    <tableColumn id="6291" xr3:uid="{356BE688-FE59-1D42-A154-42B2322D5131}" name="Column6271"/>
    <tableColumn id="6292" xr3:uid="{3E83C8A7-E649-DC42-89B0-0843BA1A93BF}" name="Column6272"/>
    <tableColumn id="6293" xr3:uid="{B4186E81-1392-8C4C-86BA-E4F83E0CEBAF}" name="Column6273"/>
    <tableColumn id="6294" xr3:uid="{835AB6FD-CD06-F943-859A-B6FD6F7E016F}" name="Column6274"/>
    <tableColumn id="6295" xr3:uid="{5DBB17DB-5D14-F045-988A-55EDF7950AEF}" name="Column6275"/>
    <tableColumn id="6296" xr3:uid="{2B3699F7-ACCB-564E-ACD2-1CC41453BF50}" name="Column6276"/>
    <tableColumn id="6297" xr3:uid="{7B41848C-15F2-1E4B-A62A-A05E8F3983F1}" name="Column6277"/>
    <tableColumn id="6298" xr3:uid="{D111AF9C-08ED-4D49-A846-F0E2A473A7DB}" name="Column6278"/>
    <tableColumn id="6299" xr3:uid="{DFEAE760-0CE1-1E47-9BBB-DBDDFFA29A8F}" name="Column6279"/>
    <tableColumn id="6300" xr3:uid="{82D552D8-30CC-AC49-9518-117F6DBF4070}" name="Column6280"/>
    <tableColumn id="6301" xr3:uid="{CE8A757E-6BC3-C440-B380-0AF47A086FF2}" name="Column6281"/>
    <tableColumn id="6302" xr3:uid="{1727E062-BCCC-FE4A-8A20-2AC1979D8478}" name="Column6282"/>
    <tableColumn id="6303" xr3:uid="{E8FA2454-0CAE-1C42-9770-706C0394F3B3}" name="Column6283"/>
    <tableColumn id="6304" xr3:uid="{8188BAD0-2BEE-F145-8969-BACAE3C74B67}" name="Column6284"/>
    <tableColumn id="6305" xr3:uid="{31170484-1CCF-E549-922E-474099F1C173}" name="Column6285"/>
    <tableColumn id="6306" xr3:uid="{E63115AE-A14F-EB4E-BC11-E9E195AC560D}" name="Column6286"/>
    <tableColumn id="6307" xr3:uid="{9EF38C11-0AB9-E246-A5CC-0D0179B23EEC}" name="Column6287"/>
    <tableColumn id="6308" xr3:uid="{20A626DB-B3F2-FF40-945B-40295B7A9C12}" name="Column6288"/>
    <tableColumn id="6309" xr3:uid="{2BC4B405-8C0E-8E43-AF92-DA3789B4F591}" name="Column6289"/>
    <tableColumn id="6310" xr3:uid="{8919707E-9888-6B42-A119-020C6A6CD032}" name="Column6290"/>
    <tableColumn id="6311" xr3:uid="{1D784CF4-0F59-224B-87A8-AA28E031273A}" name="Column6291"/>
    <tableColumn id="6312" xr3:uid="{91CBAD6C-A8A4-7448-BB41-30D900107903}" name="Column6292"/>
    <tableColumn id="6313" xr3:uid="{CBA741E1-8176-774A-9A0B-99073276FF58}" name="Column6293"/>
    <tableColumn id="6314" xr3:uid="{E8BB09F0-5514-654F-8E56-1475AF88BF0A}" name="Column6294"/>
    <tableColumn id="6315" xr3:uid="{E33014D7-5C01-A746-94EA-2BB581060FFA}" name="Column6295"/>
    <tableColumn id="6316" xr3:uid="{CBDD4303-4145-9B4A-8802-AF5B59D053F5}" name="Column6296"/>
    <tableColumn id="6317" xr3:uid="{B03C1880-ABA1-5B4B-85B1-6269B39565C4}" name="Column6297"/>
    <tableColumn id="6318" xr3:uid="{E5879ECA-5C85-4046-A68A-8B2528E7B34A}" name="Column6298"/>
    <tableColumn id="6319" xr3:uid="{EBC771CB-6F78-8B4D-AB5D-95924A2FE743}" name="Column6299"/>
    <tableColumn id="6320" xr3:uid="{97BAAB95-B322-994E-94F1-F67115EE39AD}" name="Column6300"/>
    <tableColumn id="6321" xr3:uid="{E966BF02-8017-4E48-9248-FEE48A6B3F79}" name="Column6301"/>
    <tableColumn id="6322" xr3:uid="{401D6845-F6A4-E64C-81EA-CB677AB8B200}" name="Column6302"/>
    <tableColumn id="6323" xr3:uid="{C988E378-A799-7F41-879C-B343D0E02A2B}" name="Column6303"/>
    <tableColumn id="6324" xr3:uid="{EEF068A1-8D29-CB4A-8FAD-BB161FD5AD86}" name="Column6304"/>
    <tableColumn id="6325" xr3:uid="{46AEF4C8-2308-7B4E-A6B3-A40BAE3D5604}" name="Column6305"/>
    <tableColumn id="6326" xr3:uid="{0D6C656B-EFD1-B148-9477-EE7EF12D6F3C}" name="Column6306"/>
    <tableColumn id="6327" xr3:uid="{0436F344-08C2-324A-83C5-11A617468366}" name="Column6307"/>
    <tableColumn id="6328" xr3:uid="{F4A21354-ED29-1642-B939-6F2F49A60603}" name="Column6308"/>
    <tableColumn id="6329" xr3:uid="{54D9E2EB-6F43-4244-88DA-5F3837FF4BF1}" name="Column6309"/>
    <tableColumn id="6330" xr3:uid="{9BFDFDE1-8338-7A40-B212-147177E54714}" name="Column6310"/>
    <tableColumn id="6331" xr3:uid="{79C3DC9D-7FD9-274F-A7AC-75F33AEAC012}" name="Column6311"/>
    <tableColumn id="6332" xr3:uid="{681786EA-539D-1F48-A00C-DDA4B3D179ED}" name="Column6312"/>
    <tableColumn id="6333" xr3:uid="{77E1FACD-350B-3346-81D1-A633D72627F2}" name="Column6313"/>
    <tableColumn id="6334" xr3:uid="{FC15BACB-93AB-A946-8D56-15C60BFC8A3C}" name="Column6314"/>
    <tableColumn id="6335" xr3:uid="{F4F81676-339B-AE41-AAE0-4EEE5D9B52CD}" name="Column6315"/>
    <tableColumn id="6336" xr3:uid="{93CCB133-8B8D-714D-B25E-12E99071FE06}" name="Column6316"/>
    <tableColumn id="6337" xr3:uid="{2F01C24D-A953-4C4E-80E4-738D08B1D991}" name="Column6317"/>
    <tableColumn id="6338" xr3:uid="{8DA8B664-29FF-1048-8A01-12C0A4C47365}" name="Column6318"/>
    <tableColumn id="6339" xr3:uid="{606D1BC6-22AB-7947-AC10-5628F9AC726F}" name="Column6319"/>
    <tableColumn id="6340" xr3:uid="{AA211FDF-7569-8449-9E59-2279E01C7279}" name="Column6320"/>
    <tableColumn id="6341" xr3:uid="{83635266-6441-D94A-B752-CCA993D081DB}" name="Column6321"/>
    <tableColumn id="6342" xr3:uid="{55C0851D-6712-CE4A-9DAA-D30EF0877A1B}" name="Column6322"/>
    <tableColumn id="6343" xr3:uid="{20389E56-73C7-2C46-8FB2-D1C77293A6B2}" name="Column6323"/>
    <tableColumn id="6344" xr3:uid="{F464A963-2119-7341-9D36-0EAB31A399AB}" name="Column6324"/>
    <tableColumn id="6345" xr3:uid="{38B6BF9E-897E-5543-ACCC-C340002D93E3}" name="Column6325"/>
    <tableColumn id="6346" xr3:uid="{0365CF8F-691C-7A4F-9AE0-8E5C628AF193}" name="Column6326"/>
    <tableColumn id="6347" xr3:uid="{85CB6201-8FDA-A741-AC2D-EBD80E7677EF}" name="Column6327"/>
    <tableColumn id="6348" xr3:uid="{2B872D20-E42A-D840-8743-640DA88DA427}" name="Column6328"/>
    <tableColumn id="6349" xr3:uid="{AFDF7FF8-D578-BD42-8559-81ABBEF90CDC}" name="Column6329"/>
    <tableColumn id="6350" xr3:uid="{6CA4D853-7840-5440-AD8C-2E2ADA040A88}" name="Column6330"/>
    <tableColumn id="6351" xr3:uid="{34F634B4-74B6-E847-8E4B-24B44E791F9C}" name="Column6331"/>
    <tableColumn id="6352" xr3:uid="{D4CFA03F-3A88-B148-92DC-F126339A3275}" name="Column6332"/>
    <tableColumn id="6353" xr3:uid="{44B6FA2E-8EDA-CF44-944C-1239345D9041}" name="Column6333"/>
    <tableColumn id="6354" xr3:uid="{05B6C04C-E8EB-4A43-8066-8A67B8734B2C}" name="Column6334"/>
    <tableColumn id="6355" xr3:uid="{7A1B38A9-D569-2A4F-BED4-9C815E0A2390}" name="Column6335"/>
    <tableColumn id="6356" xr3:uid="{71A4666F-392F-D146-A421-AC5E0172E80B}" name="Column6336"/>
    <tableColumn id="6357" xr3:uid="{93F2C74C-2CB4-9B45-97F2-655C871A0F0A}" name="Column6337"/>
    <tableColumn id="6358" xr3:uid="{49388D0F-3544-6247-9CD9-DEB06BA1B632}" name="Column6338"/>
    <tableColumn id="6359" xr3:uid="{F29AE2DA-8D3D-0747-81DE-B51B2962B4B1}" name="Column6339"/>
    <tableColumn id="6360" xr3:uid="{3B50CB73-EAF2-C647-A8B5-33555E167D02}" name="Column6340"/>
    <tableColumn id="6361" xr3:uid="{BD9DA752-D7C8-7743-9DD2-45DC456ABC79}" name="Column6341"/>
    <tableColumn id="6362" xr3:uid="{550C4288-A697-9345-9629-3A513216B2E9}" name="Column6342"/>
    <tableColumn id="6363" xr3:uid="{D005EA46-57DE-2041-B247-2EC12C7A6976}" name="Column6343"/>
    <tableColumn id="6364" xr3:uid="{618BB212-3706-1F4D-872B-CB04BBFF81FC}" name="Column6344"/>
    <tableColumn id="6365" xr3:uid="{CCE9062B-C772-6C45-A510-88759F91F3C7}" name="Column6345"/>
    <tableColumn id="6366" xr3:uid="{9C86B658-D689-CE4D-BCCA-C735572FF6AD}" name="Column6346"/>
    <tableColumn id="6367" xr3:uid="{51FD95B0-28D8-AB45-8A8E-9AC624FF68BA}" name="Column6347"/>
    <tableColumn id="6368" xr3:uid="{C556898A-C910-1541-A3FE-52BBA9F104A5}" name="Column6348"/>
    <tableColumn id="6369" xr3:uid="{76C17DC9-9BA3-5143-BEAE-7AAAD270E0F0}" name="Column6349"/>
    <tableColumn id="6370" xr3:uid="{5FBAFBCF-6BF6-6443-8355-7FADC390EDFF}" name="Column6350"/>
    <tableColumn id="6371" xr3:uid="{C0009828-9112-B644-8AD3-1314F6DBB045}" name="Column6351"/>
    <tableColumn id="6372" xr3:uid="{8DC2DC7E-9330-0044-B8C0-0292DED2557A}" name="Column6352"/>
    <tableColumn id="6373" xr3:uid="{4B7A65E1-23D9-FA43-A3A8-4B85C435528F}" name="Column6353"/>
    <tableColumn id="6374" xr3:uid="{30DFE06C-3B69-EB4C-9CB3-EA36D389AB16}" name="Column6354"/>
    <tableColumn id="6375" xr3:uid="{59A55CFB-ED06-3346-A342-5BAFEBC72111}" name="Column6355"/>
    <tableColumn id="6376" xr3:uid="{65F4FCFB-45A9-004A-83D3-90090AA779A3}" name="Column6356"/>
    <tableColumn id="6377" xr3:uid="{CDDD4BDB-E28F-D946-9CDB-A6220DD8546E}" name="Column6357"/>
    <tableColumn id="6378" xr3:uid="{6C6C91E1-3011-6748-B8D8-8BEFBAC80A45}" name="Column6358"/>
    <tableColumn id="6379" xr3:uid="{6D9AF72E-B738-934A-BF91-AE0EA8B4DF70}" name="Column6359"/>
    <tableColumn id="6380" xr3:uid="{425E4908-8589-CF4F-8B8C-39D275979B31}" name="Column6360"/>
    <tableColumn id="6381" xr3:uid="{34097DC3-6D1C-1347-8770-6C96B6409D08}" name="Column6361"/>
    <tableColumn id="6382" xr3:uid="{FFC7F4CA-BE0D-5946-99D0-9D02A9258A14}" name="Column6362"/>
    <tableColumn id="6383" xr3:uid="{A223B89C-5F62-B84E-AEB6-BA143C8CFCFC}" name="Column6363"/>
    <tableColumn id="6384" xr3:uid="{611E1D8F-A4D7-654E-B0F5-B1D05307C205}" name="Column6364"/>
    <tableColumn id="6385" xr3:uid="{5B73BB92-85AA-A744-BAD5-BC0D7FD9B21B}" name="Column6365"/>
    <tableColumn id="6386" xr3:uid="{9FAC0B54-9130-F047-B690-B717B49519C1}" name="Column6366"/>
    <tableColumn id="6387" xr3:uid="{E2DE3BD7-E06C-5344-BBA1-F9CF6AAC9C11}" name="Column6367"/>
    <tableColumn id="6388" xr3:uid="{AAA8BE41-DAD7-FD48-9088-089BF414A8DA}" name="Column6368"/>
    <tableColumn id="6389" xr3:uid="{1E7BE790-EDCA-F349-A5BE-5F578D09D42C}" name="Column6369"/>
    <tableColumn id="6390" xr3:uid="{D4633FC1-4963-AA46-8684-EEA06C5211DE}" name="Column6370"/>
    <tableColumn id="6391" xr3:uid="{58DB5A57-5F41-B146-80B6-9595B6924E61}" name="Column6371"/>
    <tableColumn id="6392" xr3:uid="{D671E2D4-74D0-D348-8512-9AA36DA82E25}" name="Column6372"/>
    <tableColumn id="6393" xr3:uid="{47E4B1C1-6A14-2C46-B1CF-628B1C0359B9}" name="Column6373"/>
    <tableColumn id="6394" xr3:uid="{F3F4521F-6D06-1347-97AF-1D77F385DAD0}" name="Column6374"/>
    <tableColumn id="6395" xr3:uid="{426B8ADB-5B46-B444-AA28-FB630DA320E8}" name="Column6375"/>
    <tableColumn id="6396" xr3:uid="{63FD3F15-CD68-6445-8A43-3A4DC9C981E8}" name="Column6376"/>
    <tableColumn id="6397" xr3:uid="{EF9BC0C2-ABED-7B47-B273-D34A3A2A2DE0}" name="Column6377"/>
    <tableColumn id="6398" xr3:uid="{AEA551BD-EAAE-8E48-9362-BC7A7789BDD1}" name="Column6378"/>
    <tableColumn id="6399" xr3:uid="{A08CC36F-14A9-EF43-88AD-863DD05754C1}" name="Column6379"/>
    <tableColumn id="6400" xr3:uid="{8003EF9C-0A3A-0846-A708-0BF025F5CDA7}" name="Column6380"/>
    <tableColumn id="6401" xr3:uid="{95263C40-496D-2F40-BE82-F9AAF39BDC49}" name="Column6381"/>
    <tableColumn id="6402" xr3:uid="{4DCFF061-A210-5E47-A802-02E0FE7D1FD6}" name="Column6382"/>
    <tableColumn id="6403" xr3:uid="{EDCD0CF6-D867-0842-A071-E35378E0949E}" name="Column6383"/>
    <tableColumn id="6404" xr3:uid="{EA1F1802-A94A-6D40-89CC-9CEB942C9BE4}" name="Column6384"/>
    <tableColumn id="6405" xr3:uid="{A95FBC83-221B-EE48-A371-B6B15DB91821}" name="Column6385"/>
    <tableColumn id="6406" xr3:uid="{C2C69CEB-F6C4-1841-95FF-33CAB4DE0AA0}" name="Column6386"/>
    <tableColumn id="6407" xr3:uid="{0A6105F0-F95B-9F42-BC8D-DF5F109C9C87}" name="Column6387"/>
    <tableColumn id="6408" xr3:uid="{96DD0ABC-F6FC-0442-A038-EEC963E61314}" name="Column6388"/>
    <tableColumn id="6409" xr3:uid="{F486FE8B-5125-A84E-97AC-2B8D716344F6}" name="Column6389"/>
    <tableColumn id="6410" xr3:uid="{5781EE5D-99C8-0145-88A7-77DCCA266B49}" name="Column6390"/>
    <tableColumn id="6411" xr3:uid="{A1BBDE02-3C86-BF40-90CB-F35727956B85}" name="Column6391"/>
    <tableColumn id="6412" xr3:uid="{D8AF2173-CC7F-E542-A2EC-5CB0311E366E}" name="Column6392"/>
    <tableColumn id="6413" xr3:uid="{0B55015E-C8C8-DA40-99FC-A098116E19C4}" name="Column6393"/>
    <tableColumn id="6414" xr3:uid="{F99D1AA4-9C4D-0441-B88C-954844BE2C93}" name="Column6394"/>
    <tableColumn id="6415" xr3:uid="{14B034A8-9F91-3F4F-A52A-54F72C55702A}" name="Column6395"/>
    <tableColumn id="6416" xr3:uid="{9FC73D9F-8858-0F4E-8521-33D25A9A7331}" name="Column6396"/>
    <tableColumn id="6417" xr3:uid="{E5553086-B694-CB46-9FFF-64209EF4DE1A}" name="Column6397"/>
    <tableColumn id="6418" xr3:uid="{91D43816-D269-0447-B352-5244827E3381}" name="Column6398"/>
    <tableColumn id="6419" xr3:uid="{7A9BF311-4159-E441-9931-B12ED106D8BC}" name="Column6399"/>
    <tableColumn id="6420" xr3:uid="{C2ACBBB4-FA7E-764C-A4BB-D42AF6220575}" name="Column6400"/>
    <tableColumn id="6421" xr3:uid="{FC4656C2-269D-FD4A-921A-B2DACE7DB42C}" name="Column6401"/>
    <tableColumn id="6422" xr3:uid="{AFBB96E5-7C07-BF4C-9EF5-B53774B040B1}" name="Column6402"/>
    <tableColumn id="6423" xr3:uid="{0696B6E7-3F81-1E43-830E-AD2087DD778B}" name="Column6403"/>
    <tableColumn id="6424" xr3:uid="{1C2AAF5F-B889-D641-A845-1F29F325AB45}" name="Column6404"/>
    <tableColumn id="6425" xr3:uid="{277108F9-1DAB-E142-A417-72F54CCDC395}" name="Column6405"/>
    <tableColumn id="6426" xr3:uid="{451FC4E6-F8E6-2F4D-8739-8F951746D6B9}" name="Column6406"/>
    <tableColumn id="6427" xr3:uid="{14C3706C-5A71-AA4F-9389-B2ABC9E60BB0}" name="Column6407"/>
    <tableColumn id="6428" xr3:uid="{B405CAAA-F12E-074B-8DEF-1D31C7213C9E}" name="Column6408"/>
    <tableColumn id="6429" xr3:uid="{40E6BD06-2B80-9743-B1F9-28DC26EEA785}" name="Column6409"/>
    <tableColumn id="6430" xr3:uid="{88E30D66-6650-E747-A095-2E85D6C53172}" name="Column6410"/>
    <tableColumn id="6431" xr3:uid="{27D9F267-4A14-AE42-8F5F-6F6BF5093E6D}" name="Column6411"/>
    <tableColumn id="6432" xr3:uid="{A8A3DE33-F00C-C141-8DBF-634F8EC3061C}" name="Column6412"/>
    <tableColumn id="6433" xr3:uid="{6E552BD7-5632-6341-A202-6393D3F0E34F}" name="Column6413"/>
    <tableColumn id="6434" xr3:uid="{3536D0CE-6AC0-1442-AD53-851467280C10}" name="Column6414"/>
    <tableColumn id="6435" xr3:uid="{04BE259D-0E9D-E346-BB11-C2FF5D9755F8}" name="Column6415"/>
    <tableColumn id="6436" xr3:uid="{5FA7DEF3-08F4-A445-9D89-CF1F04D52B51}" name="Column6416"/>
    <tableColumn id="6437" xr3:uid="{5C7934B1-0782-4B4A-9828-4DF2A0CDDFB3}" name="Column6417"/>
    <tableColumn id="6438" xr3:uid="{A9DD4684-91D7-EC48-8D6D-38CFC612667C}" name="Column6418"/>
    <tableColumn id="6439" xr3:uid="{0429DB10-DE5F-BD42-8849-44F2474286F9}" name="Column6419"/>
    <tableColumn id="6440" xr3:uid="{73BBEADE-8CF3-AE4A-97E0-D843FC5E6766}" name="Column6420"/>
    <tableColumn id="6441" xr3:uid="{C3716056-B7F1-4248-B7CD-8F04A8BF2EE1}" name="Column6421"/>
    <tableColumn id="6442" xr3:uid="{A7305324-1CAB-3444-9249-8AA318568621}" name="Column6422"/>
    <tableColumn id="6443" xr3:uid="{66C69926-A07D-ED49-90FA-51DE7DBB089A}" name="Column6423"/>
    <tableColumn id="6444" xr3:uid="{328756E6-4AB1-654F-AB8B-55ECF0550DD7}" name="Column6424"/>
    <tableColumn id="6445" xr3:uid="{229BAEEA-6E63-384B-8D61-9172A54459CA}" name="Column6425"/>
    <tableColumn id="6446" xr3:uid="{85309E2B-2C98-B348-AD2F-C6F90E876AED}" name="Column6426"/>
    <tableColumn id="6447" xr3:uid="{CA6CD8A7-9E25-9B47-8646-3728BEB1D8E9}" name="Column6427"/>
    <tableColumn id="6448" xr3:uid="{9CF6470B-9AFB-534B-89CD-FBA03548293A}" name="Column6428"/>
    <tableColumn id="6449" xr3:uid="{C6E48B9D-89AC-404F-BB02-CD60A82C6D41}" name="Column6429"/>
    <tableColumn id="6450" xr3:uid="{6153A680-1780-B340-A906-8C16F468AD10}" name="Column6430"/>
    <tableColumn id="6451" xr3:uid="{A935C39E-1A6D-8344-92FD-D57D12F0DC3D}" name="Column6431"/>
    <tableColumn id="6452" xr3:uid="{FB040DFC-BD4C-F843-B308-C02FB062E96E}" name="Column6432"/>
    <tableColumn id="6453" xr3:uid="{359742D5-B29B-9548-9073-4FFF7055A4CD}" name="Column6433"/>
    <tableColumn id="6454" xr3:uid="{E176AEA1-5F67-6A47-8556-98F1E7A9F279}" name="Column6434"/>
    <tableColumn id="6455" xr3:uid="{4AB80406-06C4-7441-8A4C-61E688474099}" name="Column6435"/>
    <tableColumn id="6456" xr3:uid="{B5BD8E5B-A51D-F840-955E-57595E2A5B44}" name="Column6436"/>
    <tableColumn id="6457" xr3:uid="{8E9F25B9-7625-B348-BB91-EC8F71ECDF9B}" name="Column6437"/>
    <tableColumn id="6458" xr3:uid="{C7B72D6A-3B00-F349-B07C-179B1F596794}" name="Column6438"/>
    <tableColumn id="6459" xr3:uid="{798E2535-EE99-AA4C-BFA9-A426BA61EB1E}" name="Column6439"/>
    <tableColumn id="6460" xr3:uid="{D8D252FE-A971-5644-B079-6C27F65E4EE0}" name="Column6440"/>
    <tableColumn id="6461" xr3:uid="{AC02E04C-6E46-EE42-84A8-F07AC6E446BD}" name="Column6441"/>
    <tableColumn id="6462" xr3:uid="{4DFF6D3F-F6CF-8042-9045-CD9471AFB90C}" name="Column6442"/>
    <tableColumn id="6463" xr3:uid="{239BCA8C-685E-6E48-979F-870D9B37A0BA}" name="Column6443"/>
    <tableColumn id="6464" xr3:uid="{1F093744-E842-2B42-A68E-D30708363794}" name="Column6444"/>
    <tableColumn id="6465" xr3:uid="{BAF9CB18-F2C3-CC48-8EF3-B4DAB45A64D6}" name="Column6445"/>
    <tableColumn id="6466" xr3:uid="{9616BA41-5AEF-E64F-A3C7-F70B9F28657C}" name="Column6446"/>
    <tableColumn id="6467" xr3:uid="{678E7BF6-9F7C-CA42-B795-554D8E17AB20}" name="Column6447"/>
    <tableColumn id="6468" xr3:uid="{B1E62A4D-0F07-8C4F-8CEE-FFD0C378826E}" name="Column6448"/>
    <tableColumn id="6469" xr3:uid="{57AC5D06-BB8F-274D-A05A-25ADFDE402A6}" name="Column6449"/>
    <tableColumn id="6470" xr3:uid="{258A6278-C87A-7148-89C1-07B555F1A54F}" name="Column6450"/>
    <tableColumn id="6471" xr3:uid="{DD242EE7-CB6F-7941-920A-72A0543183A7}" name="Column6451"/>
    <tableColumn id="6472" xr3:uid="{D1712F7D-6B61-DE44-9869-5B1CE0EB993A}" name="Column6452"/>
    <tableColumn id="6473" xr3:uid="{426FCF85-DB34-0D4B-88C1-A42EC7510FBA}" name="Column6453"/>
    <tableColumn id="6474" xr3:uid="{F6FD6E01-26FF-4D4A-B17F-894008CBD9CE}" name="Column6454"/>
    <tableColumn id="6475" xr3:uid="{130A4643-EC83-7C46-B786-6BC3A36F2A33}" name="Column6455"/>
    <tableColumn id="6476" xr3:uid="{35C526B1-0DC8-9A43-8A44-DD9D682B1649}" name="Column6456"/>
    <tableColumn id="6477" xr3:uid="{96E1261A-BB8A-844F-8F61-8DD1EE5B26AA}" name="Column6457"/>
    <tableColumn id="6478" xr3:uid="{E878FC95-8FB8-3443-900B-FF7A3417D008}" name="Column6458"/>
    <tableColumn id="6479" xr3:uid="{07FC7E1A-B5ED-9942-982C-5B10F516EC39}" name="Column6459"/>
    <tableColumn id="6480" xr3:uid="{AD8BB5C3-6549-494A-8ADC-0CA891AD13C2}" name="Column6460"/>
    <tableColumn id="6481" xr3:uid="{90BD8515-2AA9-B94F-AB97-D98A080C41ED}" name="Column6461"/>
    <tableColumn id="6482" xr3:uid="{A7F4CABD-91F0-164D-9D45-0B5E7310437B}" name="Column6462"/>
    <tableColumn id="6483" xr3:uid="{04FA75C9-D930-9143-9EEA-46D19E239FF6}" name="Column6463"/>
    <tableColumn id="6484" xr3:uid="{E74522C6-9CD9-A749-9DEF-744BE2F10EAF}" name="Column6464"/>
    <tableColumn id="6485" xr3:uid="{435280E7-88B4-924E-85DC-112F2895DB26}" name="Column6465"/>
    <tableColumn id="6486" xr3:uid="{717B6632-F247-0E46-8A62-F355F41AAED4}" name="Column6466"/>
    <tableColumn id="6487" xr3:uid="{53F852D6-BD4F-1D45-B433-58436B8E1E43}" name="Column6467"/>
    <tableColumn id="6488" xr3:uid="{B8BBEAC6-402B-1D44-94DB-DA9645F155EE}" name="Column6468"/>
    <tableColumn id="6489" xr3:uid="{04642045-153D-A54D-8392-76AD4C5A7693}" name="Column6469"/>
    <tableColumn id="6490" xr3:uid="{C8A2E4B5-5829-6940-A83A-CAC5D6A46C6C}" name="Column6470"/>
    <tableColumn id="6491" xr3:uid="{D11E03B3-0F5B-6245-84D2-E7C6E4FB6CA2}" name="Column6471"/>
    <tableColumn id="6492" xr3:uid="{A142B128-7DA2-B048-A40C-2844F8F32D73}" name="Column6472"/>
    <tableColumn id="6493" xr3:uid="{BAC1DF7A-4D8B-8C4C-AEB8-2479EAC0E8F2}" name="Column6473"/>
    <tableColumn id="6494" xr3:uid="{9216412E-5B80-DE45-9796-C8285480B786}" name="Column6474"/>
    <tableColumn id="6495" xr3:uid="{7133A6A2-A38F-0D48-97AB-2E99D523B987}" name="Column6475"/>
    <tableColumn id="6496" xr3:uid="{368624C6-1599-6942-80EC-52466F80C6D4}" name="Column6476"/>
    <tableColumn id="6497" xr3:uid="{774588C7-C50D-D849-952D-D02CA885C935}" name="Column6477"/>
    <tableColumn id="6498" xr3:uid="{EA206F8D-ACBF-4D4E-84DC-1FA298C80A5B}" name="Column6478"/>
    <tableColumn id="6499" xr3:uid="{1AFDC373-CF2A-B845-8A1B-624BD204D0E5}" name="Column6479"/>
    <tableColumn id="6500" xr3:uid="{D9C28D54-1B42-D24A-9FE2-45707DBEC7D7}" name="Column6480"/>
    <tableColumn id="6501" xr3:uid="{A7AD5C9D-98AE-364A-938B-1DAC01E67780}" name="Column6481"/>
    <tableColumn id="6502" xr3:uid="{4260A48B-B27D-FE4F-B223-E6592C347F52}" name="Column6482"/>
    <tableColumn id="6503" xr3:uid="{D9275B03-9B3B-6D48-8724-AEB21FEB8BBF}" name="Column6483"/>
    <tableColumn id="6504" xr3:uid="{733D2150-B4A4-B944-856F-80E4988F5F5E}" name="Column6484"/>
    <tableColumn id="6505" xr3:uid="{638F31D1-337B-234F-A684-84BBD19B920F}" name="Column6485"/>
    <tableColumn id="6506" xr3:uid="{C7F11B78-B2A8-6E40-8EEB-4CCF81D9E0A7}" name="Column6486"/>
    <tableColumn id="6507" xr3:uid="{37D9B5C9-ADDE-9F4A-9572-E79C8F293679}" name="Column6487"/>
    <tableColumn id="6508" xr3:uid="{59FDB3A2-F82D-3A42-B461-D81605A4CB6B}" name="Column6488"/>
    <tableColumn id="6509" xr3:uid="{C93D7962-C156-574E-9FD1-B91EC9337030}" name="Column6489"/>
    <tableColumn id="6510" xr3:uid="{8591B962-1405-0F43-987C-AAA87165E2EE}" name="Column6490"/>
    <tableColumn id="6511" xr3:uid="{36884F4E-A836-6E4D-8C24-2FB3FB05AD8A}" name="Column6491"/>
    <tableColumn id="6512" xr3:uid="{452C01C1-B649-A245-B384-56CE1FA37511}" name="Column6492"/>
    <tableColumn id="6513" xr3:uid="{41D6CCCA-EBF9-2F43-AFA8-4A95A152D721}" name="Column6493"/>
    <tableColumn id="6514" xr3:uid="{F3BCF3D2-AABF-0746-B79C-05549D8C8ADA}" name="Column6494"/>
    <tableColumn id="6515" xr3:uid="{7CCB5C72-77BC-5846-AFB8-B995642BB822}" name="Column6495"/>
    <tableColumn id="6516" xr3:uid="{EEF584F8-74B7-504D-B46B-A4795B4339CE}" name="Column6496"/>
    <tableColumn id="6517" xr3:uid="{FC793BD7-117D-9240-922E-7EFD0080C405}" name="Column6497"/>
    <tableColumn id="6518" xr3:uid="{CA657746-F30D-2842-BBC1-FF21102B8D64}" name="Column6498"/>
    <tableColumn id="6519" xr3:uid="{F4C80CE5-58A6-064A-98EB-19FA24FE81D7}" name="Column6499"/>
    <tableColumn id="6520" xr3:uid="{F35880DE-C7CD-7441-9F51-AF0B4717F767}" name="Column6500"/>
    <tableColumn id="6521" xr3:uid="{3155CCF2-05B7-724D-81E0-D19EF930F236}" name="Column6501"/>
    <tableColumn id="6522" xr3:uid="{F49D2066-C219-414C-AFB6-6A58C22E7C45}" name="Column6502"/>
    <tableColumn id="6523" xr3:uid="{EABF6481-DD2F-854B-942D-E2990A875197}" name="Column6503"/>
    <tableColumn id="6524" xr3:uid="{9A16A3CB-FF41-164D-8FBE-008DCB28AF1D}" name="Column6504"/>
    <tableColumn id="6525" xr3:uid="{136284EF-DDA8-494E-BDB2-F018AF18FACF}" name="Column6505"/>
    <tableColumn id="6526" xr3:uid="{FEA13550-8457-E644-BAB1-AD13CD02576F}" name="Column6506"/>
    <tableColumn id="6527" xr3:uid="{C8D19014-D0BC-2649-A698-322B4F9174E1}" name="Column6507"/>
    <tableColumn id="6528" xr3:uid="{3DC2C19D-3520-AB4E-BF4F-75BB12896A60}" name="Column6508"/>
    <tableColumn id="6529" xr3:uid="{7364D057-4736-4440-AFBF-1FB90B6267B9}" name="Column6509"/>
    <tableColumn id="6530" xr3:uid="{E5E6594D-96D0-6F4E-B4BD-97BA62F4FEDC}" name="Column6510"/>
    <tableColumn id="6531" xr3:uid="{8931264F-7FEE-3F4C-8EA8-26BB5D1FACC4}" name="Column6511"/>
    <tableColumn id="6532" xr3:uid="{BABCC52A-2223-2844-AFE7-E09C68895CA8}" name="Column6512"/>
    <tableColumn id="6533" xr3:uid="{42A133F2-5932-9A4C-9A48-89AB5AF0E08E}" name="Column6513"/>
    <tableColumn id="6534" xr3:uid="{BAFEF3C6-CFE7-6741-BB2D-1ED10AD9AB84}" name="Column6514"/>
    <tableColumn id="6535" xr3:uid="{D4A8902C-3ADB-BC40-A293-6873AF21916D}" name="Column6515"/>
    <tableColumn id="6536" xr3:uid="{EC1D6EFC-9950-164F-8EFB-F2FBB2297BB8}" name="Column6516"/>
    <tableColumn id="6537" xr3:uid="{CD3DCD36-D2C3-C343-B224-A3DABEF00FD5}" name="Column6517"/>
    <tableColumn id="6538" xr3:uid="{DB2DF610-E8C5-4949-9AE2-85CCFDDCAE7A}" name="Column6518"/>
    <tableColumn id="6539" xr3:uid="{966E267D-EF9D-3F4F-802A-4A9E2848E133}" name="Column6519"/>
    <tableColumn id="6540" xr3:uid="{C8EB747C-CEB2-CC4A-8477-BAB7C995548B}" name="Column6520"/>
    <tableColumn id="6541" xr3:uid="{7E0D8523-5455-E543-9AD8-7875A88A7F42}" name="Column6521"/>
    <tableColumn id="6542" xr3:uid="{E49CA673-5B7D-3E4D-9599-4C5877D7BB07}" name="Column6522"/>
    <tableColumn id="6543" xr3:uid="{7675D27D-5389-8946-8F67-7BC098CF724D}" name="Column6523"/>
    <tableColumn id="6544" xr3:uid="{9C016139-F7C7-E14B-B8CC-D5C0FC52F274}" name="Column6524"/>
    <tableColumn id="6545" xr3:uid="{B2F02ADA-31BE-D445-9D75-1D49603F0B41}" name="Column6525"/>
    <tableColumn id="6546" xr3:uid="{850F0C17-86B4-1543-B2E2-C97EC018FCE6}" name="Column6526"/>
    <tableColumn id="6547" xr3:uid="{D01131C1-4223-074A-8ED2-F4421DD642DB}" name="Column6527"/>
    <tableColumn id="6548" xr3:uid="{F8FE1B4C-3B3B-1C42-AEF0-3BAA7AFB2D83}" name="Column6528"/>
    <tableColumn id="6549" xr3:uid="{847BB0F2-4578-CF46-9469-884FF5FAB4EA}" name="Column6529"/>
    <tableColumn id="6550" xr3:uid="{C50FDBD7-7E18-F543-A883-70FF005A0DDA}" name="Column6530"/>
    <tableColumn id="6551" xr3:uid="{445E76B9-B386-5348-81F5-4451EC79E669}" name="Column6531"/>
    <tableColumn id="6552" xr3:uid="{A646BA84-D1D9-A444-B4A3-E8A487219146}" name="Column6532"/>
    <tableColumn id="6553" xr3:uid="{1CAC263E-396A-B646-94AD-CAF88AE060A6}" name="Column6533"/>
    <tableColumn id="6554" xr3:uid="{B0496B31-326E-3F48-94D7-C9AF5C8951EA}" name="Column6534"/>
    <tableColumn id="6555" xr3:uid="{EFA46C75-23ED-6F43-AB45-0CC6C57FBF4F}" name="Column6535"/>
    <tableColumn id="6556" xr3:uid="{793092E5-FA0E-F645-BC6D-C5CE058E8AB0}" name="Column6536"/>
    <tableColumn id="6557" xr3:uid="{E2671957-6B32-574D-AD5F-323BBE66A06A}" name="Column6537"/>
    <tableColumn id="6558" xr3:uid="{565828C1-E09D-EE4F-980E-309F14842A4D}" name="Column6538"/>
    <tableColumn id="6559" xr3:uid="{D32768BE-689F-1B49-AC86-5329B1BEA2B9}" name="Column6539"/>
    <tableColumn id="6560" xr3:uid="{B7A32E9C-E796-3645-8F78-FEA074556E86}" name="Column6540"/>
    <tableColumn id="6561" xr3:uid="{A5426D9B-10D5-B841-AF14-8A2379E48C4B}" name="Column6541"/>
    <tableColumn id="6562" xr3:uid="{E3B84996-F991-D246-8B3F-144DDA74FB3E}" name="Column6542"/>
    <tableColumn id="6563" xr3:uid="{78C4F8FC-57EA-9B4B-B857-77BCB19B32A3}" name="Column6543"/>
    <tableColumn id="6564" xr3:uid="{A2BFC69B-4572-034E-8985-CADB073DD81C}" name="Column6544"/>
    <tableColumn id="6565" xr3:uid="{A8FB97BE-19D4-0C48-87BF-656F94A1593F}" name="Column6545"/>
    <tableColumn id="6566" xr3:uid="{AA2D3139-0CBF-5D4F-8DE5-9D10B65DECB7}" name="Column6546"/>
    <tableColumn id="6567" xr3:uid="{C4C690B6-A36A-3446-98D7-474C2FE06980}" name="Column6547"/>
    <tableColumn id="6568" xr3:uid="{CE1E243B-7D81-0F45-BA8E-59447FC9CB41}" name="Column6548"/>
    <tableColumn id="6569" xr3:uid="{D852C843-1303-C342-95F5-5E3D029AD665}" name="Column6549"/>
    <tableColumn id="6570" xr3:uid="{2AB041DA-F8C6-304A-8D5F-2794BF6670FD}" name="Column6550"/>
    <tableColumn id="6571" xr3:uid="{8F0F8394-B20A-0C49-B05E-8CDCF14F8F5F}" name="Column6551"/>
    <tableColumn id="6572" xr3:uid="{E9B9F916-8391-AA45-B3CE-B60BC9DD3EE3}" name="Column6552"/>
    <tableColumn id="6573" xr3:uid="{16E5568D-FDAC-F144-8DD5-2A030BD02FC9}" name="Column6553"/>
    <tableColumn id="6574" xr3:uid="{0AD68B76-6472-5045-A6B7-D0D308D83254}" name="Column6554"/>
    <tableColumn id="6575" xr3:uid="{C26B99A6-99F3-5F48-B263-B5CEDB3A71B0}" name="Column6555"/>
    <tableColumn id="6576" xr3:uid="{B7CC2AE7-BCCC-C54A-8810-B741C00DD64C}" name="Column6556"/>
    <tableColumn id="6577" xr3:uid="{49A5FE45-558A-A642-99C6-8B90D02C5105}" name="Column6557"/>
    <tableColumn id="6578" xr3:uid="{BBC5BB44-8C4B-784C-BAD0-AA8338FB43D6}" name="Column6558"/>
    <tableColumn id="6579" xr3:uid="{7790315F-96B6-B846-95DF-3B21AC197319}" name="Column6559"/>
    <tableColumn id="6580" xr3:uid="{E7097176-DD54-8F4E-9620-28A8E8EC8465}" name="Column6560"/>
    <tableColumn id="6581" xr3:uid="{0724F12E-BE5D-5A48-B21A-5620C515BE36}" name="Column6561"/>
    <tableColumn id="6582" xr3:uid="{CE5891BD-D28C-E245-BFD9-534EDFB8A8DC}" name="Column6562"/>
    <tableColumn id="6583" xr3:uid="{653C5C7E-79CC-BD42-B9D8-C11B95FD3AB7}" name="Column6563"/>
    <tableColumn id="6584" xr3:uid="{15D44C31-4621-BE40-9BBF-EFC88C3DF4E4}" name="Column6564"/>
    <tableColumn id="6585" xr3:uid="{808BC7D6-AC91-1B44-BDF4-9470D28CFDD7}" name="Column6565"/>
    <tableColumn id="6586" xr3:uid="{6C1AC84A-C452-A346-B49B-0EA6A8FB392C}" name="Column6566"/>
    <tableColumn id="6587" xr3:uid="{78C994D1-FEB1-5949-A5A2-044DC33CD54B}" name="Column6567"/>
    <tableColumn id="6588" xr3:uid="{57E9A14D-32C2-A444-8FD5-BFC5D88F128F}" name="Column6568"/>
    <tableColumn id="6589" xr3:uid="{79168547-0D16-6F49-8017-F5764F59EC59}" name="Column6569"/>
    <tableColumn id="6590" xr3:uid="{4DC75C80-B315-804A-851C-84CAC6014C50}" name="Column6570"/>
    <tableColumn id="6591" xr3:uid="{DC90B21E-E280-9A40-B801-EA8A06BC91EF}" name="Column6571"/>
    <tableColumn id="6592" xr3:uid="{1D8AC8CD-64F3-8F45-AF1B-A05198502BCD}" name="Column6572"/>
    <tableColumn id="6593" xr3:uid="{6FFFB28D-18D2-CB40-A830-4692426CE38B}" name="Column6573"/>
    <tableColumn id="6594" xr3:uid="{9512B74C-ECF7-DC49-94DD-29BF148665D0}" name="Column6574"/>
    <tableColumn id="6595" xr3:uid="{74E1095A-F1A2-C34D-8063-F6BBE849FB17}" name="Column6575"/>
    <tableColumn id="6596" xr3:uid="{61F7DBC9-BBB8-024C-9564-5C753A3F948B}" name="Column6576"/>
    <tableColumn id="6597" xr3:uid="{D4930D9E-61E0-C542-AC3F-F2371F09C17B}" name="Column6577"/>
    <tableColumn id="6598" xr3:uid="{1762C5DB-6F33-6F42-8756-826B65D6C4FC}" name="Column6578"/>
    <tableColumn id="6599" xr3:uid="{6D8252F3-FCF3-DE4D-8CE8-421F7CD3186D}" name="Column6579"/>
    <tableColumn id="6600" xr3:uid="{71D26885-F472-D34D-9042-A7646419E098}" name="Column6580"/>
    <tableColumn id="6601" xr3:uid="{C7BE775E-3C3F-2445-AE36-C55920BCC5A5}" name="Column6581"/>
    <tableColumn id="6602" xr3:uid="{41AF1390-81A0-4246-8656-8576070C6480}" name="Column6582"/>
    <tableColumn id="6603" xr3:uid="{FE990EB5-A331-E645-8112-2DC894D5F846}" name="Column6583"/>
    <tableColumn id="6604" xr3:uid="{3F73E07E-7418-9641-8523-A022C8F727AC}" name="Column6584"/>
    <tableColumn id="6605" xr3:uid="{248C8007-0877-644A-A040-252005A51647}" name="Column6585"/>
    <tableColumn id="6606" xr3:uid="{D55C4AF1-B7EF-694A-BAE5-825DDF708887}" name="Column6586"/>
    <tableColumn id="6607" xr3:uid="{ABEA2476-97C0-E042-A44B-810DEF6C9006}" name="Column6587"/>
    <tableColumn id="6608" xr3:uid="{B56225FC-5B86-5047-98F2-8F24D77046EB}" name="Column6588"/>
    <tableColumn id="6609" xr3:uid="{F26054A1-62B2-594E-AF2B-6B1E5AB29B79}" name="Column6589"/>
    <tableColumn id="6610" xr3:uid="{97CF20FD-61F8-DB47-8C32-0E9455250E55}" name="Column6590"/>
    <tableColumn id="6611" xr3:uid="{FCC0DC25-6A01-5542-9007-294575015193}" name="Column6591"/>
    <tableColumn id="6612" xr3:uid="{94726C91-C4C3-E247-A36F-FA999B9A7AA2}" name="Column6592"/>
    <tableColumn id="6613" xr3:uid="{1540C02D-1E2F-8846-A9B4-3A8739202463}" name="Column6593"/>
    <tableColumn id="6614" xr3:uid="{A681B214-146E-C54D-9992-9ED810F1545C}" name="Column6594"/>
    <tableColumn id="6615" xr3:uid="{EF3973E5-8E08-B944-AB13-456E0C38A795}" name="Column6595"/>
    <tableColumn id="6616" xr3:uid="{073DFCD1-830B-9B48-BE20-93F7787E97E5}" name="Column6596"/>
    <tableColumn id="6617" xr3:uid="{640E55E2-E97E-D248-83A9-CA2A560062B5}" name="Column6597"/>
    <tableColumn id="6618" xr3:uid="{939F9364-4F37-3245-A9AC-C3CB79C11EBF}" name="Column6598"/>
    <tableColumn id="6619" xr3:uid="{9C4FBA6E-88A1-C846-A183-65253EDD9069}" name="Column6599"/>
    <tableColumn id="6620" xr3:uid="{CC55359D-20D2-3240-BFB9-51ADA649CC52}" name="Column6600"/>
    <tableColumn id="6621" xr3:uid="{60B46077-8CBF-EF40-9229-F68D9521A035}" name="Column6601"/>
    <tableColumn id="6622" xr3:uid="{6CD24C6F-0E0C-5442-9E90-264BC80EC628}" name="Column6602"/>
    <tableColumn id="6623" xr3:uid="{45CCBABD-BE58-7149-8945-3FF180C23229}" name="Column6603"/>
    <tableColumn id="6624" xr3:uid="{87FE2288-907C-BE42-A336-7CEB6E79D27B}" name="Column6604"/>
    <tableColumn id="6625" xr3:uid="{0E5D890D-7A7D-D54D-844D-A96DD68A38B7}" name="Column6605"/>
    <tableColumn id="6626" xr3:uid="{F8FAE35B-68E0-184C-9A73-AE9FBF24AABB}" name="Column6606"/>
    <tableColumn id="6627" xr3:uid="{A901561C-8B46-DD41-BE4D-81F56B94C6A2}" name="Column6607"/>
    <tableColumn id="6628" xr3:uid="{DF24E54C-CEF2-1C4D-A5CE-3CDD6411B98D}" name="Column6608"/>
    <tableColumn id="6629" xr3:uid="{D28A2C29-3748-744C-B184-47C836C813BE}" name="Column6609"/>
    <tableColumn id="6630" xr3:uid="{F01F5147-A7AB-CF4D-BBF4-378AD53846AA}" name="Column6610"/>
    <tableColumn id="6631" xr3:uid="{C97ABAEA-C899-B64E-8555-7B6078AAD737}" name="Column6611"/>
    <tableColumn id="6632" xr3:uid="{465A7E45-9375-EC4E-ABD5-92DA31911695}" name="Column6612"/>
    <tableColumn id="6633" xr3:uid="{F234F01B-5A1B-7F4F-A407-771F21177B00}" name="Column6613"/>
    <tableColumn id="6634" xr3:uid="{B17FA6D1-D93F-BD4B-AEC7-53BC0C3A1F36}" name="Column6614"/>
    <tableColumn id="6635" xr3:uid="{57FD376E-6FDD-CD49-AF4A-D641F1E8C0BF}" name="Column6615"/>
    <tableColumn id="6636" xr3:uid="{86496716-8F08-0142-8701-CF160D59E372}" name="Column6616"/>
    <tableColumn id="6637" xr3:uid="{0EB0D2EB-8E9C-B344-B274-0A2FA58C73C2}" name="Column6617"/>
    <tableColumn id="6638" xr3:uid="{D9FE86B7-2A65-3249-A4F4-4384749EF6DE}" name="Column6618"/>
    <tableColumn id="6639" xr3:uid="{C8239F1A-FC09-334D-A41D-1D34ACD4959E}" name="Column6619"/>
    <tableColumn id="6640" xr3:uid="{8459401C-28A9-A448-8470-6F26BCBB8E4C}" name="Column6620"/>
    <tableColumn id="6641" xr3:uid="{D5CF1873-34CB-2C40-9515-502164539C98}" name="Column6621"/>
    <tableColumn id="6642" xr3:uid="{42F32A40-C2AD-844E-BF75-712A8A2592A8}" name="Column6622"/>
    <tableColumn id="6643" xr3:uid="{E64C0036-8886-4248-A199-E74456054B2F}" name="Column6623"/>
    <tableColumn id="6644" xr3:uid="{340AD6D7-C78B-8645-AE9A-2852D0EA3941}" name="Column6624"/>
    <tableColumn id="6645" xr3:uid="{1814149B-032D-1D41-B088-F69C4FCB5ECD}" name="Column6625"/>
    <tableColumn id="6646" xr3:uid="{DC3D6C1F-46ED-304E-80A8-8006080425B3}" name="Column6626"/>
    <tableColumn id="6647" xr3:uid="{143E3401-6E9E-ED4E-A07F-8AFA367E513D}" name="Column6627"/>
    <tableColumn id="6648" xr3:uid="{E68F856B-BBC1-4345-A359-8FFBDE30A7AB}" name="Column6628"/>
    <tableColumn id="6649" xr3:uid="{349825EA-5D63-074E-874C-DB84050C85F3}" name="Column6629"/>
    <tableColumn id="6650" xr3:uid="{467D14CB-2697-D942-9924-8287B6EA7400}" name="Column6630"/>
    <tableColumn id="6651" xr3:uid="{3A10EEE0-B6DC-8B4D-BDCD-9ADD28F5CD7C}" name="Column6631"/>
    <tableColumn id="6652" xr3:uid="{CCA3768E-1B9E-694F-A31E-F7980E695918}" name="Column6632"/>
    <tableColumn id="6653" xr3:uid="{41921A5A-D142-3D4E-8F23-5A6D1A14BC8A}" name="Column6633"/>
    <tableColumn id="6654" xr3:uid="{4AB9E642-E216-2148-A6E7-70196CB4D2BF}" name="Column6634"/>
    <tableColumn id="6655" xr3:uid="{9E0E3E2D-2161-F54E-A308-0B1C6412A6C5}" name="Column6635"/>
    <tableColumn id="6656" xr3:uid="{1E43FE73-CFAE-3E40-9D14-0FE5926D609C}" name="Column6636"/>
    <tableColumn id="6657" xr3:uid="{D73C9492-4985-944B-BFD0-0827EE345ACA}" name="Column6637"/>
    <tableColumn id="6658" xr3:uid="{ECCD64E2-746D-1A47-A75D-E881ACD4FEF5}" name="Column6638"/>
    <tableColumn id="6659" xr3:uid="{58E31329-1DEE-A64F-81F4-43200B365065}" name="Column6639"/>
    <tableColumn id="6660" xr3:uid="{B8D2D77B-6E45-344F-BC3C-F920F5046904}" name="Column6640"/>
    <tableColumn id="6661" xr3:uid="{F408261B-9CC3-AB4E-B76F-CC16E46EEA32}" name="Column6641"/>
    <tableColumn id="6662" xr3:uid="{F07C9DBC-C134-3743-89A7-FB7E6CC64AAF}" name="Column6642"/>
    <tableColumn id="6663" xr3:uid="{89DFE481-7181-1149-AC50-CDD4C07F29DF}" name="Column6643"/>
    <tableColumn id="6664" xr3:uid="{D8539645-529F-DB42-BD24-706770D9D166}" name="Column6644"/>
    <tableColumn id="6665" xr3:uid="{3D8239FB-1750-D147-BCD8-C9F2755B692E}" name="Column6645"/>
    <tableColumn id="6666" xr3:uid="{E4C1BDA2-E1F1-FD44-B007-47071A96DEA3}" name="Column6646"/>
    <tableColumn id="6667" xr3:uid="{96F3FD3E-EAEF-6D43-AE09-FC4D2F70618B}" name="Column6647"/>
    <tableColumn id="6668" xr3:uid="{6C222DFC-4E54-E042-B427-F5304ACA631B}" name="Column6648"/>
    <tableColumn id="6669" xr3:uid="{E8D99993-5CFF-9D4F-8FA5-4FEED83A7A9B}" name="Column6649"/>
    <tableColumn id="6670" xr3:uid="{5866331C-ABC8-974D-9D1A-97CE60910797}" name="Column6650"/>
    <tableColumn id="6671" xr3:uid="{CC6D3868-28FD-D645-997B-CC9F30E71C73}" name="Column6651"/>
    <tableColumn id="6672" xr3:uid="{FC96A513-4BBE-C448-AA56-AAFE385685C1}" name="Column6652"/>
    <tableColumn id="6673" xr3:uid="{2BEBF437-0E6E-8647-86A2-630E305A2785}" name="Column6653"/>
    <tableColumn id="6674" xr3:uid="{616DED94-BED0-C44E-B9D2-98C3B76618FB}" name="Column6654"/>
    <tableColumn id="6675" xr3:uid="{D13BD2B2-0FB3-C44A-BE56-DBD17A0438E4}" name="Column6655"/>
    <tableColumn id="6676" xr3:uid="{F8FAE335-07C1-F041-AD9D-ACE2FDDDE0E3}" name="Column6656"/>
    <tableColumn id="6677" xr3:uid="{C225E039-CEEA-B34A-812F-195C467F0DCD}" name="Column6657"/>
    <tableColumn id="6678" xr3:uid="{D7712055-6551-A54A-978B-7C25318AC466}" name="Column6658"/>
    <tableColumn id="6679" xr3:uid="{982482DB-90DF-3541-8174-27AB24CAEC48}" name="Column6659"/>
    <tableColumn id="6680" xr3:uid="{C3A0AECD-2886-8C49-A54C-78A871EF203A}" name="Column6660"/>
    <tableColumn id="6681" xr3:uid="{72929AEB-3482-8E46-8656-E5F3B7D6490D}" name="Column6661"/>
    <tableColumn id="6682" xr3:uid="{939DEE87-5E90-5D4A-B6E1-5305D92C2ADF}" name="Column6662"/>
    <tableColumn id="6683" xr3:uid="{CDE562F2-CE40-8248-8E09-63CEA814132C}" name="Column6663"/>
    <tableColumn id="6684" xr3:uid="{E095B27E-5412-844B-891E-B33E1BD9F81F}" name="Column6664"/>
    <tableColumn id="6685" xr3:uid="{6146DEB6-AC1F-274C-AC55-A532479C4712}" name="Column6665"/>
    <tableColumn id="6686" xr3:uid="{914DEC1A-1ADB-154C-8C61-FFAC44F294E1}" name="Column6666"/>
    <tableColumn id="6687" xr3:uid="{1E39E151-C502-684C-AD1D-7F443FF6E331}" name="Column6667"/>
    <tableColumn id="6688" xr3:uid="{5E415856-DD6C-9046-BFD0-42CBAECC651D}" name="Column6668"/>
    <tableColumn id="6689" xr3:uid="{86086ABF-C2BE-4E4E-AF1F-3F3E6FB5B1C3}" name="Column6669"/>
    <tableColumn id="6690" xr3:uid="{39C84791-BF84-F04E-B537-6799DC7CD3C1}" name="Column6670"/>
    <tableColumn id="6691" xr3:uid="{8E2D3191-51DA-2B48-B076-6C983EC71181}" name="Column6671"/>
    <tableColumn id="6692" xr3:uid="{3C9621AC-430E-764B-97C4-A2FA3F71AC28}" name="Column6672"/>
    <tableColumn id="6693" xr3:uid="{D8F668B5-E077-9C48-94C6-54B7612C464B}" name="Column6673"/>
    <tableColumn id="6694" xr3:uid="{2584569A-630A-D34A-95A7-8E9CF794208F}" name="Column6674"/>
    <tableColumn id="6695" xr3:uid="{01AC87A6-2629-5B4E-A56C-71FE1BC9F49E}" name="Column6675"/>
    <tableColumn id="6696" xr3:uid="{9788E80A-4CF0-CE4A-A68B-FF23D838228E}" name="Column6676"/>
    <tableColumn id="6697" xr3:uid="{E2EABBF7-8430-1849-BAC9-E9BBF2DD8E10}" name="Column6677"/>
    <tableColumn id="6698" xr3:uid="{424182AA-B209-A242-B6E8-01C80E7F2907}" name="Column6678"/>
    <tableColumn id="6699" xr3:uid="{D9473D42-3CB1-A844-A6D0-18819FCA69E3}" name="Column6679"/>
    <tableColumn id="6700" xr3:uid="{6F0BD386-0ED2-C042-AB4D-8FF3D6765872}" name="Column6680"/>
    <tableColumn id="6701" xr3:uid="{89E5B0FA-5394-CD48-B0E5-27DE24D082E4}" name="Column6681"/>
    <tableColumn id="6702" xr3:uid="{B7868387-E911-A04E-8BC4-6F59698416FF}" name="Column6682"/>
    <tableColumn id="6703" xr3:uid="{C266EF4E-5945-7A48-B9BB-FCD85C126504}" name="Column6683"/>
    <tableColumn id="6704" xr3:uid="{7D34A76C-C5C8-2B40-80D3-7973D9177B83}" name="Column6684"/>
    <tableColumn id="6705" xr3:uid="{094CFB1E-3367-3346-85BF-F08759F2CFDE}" name="Column6685"/>
    <tableColumn id="6706" xr3:uid="{AF2DC998-D7E6-5843-9C2D-A65B8A0C5EF4}" name="Column6686"/>
    <tableColumn id="6707" xr3:uid="{94A31888-7F75-FB49-B689-24FB7A68A5C2}" name="Column6687"/>
    <tableColumn id="6708" xr3:uid="{F82A5D92-D28D-244B-BD1E-084D3892D666}" name="Column6688"/>
    <tableColumn id="6709" xr3:uid="{F1DC12DF-F387-6644-9AE1-640E7F2626A0}" name="Column6689"/>
    <tableColumn id="6710" xr3:uid="{9EF111F1-8842-8041-9B33-77EA7BF699BB}" name="Column6690"/>
    <tableColumn id="6711" xr3:uid="{88471EB3-092B-C94D-9BE1-544BDC18F0EB}" name="Column6691"/>
    <tableColumn id="6712" xr3:uid="{D9BEAC65-3926-5547-AFD0-BDD0F5FEB972}" name="Column6692"/>
    <tableColumn id="6713" xr3:uid="{DAC6E6F8-4BD3-AF44-9519-1105296D1AF3}" name="Column6693"/>
    <tableColumn id="6714" xr3:uid="{BEF30EF5-840A-834F-8817-84E3C7616A96}" name="Column6694"/>
    <tableColumn id="6715" xr3:uid="{7E2EB277-F478-EA44-9660-269F2A216B4B}" name="Column6695"/>
    <tableColumn id="6716" xr3:uid="{58246BE2-0E6B-BF48-B841-1766F0402034}" name="Column6696"/>
    <tableColumn id="6717" xr3:uid="{195AC8EB-E9ED-4E47-AA0A-60F806A05C76}" name="Column6697"/>
    <tableColumn id="6718" xr3:uid="{3AC36831-7A98-4F47-AD1D-09743C4B31BC}" name="Column6698"/>
    <tableColumn id="6719" xr3:uid="{60C3D4B2-AB6B-DB4E-954F-5534563DCEAF}" name="Column6699"/>
    <tableColumn id="6720" xr3:uid="{29AC1338-21DB-5447-8887-1AEA2FF8604D}" name="Column6700"/>
    <tableColumn id="6721" xr3:uid="{59249AB4-47DD-2045-AB6C-B851CF49CF39}" name="Column6701"/>
    <tableColumn id="6722" xr3:uid="{60E5C79C-A2F8-B14A-B0FD-B27D68B0A869}" name="Column6702"/>
    <tableColumn id="6723" xr3:uid="{B3F81E94-3CA1-4343-AC66-FC9CB5C70F9A}" name="Column6703"/>
    <tableColumn id="6724" xr3:uid="{02CD84C8-7A1D-0246-BCDD-5F2BFD6D26E8}" name="Column6704"/>
    <tableColumn id="6725" xr3:uid="{D5EBEC8B-FCD7-3C4E-8C91-B08FAB2FB0DF}" name="Column6705"/>
    <tableColumn id="6726" xr3:uid="{F74C5B22-DEBF-3246-B146-04A177A02FA2}" name="Column6706"/>
    <tableColumn id="6727" xr3:uid="{315C1D5C-E8F3-F84F-BC0D-32BC1CDA6E7D}" name="Column6707"/>
    <tableColumn id="6728" xr3:uid="{F1AF8C55-0C3B-9743-A0CE-C8847DFCE278}" name="Column6708"/>
    <tableColumn id="6729" xr3:uid="{FDEA3408-9D1F-A543-A371-683388D2048A}" name="Column6709"/>
    <tableColumn id="6730" xr3:uid="{D37B6505-E580-A945-ACB7-2AEF87930955}" name="Column6710"/>
    <tableColumn id="6731" xr3:uid="{A89304EA-CE72-BC45-9368-601891892BFD}" name="Column6711"/>
    <tableColumn id="6732" xr3:uid="{1A12451A-412A-9341-8F51-171D6DFDA20C}" name="Column6712"/>
    <tableColumn id="6733" xr3:uid="{878D7216-685C-744A-9CF4-4563456E951B}" name="Column6713"/>
    <tableColumn id="6734" xr3:uid="{90C2EC3B-CE96-334F-9407-D66406C3E5A3}" name="Column6714"/>
    <tableColumn id="6735" xr3:uid="{3C258023-9009-8348-BF55-B608242B228F}" name="Column6715"/>
    <tableColumn id="6736" xr3:uid="{D47E694B-4D43-E547-8618-837FCC3BC3B5}" name="Column6716"/>
    <tableColumn id="6737" xr3:uid="{CFC41034-BCD0-6047-9C46-2CD10A6CC8C5}" name="Column6717"/>
    <tableColumn id="6738" xr3:uid="{E8F981E3-AEBB-0643-8A78-26750FEB907A}" name="Column6718"/>
    <tableColumn id="6739" xr3:uid="{4B8F18CF-CEE3-1840-9214-869DEF3B902A}" name="Column6719"/>
    <tableColumn id="6740" xr3:uid="{6AE6B180-1055-E345-B222-B95519E3BF88}" name="Column6720"/>
    <tableColumn id="6741" xr3:uid="{428BEEDA-50B2-F14E-9DE3-211C9DFF2FE4}" name="Column6721"/>
    <tableColumn id="6742" xr3:uid="{04A9EF8E-583E-8544-9B9B-0FE458F94F65}" name="Column6722"/>
    <tableColumn id="6743" xr3:uid="{8E2591F8-B119-F24E-A454-3840ABB842C9}" name="Column6723"/>
    <tableColumn id="6744" xr3:uid="{241ED596-B293-0A46-B306-5F8025A284B4}" name="Column6724"/>
    <tableColumn id="6745" xr3:uid="{CD1252A9-72E2-464A-9A5B-4B70AD0D49B3}" name="Column6725"/>
    <tableColumn id="6746" xr3:uid="{6088A551-EFB6-8246-9263-974FCAAC1E25}" name="Column6726"/>
    <tableColumn id="6747" xr3:uid="{640414E4-CC17-F54F-95F8-CC8FCA5753B8}" name="Column6727"/>
    <tableColumn id="6748" xr3:uid="{4531AF5B-D454-DE44-BB33-33AEA562F7BD}" name="Column6728"/>
    <tableColumn id="6749" xr3:uid="{6E103505-7D80-8541-8A5B-3EC3A54E8D0C}" name="Column6729"/>
    <tableColumn id="6750" xr3:uid="{6E1EEB98-E317-B242-8E71-CA896EC218DE}" name="Column6730"/>
    <tableColumn id="6751" xr3:uid="{CC6500D3-6753-8C45-AB57-68FCA8B1DE44}" name="Column6731"/>
    <tableColumn id="6752" xr3:uid="{59A1CCB9-F805-6944-B72E-CFCF4E8FAD6B}" name="Column6732"/>
    <tableColumn id="6753" xr3:uid="{C29D2508-6BC1-4340-A216-4344E53B2F9F}" name="Column6733"/>
    <tableColumn id="6754" xr3:uid="{A0CD0E44-EC31-C248-A72C-7DD2D00CA45D}" name="Column6734"/>
    <tableColumn id="6755" xr3:uid="{1ADAFC8E-178E-0348-8341-29AA634A3644}" name="Column6735"/>
    <tableColumn id="6756" xr3:uid="{ADD625B5-E015-9849-9201-2063F65C758B}" name="Column6736"/>
    <tableColumn id="6757" xr3:uid="{88097989-4721-2F4E-8914-4D1E7C807ABA}" name="Column6737"/>
    <tableColumn id="6758" xr3:uid="{E3723131-2C0E-634B-AFA2-3EA28EA6C1A1}" name="Column6738"/>
    <tableColumn id="6759" xr3:uid="{5F6E173F-45BC-5443-BD65-6179BB7EB390}" name="Column6739"/>
    <tableColumn id="6760" xr3:uid="{C7E74543-3A25-174B-A58C-1B9EC85A136C}" name="Column6740"/>
    <tableColumn id="6761" xr3:uid="{73D174F0-6EA6-0547-8846-33264A1E09E2}" name="Column6741"/>
    <tableColumn id="6762" xr3:uid="{D7CBB36B-A2D9-BD4A-8F5C-412B06881D99}" name="Column6742"/>
    <tableColumn id="6763" xr3:uid="{73E79DAB-8EC8-594C-88DF-C053892FFBA2}" name="Column6743"/>
    <tableColumn id="6764" xr3:uid="{D340BC8A-3B19-3145-A276-4109A159B8BF}" name="Column6744"/>
    <tableColumn id="6765" xr3:uid="{BC0D1294-237C-5C40-A978-64159A242468}" name="Column6745"/>
    <tableColumn id="6766" xr3:uid="{8B052605-F090-1045-A522-7B537433A374}" name="Column6746"/>
    <tableColumn id="6767" xr3:uid="{7BA64081-910F-094F-940F-88FBCB4714BD}" name="Column6747"/>
    <tableColumn id="6768" xr3:uid="{0326266F-8FAB-7048-9431-616AA3B4C0CC}" name="Column6748"/>
    <tableColumn id="6769" xr3:uid="{BFA38BA0-12F7-394D-A11A-FF7B5879809D}" name="Column6749"/>
    <tableColumn id="6770" xr3:uid="{8A863328-ED76-7740-89C8-E1995BD5D129}" name="Column6750"/>
    <tableColumn id="6771" xr3:uid="{B42DE174-D047-AA48-B7D3-D69F2E335186}" name="Column6751"/>
    <tableColumn id="6772" xr3:uid="{5630BC16-0D2E-A241-BFD9-BF5F78470A84}" name="Column6752"/>
    <tableColumn id="6773" xr3:uid="{002AB147-FE40-D445-BDF2-EC17FB339D08}" name="Column6753"/>
    <tableColumn id="6774" xr3:uid="{22F2F99D-2554-0D4D-A64E-FCC1AB8FF8E0}" name="Column6754"/>
    <tableColumn id="6775" xr3:uid="{E9EE876C-B428-2443-9DE0-682A16D5B53E}" name="Column6755"/>
    <tableColumn id="6776" xr3:uid="{68EB811C-D137-ED41-86EE-B743EBFCFD59}" name="Column6756"/>
    <tableColumn id="6777" xr3:uid="{268F0D3F-2E2A-2E43-BC94-2C0465192BB3}" name="Column6757"/>
    <tableColumn id="6778" xr3:uid="{E1F47FA8-1A48-DD4F-8787-6EB973C00635}" name="Column6758"/>
    <tableColumn id="6779" xr3:uid="{27A9399D-0367-5A40-BB56-94CD2C74EAF8}" name="Column6759"/>
    <tableColumn id="6780" xr3:uid="{99CDE92A-8D72-C04C-8D92-66D6DD6EE15B}" name="Column6760"/>
    <tableColumn id="6781" xr3:uid="{38367A48-AF00-B141-AE87-4F37A731041C}" name="Column6761"/>
    <tableColumn id="6782" xr3:uid="{1F515925-8C09-084C-B017-34BD21BB5398}" name="Column6762"/>
    <tableColumn id="6783" xr3:uid="{CFA52753-AF46-3743-B6E4-D52D69CE5B34}" name="Column6763"/>
    <tableColumn id="6784" xr3:uid="{974492D0-D955-0F46-A0AE-4A9484715462}" name="Column6764"/>
    <tableColumn id="6785" xr3:uid="{5E97EBAD-CC1C-0446-949B-2F465B042696}" name="Column6765"/>
    <tableColumn id="6786" xr3:uid="{889D3029-4AD3-2048-A93D-5720B26F51E1}" name="Column6766"/>
    <tableColumn id="6787" xr3:uid="{FE42A2F5-3F63-FD48-9637-7CA190E07AB9}" name="Column6767"/>
    <tableColumn id="6788" xr3:uid="{91579BDF-2F47-A148-88DA-86EC2D2EF50A}" name="Column6768"/>
    <tableColumn id="6789" xr3:uid="{3A7E655E-1182-AF40-833F-2531545C264A}" name="Column6769"/>
    <tableColumn id="6790" xr3:uid="{F49C6F51-AEC0-0548-BE89-A56538F2187E}" name="Column6770"/>
    <tableColumn id="6791" xr3:uid="{EDFB8458-73FD-634D-B614-CE826C350D77}" name="Column6771"/>
    <tableColumn id="6792" xr3:uid="{B5E35E5C-3508-6D4F-92E5-236816FD900D}" name="Column6772"/>
    <tableColumn id="6793" xr3:uid="{3AF5E39D-47E3-4E43-88C4-6F31D410995E}" name="Column6773"/>
    <tableColumn id="6794" xr3:uid="{87A35827-533B-8F42-9F4B-A6CB4893F0B3}" name="Column6774"/>
    <tableColumn id="6795" xr3:uid="{8B682F7B-E084-1F4E-B964-184E715B3A2A}" name="Column6775"/>
    <tableColumn id="6796" xr3:uid="{A913CFC0-5CC5-6343-B488-3278926946F0}" name="Column6776"/>
    <tableColumn id="6797" xr3:uid="{DDCB102B-F985-4943-BABA-544FA56BFE0B}" name="Column6777"/>
    <tableColumn id="6798" xr3:uid="{AE056334-8AA0-F745-9363-4F34D75AA781}" name="Column6778"/>
    <tableColumn id="6799" xr3:uid="{A6D95CA9-3C53-9E4D-981A-5006EBB95FDB}" name="Column6779"/>
    <tableColumn id="6800" xr3:uid="{FCEED62B-E2AF-D34B-97FC-87CBB15A5ECB}" name="Column6780"/>
    <tableColumn id="6801" xr3:uid="{03A5A80C-B302-1C42-880D-DD2197792846}" name="Column6781"/>
    <tableColumn id="6802" xr3:uid="{616C385E-F5A3-9148-9959-CA75D0220ECD}" name="Column6782"/>
    <tableColumn id="6803" xr3:uid="{27E18280-C06D-D04C-966D-E17C1B9874EA}" name="Column6783"/>
    <tableColumn id="6804" xr3:uid="{44B4F1FD-C6E6-D54F-83A5-E20C8B1EF43E}" name="Column6784"/>
    <tableColumn id="6805" xr3:uid="{BA762C7E-7410-0F4F-8D19-C56E6505ECDD}" name="Column6785"/>
    <tableColumn id="6806" xr3:uid="{98A4F877-5F28-0E4A-90CB-96A20A0596FE}" name="Column6786"/>
    <tableColumn id="6807" xr3:uid="{BEBBC1BC-365C-624F-BADE-58D807A8F0A6}" name="Column6787"/>
    <tableColumn id="6808" xr3:uid="{E1F1B8D1-19A0-5049-9100-A5184D09023E}" name="Column6788"/>
    <tableColumn id="6809" xr3:uid="{FACA08C5-4D67-9F45-B71E-C8B5BADC66DE}" name="Column6789"/>
    <tableColumn id="6810" xr3:uid="{EEEA2B41-D154-5242-A560-5C6DFF783F0B}" name="Column6790"/>
    <tableColumn id="6811" xr3:uid="{FDE0DCD6-16C9-634B-B408-EEB45E967C16}" name="Column6791"/>
    <tableColumn id="6812" xr3:uid="{97FE26D3-8C0A-ED44-9484-C6347DB8B207}" name="Column6792"/>
    <tableColumn id="6813" xr3:uid="{BA3858EF-C0C4-BA4E-A9EB-BBEE3FFCE90C}" name="Column6793"/>
    <tableColumn id="6814" xr3:uid="{449C7657-1177-214A-BD16-B8C29E35C3F4}" name="Column6794"/>
    <tableColumn id="6815" xr3:uid="{AB25E82A-AC1F-394F-8782-833D091F37D4}" name="Column6795"/>
    <tableColumn id="6816" xr3:uid="{ACC9C0C6-DB15-FA40-92E9-AF0BECF16CDE}" name="Column6796"/>
    <tableColumn id="6817" xr3:uid="{3BE15D72-C837-C343-910E-E921BF5C095A}" name="Column6797"/>
    <tableColumn id="6818" xr3:uid="{DD5D00EF-9256-BD4B-A21B-DD61B57A48F1}" name="Column6798"/>
    <tableColumn id="6819" xr3:uid="{06E185E0-5CDE-0B42-BEA9-CB3E27EC3D40}" name="Column6799"/>
    <tableColumn id="6820" xr3:uid="{DB0DB8B1-267F-694F-9637-2CAA02D98F34}" name="Column6800"/>
    <tableColumn id="6821" xr3:uid="{CE45D169-D344-974E-99DC-F8CFD793CCD1}" name="Column6801"/>
    <tableColumn id="6822" xr3:uid="{B36E07FA-088E-3445-BDAA-F1C235892D90}" name="Column6802"/>
    <tableColumn id="6823" xr3:uid="{0655570B-9299-4A4F-815D-500A478239A9}" name="Column6803"/>
    <tableColumn id="6824" xr3:uid="{8A91BBC4-DA20-994B-9BA5-A490C34D2590}" name="Column6804"/>
    <tableColumn id="6825" xr3:uid="{161AC730-FFE9-9E4F-B0C4-6D487520A63D}" name="Column6805"/>
    <tableColumn id="6826" xr3:uid="{57FF9B1B-2E20-2744-A206-2A70C6CAB82F}" name="Column6806"/>
    <tableColumn id="6827" xr3:uid="{881557DD-09FD-2D4E-A9A9-6F37C0763E5F}" name="Column6807"/>
    <tableColumn id="6828" xr3:uid="{F8E39484-6746-F745-8648-4D27A8D118AE}" name="Column6808"/>
    <tableColumn id="6829" xr3:uid="{000691B7-E700-5D4A-B66A-3801B8399A15}" name="Column6809"/>
    <tableColumn id="6830" xr3:uid="{45FE3648-8698-6C4D-9621-6F21032C86F6}" name="Column6810"/>
    <tableColumn id="6831" xr3:uid="{77671C8F-CD11-3D47-A9B2-7F236447D60C}" name="Column6811"/>
    <tableColumn id="6832" xr3:uid="{C6ECC6B5-006B-BA40-A152-BA90A667B8C0}" name="Column6812"/>
    <tableColumn id="6833" xr3:uid="{0EF37F77-87A8-284F-BE82-3931A5953BAA}" name="Column6813"/>
    <tableColumn id="6834" xr3:uid="{59D749C8-98BB-1E43-B33C-0ECA1D29295D}" name="Column6814"/>
    <tableColumn id="6835" xr3:uid="{D1CF91CB-B8FE-C846-B31E-4280579EBAFE}" name="Column6815"/>
    <tableColumn id="6836" xr3:uid="{FCBDFEBE-E6DA-F549-BEE1-4DA11EC45853}" name="Column6816"/>
    <tableColumn id="6837" xr3:uid="{05C0EB13-9500-A640-9053-38590E31A33C}" name="Column6817"/>
    <tableColumn id="6838" xr3:uid="{797EDA38-770A-3643-B94D-E1C904AB89B2}" name="Column6818"/>
    <tableColumn id="6839" xr3:uid="{FBFBDB87-F07D-7048-88F5-7952C114C2F0}" name="Column6819"/>
    <tableColumn id="6840" xr3:uid="{808B28EF-C212-D946-81A5-FFBDD373BEC9}" name="Column6820"/>
    <tableColumn id="6841" xr3:uid="{698ECF96-B5E7-E446-A513-229F977E301C}" name="Column6821"/>
    <tableColumn id="6842" xr3:uid="{0182F62C-2818-6241-9C1E-D00934CF6B30}" name="Column6822"/>
    <tableColumn id="6843" xr3:uid="{116E12BA-F460-5F46-BF4D-9055253C691A}" name="Column6823"/>
    <tableColumn id="6844" xr3:uid="{D677AD5B-4539-E749-B0E9-5538642829D5}" name="Column6824"/>
    <tableColumn id="6845" xr3:uid="{1EE8FB09-5F8E-F747-A8E6-151B3E9A4D62}" name="Column6825"/>
    <tableColumn id="6846" xr3:uid="{3C47D493-C5E1-9246-9D6F-300411ADFA26}" name="Column6826"/>
    <tableColumn id="6847" xr3:uid="{00969892-4877-AA46-B28B-0468CE5DBACD}" name="Column6827"/>
    <tableColumn id="6848" xr3:uid="{4D532AB5-C014-2042-9C4F-4060D93697C7}" name="Column6828"/>
    <tableColumn id="6849" xr3:uid="{92DA629B-CEEC-834B-922A-842055DB4C02}" name="Column6829"/>
    <tableColumn id="6850" xr3:uid="{6409F6D5-BBCC-9A4B-BA66-9049DC204399}" name="Column6830"/>
    <tableColumn id="6851" xr3:uid="{FDEC4532-1FC9-6840-8BC7-AD9ACE38ECC3}" name="Column6831"/>
    <tableColumn id="6852" xr3:uid="{661DBE2C-BA23-0341-842B-2A7DD2A8FB34}" name="Column6832"/>
    <tableColumn id="6853" xr3:uid="{72DF287B-8405-BC43-8DCD-D50565FE86D5}" name="Column6833"/>
    <tableColumn id="6854" xr3:uid="{6720A1FF-735B-0640-B986-BD3B256AED48}" name="Column6834"/>
    <tableColumn id="6855" xr3:uid="{402826DC-7079-B046-9D05-70B91AD29D58}" name="Column6835"/>
    <tableColumn id="6856" xr3:uid="{1906FF82-8227-CA43-AA54-182A147F4E4C}" name="Column6836"/>
    <tableColumn id="6857" xr3:uid="{F5A59FFE-1673-C24A-9505-3C0FF75005BE}" name="Column6837"/>
    <tableColumn id="6858" xr3:uid="{22FC2E73-7E86-4D4D-8207-552E6DD4ACAA}" name="Column6838"/>
    <tableColumn id="6859" xr3:uid="{0A120357-A8A2-EC49-B2B7-C770647A394D}" name="Column6839"/>
    <tableColumn id="6860" xr3:uid="{8798DC9C-017E-484A-8107-770CAC46ACBE}" name="Column6840"/>
    <tableColumn id="6861" xr3:uid="{1E44D26B-79BE-0F4D-B3EB-DDDFEE6DC779}" name="Column6841"/>
    <tableColumn id="6862" xr3:uid="{156306CD-A3C8-D340-B984-AECB9B22F562}" name="Column6842"/>
    <tableColumn id="6863" xr3:uid="{183D5E06-5B66-9B42-9C26-83D4A831C476}" name="Column6843"/>
    <tableColumn id="6864" xr3:uid="{13846757-9F08-2C46-BB08-18A4F0DD2830}" name="Column6844"/>
    <tableColumn id="6865" xr3:uid="{A914F8B3-1D66-BA41-A672-CECF69B77904}" name="Column6845"/>
    <tableColumn id="6866" xr3:uid="{D62075FC-9F77-9E41-8B76-2FC283488DD8}" name="Column6846"/>
    <tableColumn id="6867" xr3:uid="{DA05EA1A-A870-9E48-B0B0-FEBAEEE37029}" name="Column6847"/>
    <tableColumn id="6868" xr3:uid="{D6FDC92C-C0EF-F744-A5C2-1599D65C07DD}" name="Column6848"/>
    <tableColumn id="6869" xr3:uid="{B6C8FA1B-7C55-0844-A1FE-E776093D9C2E}" name="Column6849"/>
    <tableColumn id="6870" xr3:uid="{E1D9141C-5436-064D-ADA8-B1AD135549BB}" name="Column6850"/>
    <tableColumn id="6871" xr3:uid="{15B4C483-7BF1-B544-A336-426C94148111}" name="Column6851"/>
    <tableColumn id="6872" xr3:uid="{EE3B0556-2B12-7247-8652-C1A3D13D6E8C}" name="Column6852"/>
    <tableColumn id="6873" xr3:uid="{34A1E0F5-3BB7-054A-80C8-6CF08468698C}" name="Column6853"/>
    <tableColumn id="6874" xr3:uid="{2A0BD68E-D08C-2345-8CF7-CA73049C8CCC}" name="Column6854"/>
    <tableColumn id="6875" xr3:uid="{B8322006-A2BE-884E-A4FF-9C12BC93DFFA}" name="Column6855"/>
    <tableColumn id="6876" xr3:uid="{29618A8D-0115-6745-A045-0DF4B4E69A78}" name="Column6856"/>
    <tableColumn id="6877" xr3:uid="{111549C9-9EC6-B04E-81B8-2D614E139014}" name="Column6857"/>
    <tableColumn id="6878" xr3:uid="{EBD015EC-419C-E144-B47C-F1B8FAC0D191}" name="Column6858"/>
    <tableColumn id="6879" xr3:uid="{C40B9B11-A6A6-A148-A8A9-74924F5C16DE}" name="Column6859"/>
    <tableColumn id="6880" xr3:uid="{7137D63E-211B-CC4E-AA62-38DAAA9A4D51}" name="Column6860"/>
    <tableColumn id="6881" xr3:uid="{F2C70AEA-A337-A94E-8255-DD49E990D6AB}" name="Column6861"/>
    <tableColumn id="6882" xr3:uid="{E97491AF-A66F-F342-852D-882FDDFF4DAE}" name="Column6862"/>
    <tableColumn id="6883" xr3:uid="{2D6B62C5-82CF-F242-A513-38D04919B3CB}" name="Column6863"/>
    <tableColumn id="6884" xr3:uid="{F2C9AFBC-AAF8-6C45-990C-04BEE150410D}" name="Column6864"/>
    <tableColumn id="6885" xr3:uid="{D299F430-C66E-C643-B299-DF7F2A96DC34}" name="Column6865"/>
    <tableColumn id="6886" xr3:uid="{9EDC7220-8ED0-874D-A488-73A33946128E}" name="Column6866"/>
    <tableColumn id="6887" xr3:uid="{0B2D6603-A1EA-A94F-AEB1-06CB5D1DE47B}" name="Column6867"/>
    <tableColumn id="6888" xr3:uid="{418273E7-DA13-EC41-A588-6DDC1D5C87CF}" name="Column6868"/>
    <tableColumn id="6889" xr3:uid="{6440ECA1-C703-1F4B-B772-C88751F0B6E3}" name="Column6869"/>
    <tableColumn id="6890" xr3:uid="{3F208A46-6D2F-D14E-A63B-07D9F3D5CED6}" name="Column6870"/>
    <tableColumn id="6891" xr3:uid="{AE3CD136-B8AC-C54E-B97C-A65EAB51E2F3}" name="Column6871"/>
    <tableColumn id="6892" xr3:uid="{73310E00-E158-8D4D-873D-2387A30E615D}" name="Column6872"/>
    <tableColumn id="6893" xr3:uid="{B17BA6FE-49CE-DE48-9846-3A41473102F3}" name="Column6873"/>
    <tableColumn id="6894" xr3:uid="{54622F27-5A27-9B42-8C25-6A9D0B6C28BA}" name="Column6874"/>
    <tableColumn id="6895" xr3:uid="{4F93B8DE-C104-8B40-AC48-915184506BD8}" name="Column6875"/>
    <tableColumn id="6896" xr3:uid="{DF79500D-14CB-4A4F-AA7C-B1170840F853}" name="Column6876"/>
    <tableColumn id="6897" xr3:uid="{28AD6C77-8AB3-D745-A74F-4E51D4E910F3}" name="Column6877"/>
    <tableColumn id="6898" xr3:uid="{CB965B0F-9242-AA43-A8C8-985A13B5DFED}" name="Column6878"/>
    <tableColumn id="6899" xr3:uid="{A5DA5BA3-7A54-004A-BA46-61E72574C430}" name="Column6879"/>
    <tableColumn id="6900" xr3:uid="{27A3B813-FB67-4D45-A754-B98006C929C3}" name="Column6880"/>
    <tableColumn id="6901" xr3:uid="{6BF8E268-636A-2E49-BAA8-3613417F9EC3}" name="Column6881"/>
    <tableColumn id="6902" xr3:uid="{873D164C-196E-DF4E-8A64-842933C15827}" name="Column6882"/>
    <tableColumn id="6903" xr3:uid="{239C3FF5-A3A8-5B4F-96EF-46A64EF81D40}" name="Column6883"/>
    <tableColumn id="6904" xr3:uid="{FDA2C3F5-7504-F341-A404-90455E03330F}" name="Column6884"/>
    <tableColumn id="6905" xr3:uid="{1B53A0EA-5248-7645-8051-BAE0B8DBB3B7}" name="Column6885"/>
    <tableColumn id="6906" xr3:uid="{E879DE8E-49C2-2540-911B-0826802337C4}" name="Column6886"/>
    <tableColumn id="6907" xr3:uid="{D37BB445-7E9E-324E-BE4D-45DD04B1A7FD}" name="Column6887"/>
    <tableColumn id="6908" xr3:uid="{62544B3E-231A-9049-9BE5-636958006472}" name="Column6888"/>
    <tableColumn id="6909" xr3:uid="{E1E6DE1A-F76A-3242-9499-FA465BA9C5EA}" name="Column6889"/>
    <tableColumn id="6910" xr3:uid="{EA1017DE-4482-574C-833B-5EEF9B73AA8C}" name="Column6890"/>
    <tableColumn id="6911" xr3:uid="{1592D60C-35BE-6646-9FD5-209CED0DEAB2}" name="Column6891"/>
    <tableColumn id="6912" xr3:uid="{22E2DD9A-2E07-234D-B82D-DD1C3DD680BA}" name="Column6892"/>
    <tableColumn id="6913" xr3:uid="{7901E43F-0C0D-9842-8CD4-9913C3BD8FC7}" name="Column6893"/>
    <tableColumn id="6914" xr3:uid="{3FC5F984-2C5B-5745-A3D7-0B4EC8A60E31}" name="Column6894"/>
    <tableColumn id="6915" xr3:uid="{A5499B59-3B74-474B-820F-D9DBC2970941}" name="Column6895"/>
    <tableColumn id="6916" xr3:uid="{E1AFC178-69AF-B54F-948B-EE7AD2A6E18E}" name="Column6896"/>
    <tableColumn id="6917" xr3:uid="{BCD688E8-C1CB-EC48-9602-5CDF4A0EBAE0}" name="Column6897"/>
    <tableColumn id="6918" xr3:uid="{29151E53-7478-F64A-A2FB-7658AC3F79A4}" name="Column6898"/>
    <tableColumn id="6919" xr3:uid="{5B003E4B-3B39-6042-A386-B178282A449F}" name="Column6899"/>
    <tableColumn id="6920" xr3:uid="{62EACF3C-517C-B042-88FF-A9BDD94BF004}" name="Column6900"/>
    <tableColumn id="6921" xr3:uid="{53A46724-0BF9-2A4C-820A-AC9681BF228A}" name="Column6901"/>
    <tableColumn id="6922" xr3:uid="{00A1586C-44BE-1042-9A1F-B49644F86D05}" name="Column6902"/>
    <tableColumn id="6923" xr3:uid="{4B28DF39-993B-9143-93BE-F5A76ABD1AD5}" name="Column6903"/>
    <tableColumn id="6924" xr3:uid="{5C8E4BE4-6A99-A244-8DD8-95AA2B16C7E1}" name="Column6904"/>
    <tableColumn id="6925" xr3:uid="{E3DAAEB8-ECC8-AB42-87F4-E5DF6122A796}" name="Column6905"/>
    <tableColumn id="6926" xr3:uid="{A07E02D3-0E4F-3A4F-B735-AAFE31CC3226}" name="Column6906"/>
    <tableColumn id="6927" xr3:uid="{A672F606-468D-7F43-8D4D-266D7E9881AB}" name="Column6907"/>
    <tableColumn id="6928" xr3:uid="{B4764B52-F52A-F442-A06F-055385D94B84}" name="Column6908"/>
    <tableColumn id="6929" xr3:uid="{560425A3-CDF7-8D4B-BE95-0FBC5825D5B9}" name="Column6909"/>
    <tableColumn id="6930" xr3:uid="{85F310C8-E1E9-0747-9BB7-71C485F635F3}" name="Column6910"/>
    <tableColumn id="6931" xr3:uid="{8B5D0AF1-C2F8-3941-A334-3A682B10624A}" name="Column6911"/>
    <tableColumn id="6932" xr3:uid="{C808568D-61B2-CB4E-AE5A-6D8D32A01325}" name="Column6912"/>
    <tableColumn id="6933" xr3:uid="{7652B7AF-EA37-9249-B101-5D98CB7AD04C}" name="Column6913"/>
    <tableColumn id="6934" xr3:uid="{6DA09E95-CEAC-4B40-A72D-AED01A73A1BE}" name="Column6914"/>
    <tableColumn id="6935" xr3:uid="{3D84A111-0BE5-C044-9D47-8A2802FBD5E9}" name="Column6915"/>
    <tableColumn id="6936" xr3:uid="{6FC62BAE-A5D1-CE41-A7CD-A5D673ED7BF9}" name="Column6916"/>
    <tableColumn id="6937" xr3:uid="{79AE4D0E-E5B8-C14E-AD67-AA0D2804A140}" name="Column6917"/>
    <tableColumn id="6938" xr3:uid="{547321CC-B92D-114D-9A36-F40B6DDBBD3A}" name="Column6918"/>
    <tableColumn id="6939" xr3:uid="{926B24B8-DDBC-BA4D-B440-20B27F3715D3}" name="Column6919"/>
    <tableColumn id="6940" xr3:uid="{17A70C8E-C30A-054D-BC8D-1F5FD9D85C65}" name="Column6920"/>
    <tableColumn id="6941" xr3:uid="{FCC4D8B0-3D6E-DE49-BA96-6136BB2A7480}" name="Column6921"/>
    <tableColumn id="6942" xr3:uid="{320B5A78-982A-CB41-A3D7-8E2A3698B41A}" name="Column6922"/>
    <tableColumn id="6943" xr3:uid="{E5491295-1855-694E-ABB3-08CE811FE454}" name="Column6923"/>
    <tableColumn id="6944" xr3:uid="{8753952E-9142-8443-B96D-268C65E3370B}" name="Column6924"/>
    <tableColumn id="6945" xr3:uid="{C44959A0-1BFF-604B-8D47-693BF49C40DC}" name="Column6925"/>
    <tableColumn id="6946" xr3:uid="{59E95A83-FE31-2840-A332-A06440BC7BC5}" name="Column6926"/>
    <tableColumn id="6947" xr3:uid="{3E638FAE-FB47-2F41-8643-CA1D7B80DB04}" name="Column6927"/>
    <tableColumn id="6948" xr3:uid="{23F11A2F-AB76-FA4D-8479-FA8808E02E43}" name="Column6928"/>
    <tableColumn id="6949" xr3:uid="{A7EC3A6C-F1B1-9E43-875F-347D1199185B}" name="Column6929"/>
    <tableColumn id="6950" xr3:uid="{CCAF52A6-CF08-164C-AA66-7B21EDAAE9D1}" name="Column6930"/>
    <tableColumn id="6951" xr3:uid="{E3B6CBF5-F902-5B43-9D08-88A611D130BB}" name="Column6931"/>
    <tableColumn id="6952" xr3:uid="{BFF63211-F583-F44B-A143-96EE63C27ED5}" name="Column6932"/>
    <tableColumn id="6953" xr3:uid="{E4B561BF-6834-DD43-B7A0-DC0D588356EF}" name="Column6933"/>
    <tableColumn id="6954" xr3:uid="{A5884BA8-0518-E148-891B-FC64AB489E1B}" name="Column6934"/>
    <tableColumn id="6955" xr3:uid="{FBDA0614-9E22-5F48-B851-CBD5A8FEDABE}" name="Column6935"/>
    <tableColumn id="6956" xr3:uid="{84869D3E-51B1-4E4A-9629-FBB4B56D60B1}" name="Column6936"/>
    <tableColumn id="6957" xr3:uid="{3BEFE9A5-AC19-E944-B520-369466DDC3BA}" name="Column6937"/>
    <tableColumn id="6958" xr3:uid="{299D2AA5-04F5-6841-9B41-6284FBD8B3C1}" name="Column6938"/>
    <tableColumn id="6959" xr3:uid="{52BA370E-5121-D745-94BA-4C34DF63035A}" name="Column6939"/>
    <tableColumn id="6960" xr3:uid="{2AFB2B06-719C-CF44-9BE4-3370D2A8D58A}" name="Column6940"/>
    <tableColumn id="6961" xr3:uid="{3345E670-1A7B-704E-B58E-B2FC9E884A91}" name="Column6941"/>
    <tableColumn id="6962" xr3:uid="{AF1E1018-9A2A-D944-BF82-FE82A35249F5}" name="Column6942"/>
    <tableColumn id="6963" xr3:uid="{8A6149BE-E172-674A-A4F2-C2944C675277}" name="Column6943"/>
    <tableColumn id="6964" xr3:uid="{C49D7D49-5BAB-3840-B4E5-3A15B7FD6D95}" name="Column6944"/>
    <tableColumn id="6965" xr3:uid="{A4895D70-A29C-B64E-B376-4348336498C7}" name="Column6945"/>
    <tableColumn id="6966" xr3:uid="{981DD5B4-B7C3-824A-93CF-A1E28BF4A3A4}" name="Column6946"/>
    <tableColumn id="6967" xr3:uid="{E7E837CA-2494-1544-A3A6-7AD32F8ADB5D}" name="Column6947"/>
    <tableColumn id="6968" xr3:uid="{C04D50AC-71BE-7748-AFF8-263B158FF8B6}" name="Column6948"/>
    <tableColumn id="6969" xr3:uid="{912091CA-899A-B946-B7D6-AA2C637173D4}" name="Column6949"/>
    <tableColumn id="6970" xr3:uid="{182F4794-6D6C-5F45-B64A-2824B8C271BD}" name="Column6950"/>
    <tableColumn id="6971" xr3:uid="{2E44C91A-4308-C04E-8F0B-CCB79B0D22A3}" name="Column6951"/>
    <tableColumn id="6972" xr3:uid="{340B2DEE-9362-1F4E-ACD1-84CCB69E9E41}" name="Column6952"/>
    <tableColumn id="6973" xr3:uid="{B9899387-D9C4-1A4A-A6D7-E414E863E54F}" name="Column6953"/>
    <tableColumn id="6974" xr3:uid="{7868ADE3-5D3F-C544-AB94-CA2EB5481A9D}" name="Column6954"/>
    <tableColumn id="6975" xr3:uid="{BDCEDC9F-4165-CB46-AFF6-FDEDF473A12D}" name="Column6955"/>
    <tableColumn id="6976" xr3:uid="{BA2F1660-EE19-254A-AB19-83D6F045F332}" name="Column6956"/>
    <tableColumn id="6977" xr3:uid="{CE789596-E768-9649-98B2-6C7527DDBDC9}" name="Column6957"/>
    <tableColumn id="6978" xr3:uid="{EBDF6ECF-C65B-1E47-B859-F02CCCEB459C}" name="Column6958"/>
    <tableColumn id="6979" xr3:uid="{A2930418-7FB3-934B-B762-D8E35B45B46E}" name="Column6959"/>
    <tableColumn id="6980" xr3:uid="{3D329B68-CCF1-B447-A2E0-4A0DFA4AB667}" name="Column6960"/>
    <tableColumn id="6981" xr3:uid="{7F6652BC-825A-7440-B0F9-47EC9465C935}" name="Column6961"/>
    <tableColumn id="6982" xr3:uid="{7785A744-749A-8B4F-92C5-2FC2B125C38E}" name="Column6962"/>
    <tableColumn id="6983" xr3:uid="{508F75AA-A8DF-8A4F-9E24-A4FB9C280DB2}" name="Column6963"/>
    <tableColumn id="6984" xr3:uid="{0F21245D-5209-5B49-B35B-FF2A6E9B44E0}" name="Column6964"/>
    <tableColumn id="6985" xr3:uid="{041EEF16-BBA3-B745-A79A-55A7162A26DB}" name="Column6965"/>
    <tableColumn id="6986" xr3:uid="{3676E409-72B1-8940-8E0B-BEAE1A865E56}" name="Column6966"/>
    <tableColumn id="6987" xr3:uid="{871CAA65-749A-4A4E-898D-8B6F3EF6A078}" name="Column6967"/>
    <tableColumn id="6988" xr3:uid="{269A9621-235C-B14D-AA5D-BF826B9FB0B3}" name="Column6968"/>
    <tableColumn id="6989" xr3:uid="{E56EDD03-1E22-E040-BC84-E2F5BF5D48CB}" name="Column6969"/>
    <tableColumn id="6990" xr3:uid="{DFAD2EA5-F19A-7B40-894C-1AAF4D926C31}" name="Column6970"/>
    <tableColumn id="6991" xr3:uid="{6BF5C97F-3090-0045-85C3-ACEE6632D0A5}" name="Column6971"/>
    <tableColumn id="6992" xr3:uid="{B0889EB0-2FD3-B941-B93D-AD9E2A2D5CA8}" name="Column6972"/>
    <tableColumn id="6993" xr3:uid="{4E600E65-6B44-554E-B6AC-B0C26C320C0D}" name="Column6973"/>
    <tableColumn id="6994" xr3:uid="{194B764C-1111-BE4F-95B9-4ECCF1584C6E}" name="Column6974"/>
    <tableColumn id="6995" xr3:uid="{CF263B46-9821-9E45-A777-92C5F640EAF4}" name="Column6975"/>
    <tableColumn id="6996" xr3:uid="{1D262E7A-D0D0-7F47-A99C-E6C8D366A7C9}" name="Column6976"/>
    <tableColumn id="6997" xr3:uid="{F5244A21-6739-6640-B3DC-7CA2285974EA}" name="Column6977"/>
    <tableColumn id="6998" xr3:uid="{06710194-F37D-8440-A788-D933F10B0652}" name="Column6978"/>
    <tableColumn id="6999" xr3:uid="{7536DAFC-7BA3-F44F-A9A8-948C1AEBEBD0}" name="Column6979"/>
    <tableColumn id="7000" xr3:uid="{A99D21AD-E513-C740-95BF-8F66CB9B9A8B}" name="Column6980"/>
    <tableColumn id="7001" xr3:uid="{183FAC55-50D2-E24C-BB42-7024E4BAC308}" name="Column6981"/>
    <tableColumn id="7002" xr3:uid="{D41EFBE6-4898-2A40-8548-EDC8BD47275B}" name="Column6982"/>
    <tableColumn id="7003" xr3:uid="{1F8C1C44-C83E-FE42-9FB7-ED4379C4E8CC}" name="Column6983"/>
    <tableColumn id="7004" xr3:uid="{A052D76D-7348-B240-AF46-BF337D6CF43D}" name="Column6984"/>
    <tableColumn id="7005" xr3:uid="{F5A9642B-B813-CD4D-A77A-74ECED98C8C4}" name="Column6985"/>
    <tableColumn id="7006" xr3:uid="{7306A5DC-060A-7A46-9A26-765A03F99D1B}" name="Column6986"/>
    <tableColumn id="7007" xr3:uid="{9734759C-5A2B-7E4B-8BA0-EA245382512A}" name="Column6987"/>
    <tableColumn id="7008" xr3:uid="{6E55BB0A-EA46-A84D-83F8-B34CEBA8BABA}" name="Column6988"/>
    <tableColumn id="7009" xr3:uid="{92D80956-9426-CE41-BDF2-2505516A62A6}" name="Column6989"/>
    <tableColumn id="7010" xr3:uid="{84B8F6AA-7D00-674C-AAB5-B4F479BD641D}" name="Column6990"/>
    <tableColumn id="7011" xr3:uid="{92231AFF-2D23-1F49-82C4-9CA20AB08C34}" name="Column6991"/>
    <tableColumn id="7012" xr3:uid="{64A0E1BF-02C4-E644-AEBC-83DA072C0F47}" name="Column6992"/>
    <tableColumn id="7013" xr3:uid="{3D4A08F4-693E-8348-8D90-775816FCC553}" name="Column6993"/>
    <tableColumn id="7014" xr3:uid="{AB1F5C0F-2750-4A42-9AE1-6796017CF53D}" name="Column6994"/>
    <tableColumn id="7015" xr3:uid="{B13FB7B9-D244-254E-807E-40011AC5AFEA}" name="Column6995"/>
    <tableColumn id="7016" xr3:uid="{C5C72CF8-EF58-6E4D-A3CF-7254D0D5773F}" name="Column6996"/>
    <tableColumn id="7017" xr3:uid="{6FFDC0CC-C745-D946-A393-E19704D7C973}" name="Column6997"/>
    <tableColumn id="7018" xr3:uid="{C34E5B55-A128-2441-87D5-470F87FB4947}" name="Column6998"/>
    <tableColumn id="7019" xr3:uid="{7D378D78-EB8E-A340-AB76-476092822FC0}" name="Column6999"/>
    <tableColumn id="7020" xr3:uid="{F2B39694-8A33-AD44-801D-2B4D666215D8}" name="Column7000"/>
    <tableColumn id="7021" xr3:uid="{B0171C2E-4DF1-454F-A3A3-22B19A21FD3B}" name="Column7001"/>
    <tableColumn id="7022" xr3:uid="{E68F93B6-B779-724D-82A1-BD9C63266DC5}" name="Column7002"/>
    <tableColumn id="7023" xr3:uid="{284AB774-3776-6E40-A053-74E673F8BDA1}" name="Column7003"/>
    <tableColumn id="7024" xr3:uid="{97FA17BA-FE66-054E-8CF0-2CFBAA05372E}" name="Column7004"/>
    <tableColumn id="7025" xr3:uid="{4CFE96CE-3E61-274B-A10D-2D063C298686}" name="Column7005"/>
    <tableColumn id="7026" xr3:uid="{EC048DB1-DFE0-304C-8137-0D5EE2E756DB}" name="Column7006"/>
    <tableColumn id="7027" xr3:uid="{FDC83EFE-3933-E141-B529-7051D80B1E04}" name="Column7007"/>
    <tableColumn id="7028" xr3:uid="{83F3D364-DC4C-7047-8020-328B004C6C4B}" name="Column7008"/>
    <tableColumn id="7029" xr3:uid="{CD1ABAC6-9C22-7F47-B149-8FD21B8722E9}" name="Column7009"/>
    <tableColumn id="7030" xr3:uid="{9D8AA5AC-3E23-3E40-9D77-F17C3B978FAD}" name="Column7010"/>
    <tableColumn id="7031" xr3:uid="{7F9CB3CA-6EFE-2540-95D7-A2CD9E55B59D}" name="Column7011"/>
    <tableColumn id="7032" xr3:uid="{0183E3BC-3BEA-1F4D-8329-BF9BD817C09E}" name="Column7012"/>
    <tableColumn id="7033" xr3:uid="{D8FD4E29-6915-0D42-9199-FDC01A4B84DA}" name="Column7013"/>
    <tableColumn id="7034" xr3:uid="{B6503D6A-431E-E144-BFE9-0171E01EEBC6}" name="Column7014"/>
    <tableColumn id="7035" xr3:uid="{7ECD360C-A421-D04F-B8DC-0FBD017E84C9}" name="Column7015"/>
    <tableColumn id="7036" xr3:uid="{06F5FA73-2CEE-AA45-86E1-4F82125D69A6}" name="Column7016"/>
    <tableColumn id="7037" xr3:uid="{0FF1F560-64C8-544C-8C1D-EB06DEB10B96}" name="Column7017"/>
    <tableColumn id="7038" xr3:uid="{E78F77AC-CDE0-D74F-87AB-9C4DDCCF6648}" name="Column7018"/>
    <tableColumn id="7039" xr3:uid="{F26F756D-F962-A24B-9EEB-4FD093BEC16A}" name="Column7019"/>
    <tableColumn id="7040" xr3:uid="{088C20BB-7B2E-754B-B271-BF518C0449DA}" name="Column7020"/>
    <tableColumn id="7041" xr3:uid="{4BFC268D-7738-A84D-950C-B31D21BD3D1D}" name="Column7021"/>
    <tableColumn id="7042" xr3:uid="{9EDB4F11-FC78-FB4E-930A-9DC3EC9C9723}" name="Column7022"/>
    <tableColumn id="7043" xr3:uid="{384AC8F3-346C-0746-AD9C-94B357D72B56}" name="Column7023"/>
    <tableColumn id="7044" xr3:uid="{A62FB275-0DFE-0346-BF91-89A2FA55C3A0}" name="Column7024"/>
    <tableColumn id="7045" xr3:uid="{C66A993E-CC0E-4949-B6A4-AA7D24908464}" name="Column7025"/>
    <tableColumn id="7046" xr3:uid="{C2833501-7BDA-BD44-A8C2-32F40B040AAF}" name="Column7026"/>
    <tableColumn id="7047" xr3:uid="{C7EC1867-FAD7-D548-BEE8-3814C3C3B65B}" name="Column7027"/>
    <tableColumn id="7048" xr3:uid="{83C80D0E-C333-5F49-BA6F-9B0F8D5530AE}" name="Column7028"/>
    <tableColumn id="7049" xr3:uid="{0DF26882-2394-6740-AC38-4AF0609D68E8}" name="Column7029"/>
    <tableColumn id="7050" xr3:uid="{6007A894-0160-1F42-9816-08425B3555F5}" name="Column7030"/>
    <tableColumn id="7051" xr3:uid="{4A74DD27-C501-6446-9B5D-B66F0398E0C0}" name="Column7031"/>
    <tableColumn id="7052" xr3:uid="{66A23B77-8F19-9F42-963B-AFEDF55BCD73}" name="Column7032"/>
    <tableColumn id="7053" xr3:uid="{D06865D0-795A-F445-9198-160D40BD193A}" name="Column7033"/>
    <tableColumn id="7054" xr3:uid="{79167171-4C7F-0647-BA0E-378A47206CBB}" name="Column7034"/>
    <tableColumn id="7055" xr3:uid="{6FF6B08A-C11C-B344-AA7F-02DF7C865091}" name="Column7035"/>
    <tableColumn id="7056" xr3:uid="{F9C9C4AC-99F4-024B-99DD-262DEEB9FE02}" name="Column7036"/>
    <tableColumn id="7057" xr3:uid="{B280BB61-CBD1-6342-97CF-EF70AB85F91F}" name="Column7037"/>
    <tableColumn id="7058" xr3:uid="{C7894AA2-B7D0-5E4C-8A35-08FDC0E0BC58}" name="Column7038"/>
    <tableColumn id="7059" xr3:uid="{A3AD1534-A188-304E-A394-69083101FFD8}" name="Column7039"/>
    <tableColumn id="7060" xr3:uid="{85E44C8D-6298-0C49-BEBF-DBDA7673620A}" name="Column7040"/>
    <tableColumn id="7061" xr3:uid="{330FF227-2C25-BC40-97FA-01051032372E}" name="Column7041"/>
    <tableColumn id="7062" xr3:uid="{4D8ED9A4-65E8-1A47-8F46-4DF813196936}" name="Column7042"/>
    <tableColumn id="7063" xr3:uid="{311EC0A4-26D2-1E44-B5F5-127987815BA1}" name="Column7043"/>
    <tableColumn id="7064" xr3:uid="{AB43145C-6B8E-A448-BCC5-C19960DD0A90}" name="Column7044"/>
    <tableColumn id="7065" xr3:uid="{01B470BA-7013-C242-89BF-8BD266E956B2}" name="Column7045"/>
    <tableColumn id="7066" xr3:uid="{9C43869F-F705-664E-AE06-D904004FAA47}" name="Column7046"/>
    <tableColumn id="7067" xr3:uid="{ACB7E52A-9280-D844-8BDC-D58263A061CA}" name="Column7047"/>
    <tableColumn id="7068" xr3:uid="{B99EE15C-4D2D-8447-9B03-A471CCEFD5CB}" name="Column7048"/>
    <tableColumn id="7069" xr3:uid="{45CBB7CD-671E-BD46-B075-6195C7F331B5}" name="Column7049"/>
    <tableColumn id="7070" xr3:uid="{D86E82D6-1FA5-794D-B271-5E928E99873E}" name="Column7050"/>
    <tableColumn id="7071" xr3:uid="{A0B188BC-B666-A945-ABC4-7BF766B858B5}" name="Column7051"/>
    <tableColumn id="7072" xr3:uid="{3EF3B19D-9925-8946-9E63-B86D316BAC26}" name="Column7052"/>
    <tableColumn id="7073" xr3:uid="{886EC846-4330-0440-8A07-7C2A7C917981}" name="Column7053"/>
    <tableColumn id="7074" xr3:uid="{D06D6378-FFDA-4145-B6D7-2083798B14B8}" name="Column7054"/>
    <tableColumn id="7075" xr3:uid="{966888D0-17F3-0D4C-9CFC-C6DC624EFA9E}" name="Column7055"/>
    <tableColumn id="7076" xr3:uid="{2F051D28-0385-974B-AF68-D120D2CC6DC9}" name="Column7056"/>
    <tableColumn id="7077" xr3:uid="{C46E05EF-00D0-B74B-992B-6B54A0FCBEF6}" name="Column7057"/>
    <tableColumn id="7078" xr3:uid="{91827828-E87E-1244-AC88-25B14F4053DC}" name="Column7058"/>
    <tableColumn id="7079" xr3:uid="{EF5A1122-FA9F-1143-B8A9-54C7C1AE28AB}" name="Column7059"/>
    <tableColumn id="7080" xr3:uid="{B5764EAB-6B83-7447-8E2D-E62C8703D2B1}" name="Column7060"/>
    <tableColumn id="7081" xr3:uid="{A25C1E04-FC72-034D-A324-0404E786173C}" name="Column7061"/>
    <tableColumn id="7082" xr3:uid="{64178145-8C77-B44A-85AA-5F6F126C4216}" name="Column7062"/>
    <tableColumn id="7083" xr3:uid="{86424BEE-EF66-994A-9C4F-DB4DAE36DE6F}" name="Column7063"/>
    <tableColumn id="7084" xr3:uid="{E5E60951-BECF-4541-8C7C-AFC918D0BAC4}" name="Column7064"/>
    <tableColumn id="7085" xr3:uid="{293A7BB8-684B-9D43-B89F-DF0FA7A5A9C0}" name="Column7065"/>
    <tableColumn id="7086" xr3:uid="{F2B1274C-0E6F-7246-871C-5016C5FF7A93}" name="Column7066"/>
    <tableColumn id="7087" xr3:uid="{4F23BC0F-8A09-754F-A647-D16196E46295}" name="Column7067"/>
    <tableColumn id="7088" xr3:uid="{5A77B41D-8E8C-2B4F-9CA3-D4121EEB5A5B}" name="Column7068"/>
    <tableColumn id="7089" xr3:uid="{DA187346-D652-9C4C-93CF-EAAF1A61BA9C}" name="Column7069"/>
    <tableColumn id="7090" xr3:uid="{3973F735-F24D-2742-ABAA-96D8054CC0DD}" name="Column7070"/>
    <tableColumn id="7091" xr3:uid="{2E8A708A-D0F2-1649-A9B5-C3610D99C3A9}" name="Column7071"/>
    <tableColumn id="7092" xr3:uid="{1C2DF145-4DA8-0247-BC77-8625A665531F}" name="Column7072"/>
    <tableColumn id="7093" xr3:uid="{0021E455-B14D-A948-84A0-2785BD927AF4}" name="Column7073"/>
    <tableColumn id="7094" xr3:uid="{72BDB7CE-AA23-834C-BD86-1D686D2E3389}" name="Column7074"/>
    <tableColumn id="7095" xr3:uid="{3604AC51-9284-7D44-B36F-0BF295ADFABD}" name="Column7075"/>
    <tableColumn id="7096" xr3:uid="{42F2E663-64BD-8341-AE94-AD4E3194EC15}" name="Column7076"/>
    <tableColumn id="7097" xr3:uid="{D4D632D2-E4A1-664C-8357-C1B5FA20AF5B}" name="Column7077"/>
    <tableColumn id="7098" xr3:uid="{5AF32B8F-3923-2448-A878-0F200B34B1D7}" name="Column7078"/>
    <tableColumn id="7099" xr3:uid="{D2521BF6-6B2F-F646-ADC6-CF5782269CDE}" name="Column7079"/>
    <tableColumn id="7100" xr3:uid="{CF140336-E952-604F-B44F-66B160535888}" name="Column7080"/>
    <tableColumn id="7101" xr3:uid="{C681F603-B3E2-4244-B0CB-61C6136AD36F}" name="Column7081"/>
    <tableColumn id="7102" xr3:uid="{CCD550CF-01DD-DF4D-B5A3-B47DBA894A76}" name="Column7082"/>
    <tableColumn id="7103" xr3:uid="{4261D621-744D-064B-9970-E508BD7D279A}" name="Column7083"/>
    <tableColumn id="7104" xr3:uid="{AC959A01-9D73-A843-B6DB-5609B03A8682}" name="Column7084"/>
    <tableColumn id="7105" xr3:uid="{B3DB37D6-B1F3-C249-BED1-D0BF2FD162C5}" name="Column7085"/>
    <tableColumn id="7106" xr3:uid="{D7B9399E-4BAB-3242-9A30-B8EADD9B0E44}" name="Column7086"/>
    <tableColumn id="7107" xr3:uid="{194277C2-A77D-7B40-96B4-AC60A49E0980}" name="Column7087"/>
    <tableColumn id="7108" xr3:uid="{BF667C19-D726-C441-BB21-C218865CCCB8}" name="Column7088"/>
    <tableColumn id="7109" xr3:uid="{0F784F72-4ACD-CF4C-A07F-AC91BB968330}" name="Column7089"/>
    <tableColumn id="7110" xr3:uid="{4D62937E-4A5D-1D4A-964D-46F10911B8A1}" name="Column7090"/>
    <tableColumn id="7111" xr3:uid="{7089B971-EA12-FF4E-8F25-52638BB2916C}" name="Column7091"/>
    <tableColumn id="7112" xr3:uid="{47BA630F-ED24-B040-A47E-92BCCA668DAD}" name="Column7092"/>
    <tableColumn id="7113" xr3:uid="{5FCB8B92-4A24-5242-8A80-23A386A0488D}" name="Column7093"/>
    <tableColumn id="7114" xr3:uid="{F775AFEA-199A-8E4D-A68E-8E7C06D12058}" name="Column7094"/>
    <tableColumn id="7115" xr3:uid="{40E72A5F-34C9-C948-B583-F860CF8F52F2}" name="Column7095"/>
    <tableColumn id="7116" xr3:uid="{CAA87AED-D02A-A543-8AB3-37B7A182906B}" name="Column7096"/>
    <tableColumn id="7117" xr3:uid="{91694A5C-CBF9-A24B-9E91-9F158A26DCA6}" name="Column7097"/>
    <tableColumn id="7118" xr3:uid="{A0EBFB51-F703-144F-9296-4049549F3313}" name="Column7098"/>
    <tableColumn id="7119" xr3:uid="{1E984625-523B-4446-898B-546F1472661A}" name="Column7099"/>
    <tableColumn id="7120" xr3:uid="{E1BFA4DC-277D-1A47-BE74-6F70E6BB93A7}" name="Column7100"/>
    <tableColumn id="7121" xr3:uid="{B087631C-FE03-424E-AE3A-8FDA854F886D}" name="Column7101"/>
    <tableColumn id="7122" xr3:uid="{1C0DA2B0-79CF-3D46-85FA-0F84D17230CE}" name="Column7102"/>
    <tableColumn id="7123" xr3:uid="{168477E8-56E7-C54D-B097-0B8091B41BD1}" name="Column7103"/>
    <tableColumn id="7124" xr3:uid="{61A2EFBE-BC35-E94F-ADE7-22D24EC9D739}" name="Column7104"/>
    <tableColumn id="7125" xr3:uid="{CF934B19-DE6A-4B43-8B28-C9B5943D7376}" name="Column7105"/>
    <tableColumn id="7126" xr3:uid="{581296A2-C576-B14B-87A6-945BD2D2C3A6}" name="Column7106"/>
    <tableColumn id="7127" xr3:uid="{A4CFD347-5D78-B94D-B671-21CE82079F37}" name="Column7107"/>
    <tableColumn id="7128" xr3:uid="{68D5D738-9B0E-4F47-8B84-31EC5C0CE9CD}" name="Column7108"/>
    <tableColumn id="7129" xr3:uid="{F290F620-EBA8-D649-8A39-CB7F17852C75}" name="Column7109"/>
    <tableColumn id="7130" xr3:uid="{5CB7B37D-753C-4644-BD21-019905FE941B}" name="Column7110"/>
    <tableColumn id="7131" xr3:uid="{7031A242-E9B0-6E41-B751-EA71D7195A84}" name="Column7111"/>
    <tableColumn id="7132" xr3:uid="{CA5843BA-280E-7743-BF0A-B88BDE94A9D7}" name="Column7112"/>
    <tableColumn id="7133" xr3:uid="{8077E89A-356D-4748-B258-18EADE7DD2BC}" name="Column7113"/>
    <tableColumn id="7134" xr3:uid="{7DAB0A29-9F77-D94D-8BF9-0B753EA2742F}" name="Column7114"/>
    <tableColumn id="7135" xr3:uid="{54FAE87C-4CB7-6C40-ACD4-C00C9441DC6E}" name="Column7115"/>
    <tableColumn id="7136" xr3:uid="{56D34339-BB2A-E644-9A35-C7AACD76E055}" name="Column7116"/>
    <tableColumn id="7137" xr3:uid="{9C66EC96-8874-2A47-B4A3-EA89C1212518}" name="Column7117"/>
    <tableColumn id="7138" xr3:uid="{4FD80049-6517-6D46-BAB9-8E251D0142C7}" name="Column7118"/>
    <tableColumn id="7139" xr3:uid="{165C7C34-100A-5747-A068-FFF222D1D918}" name="Column7119"/>
    <tableColumn id="7140" xr3:uid="{0192985A-2908-4F42-A36B-4FE8D5CF6BE1}" name="Column7120"/>
    <tableColumn id="7141" xr3:uid="{C37A9EF9-B273-F44A-AEB1-B6F0D325EDCB}" name="Column7121"/>
    <tableColumn id="7142" xr3:uid="{14F53676-202B-A24B-9526-FB7579BFA8CF}" name="Column7122"/>
    <tableColumn id="7143" xr3:uid="{C7894CFC-386B-2549-92E5-60377580C790}" name="Column7123"/>
    <tableColumn id="7144" xr3:uid="{18760993-1D03-354C-9717-FF58D8254FEC}" name="Column7124"/>
    <tableColumn id="7145" xr3:uid="{AB4C1957-4168-BB41-952F-DE0AAE9A5600}" name="Column7125"/>
    <tableColumn id="7146" xr3:uid="{F3F50F14-2A6E-C448-BA9D-F4C6EE51EC10}" name="Column7126"/>
    <tableColumn id="7147" xr3:uid="{7BF56AFC-862D-C94B-8ADA-113E07B080F9}" name="Column7127"/>
    <tableColumn id="7148" xr3:uid="{269ABEE3-8006-C249-A705-FD50725245CD}" name="Column7128"/>
    <tableColumn id="7149" xr3:uid="{358EAE9C-4420-0342-8684-D657FFCF5A52}" name="Column7129"/>
    <tableColumn id="7150" xr3:uid="{21790D0A-FB2A-9D45-A950-F333803CA032}" name="Column7130"/>
    <tableColumn id="7151" xr3:uid="{1A256885-FB8B-0243-8673-9546314270E3}" name="Column7131"/>
    <tableColumn id="7152" xr3:uid="{FA7A5E43-14CE-FD46-9D73-62577003B9A0}" name="Column7132"/>
    <tableColumn id="7153" xr3:uid="{8D773760-0DBE-0443-B296-9335B858D6FA}" name="Column7133"/>
    <tableColumn id="7154" xr3:uid="{608B4D75-BB5E-4949-9E52-1951D3953C2E}" name="Column7134"/>
    <tableColumn id="7155" xr3:uid="{F78BA208-D5CE-144F-A878-F0C103D1E84E}" name="Column7135"/>
    <tableColumn id="7156" xr3:uid="{47E6EA31-086B-4642-94AD-ABEAF588E21D}" name="Column7136"/>
    <tableColumn id="7157" xr3:uid="{2401CFF5-D6E0-4C47-B341-8E5625DC034F}" name="Column7137"/>
    <tableColumn id="7158" xr3:uid="{244DDD6A-2680-7A46-8297-77404489DE9A}" name="Column7138"/>
    <tableColumn id="7159" xr3:uid="{EA5BAE4E-813D-0C45-8A2F-BDEBE7284267}" name="Column7139"/>
    <tableColumn id="7160" xr3:uid="{CB70BDD4-87D5-9340-B7EC-D8D7CBCAE3C7}" name="Column7140"/>
    <tableColumn id="7161" xr3:uid="{9E2EC742-6F5C-6942-AFEA-455AF0EF0A0F}" name="Column7141"/>
    <tableColumn id="7162" xr3:uid="{BE85E736-E8D8-8C43-A372-CA1D336F6E69}" name="Column7142"/>
    <tableColumn id="7163" xr3:uid="{1D082BED-DF1B-3E44-A55A-11BFDA8AC5BC}" name="Column7143"/>
    <tableColumn id="7164" xr3:uid="{6BC4F95B-9F4A-3745-BCF1-0BF70547FE77}" name="Column7144"/>
    <tableColumn id="7165" xr3:uid="{B0D8F1C0-46C3-9841-B8D2-0E1C7BDB2D54}" name="Column7145"/>
    <tableColumn id="7166" xr3:uid="{90553D56-E66A-3041-BA77-332849AD29FB}" name="Column7146"/>
    <tableColumn id="7167" xr3:uid="{32C76E7F-2391-EB49-B4AA-C833943C1871}" name="Column7147"/>
    <tableColumn id="7168" xr3:uid="{FD40FC3B-93D0-3D48-9CD2-B584C3D1DA68}" name="Column7148"/>
    <tableColumn id="7169" xr3:uid="{C3FD1784-0C26-9E46-923C-9D2F787228CA}" name="Column7149"/>
    <tableColumn id="7170" xr3:uid="{1D68F29F-D9CB-ED4B-8793-BCCD96EF59B6}" name="Column7150"/>
    <tableColumn id="7171" xr3:uid="{3896B03E-F334-8649-A192-1B2FA263BF00}" name="Column7151"/>
    <tableColumn id="7172" xr3:uid="{AC3D13F4-41A1-C341-BCDA-2BC8F508F3E4}" name="Column7152"/>
    <tableColumn id="7173" xr3:uid="{DB1EEAA0-77B8-EA49-9887-C7E20767A9F2}" name="Column7153"/>
    <tableColumn id="7174" xr3:uid="{3A9A2036-CADD-8A47-8B50-51FA91E12E82}" name="Column7154"/>
    <tableColumn id="7175" xr3:uid="{E9E4F953-2E00-014C-9E42-969665B7F8C4}" name="Column7155"/>
    <tableColumn id="7176" xr3:uid="{1E61F58B-53F0-9B47-9A39-D13CC0F092AE}" name="Column7156"/>
    <tableColumn id="7177" xr3:uid="{607C93AF-20EB-0F49-BDC2-120216D0E37E}" name="Column7157"/>
    <tableColumn id="7178" xr3:uid="{D538623E-7EE2-184E-B6F1-F0B5257D083B}" name="Column7158"/>
    <tableColumn id="7179" xr3:uid="{2F935A51-66C0-6B4B-A606-EE26D3253133}" name="Column7159"/>
    <tableColumn id="7180" xr3:uid="{5D3C1BB2-8FE7-724C-805E-2C03EDFBFF23}" name="Column7160"/>
    <tableColumn id="7181" xr3:uid="{F9DA5849-C1E4-AD41-83BE-BDB9DC164AB8}" name="Column7161"/>
    <tableColumn id="7182" xr3:uid="{CF077600-1F60-F940-AFEC-F7417AD6ECF2}" name="Column7162"/>
    <tableColumn id="7183" xr3:uid="{52CB28F3-D3DF-284A-8BCD-08BB6FB8EE58}" name="Column7163"/>
    <tableColumn id="7184" xr3:uid="{7AD3E99E-E84E-0446-BBAA-C5D54412FB3A}" name="Column7164"/>
    <tableColumn id="7185" xr3:uid="{8846C569-9057-4B45-93BC-B11C5C4448E9}" name="Column7165"/>
    <tableColumn id="7186" xr3:uid="{F66FD65D-52B0-2448-9C6D-0235F30E95A8}" name="Column7166"/>
    <tableColumn id="7187" xr3:uid="{29B1B774-9C1C-6747-93F3-90C8CA929D12}" name="Column7167"/>
    <tableColumn id="7188" xr3:uid="{E9919F63-C5EB-7847-AE8F-76E9E6777DC3}" name="Column7168"/>
    <tableColumn id="7189" xr3:uid="{4DC789BF-A26F-944E-8BF2-4C5EDF09DD37}" name="Column7169"/>
    <tableColumn id="7190" xr3:uid="{64933EAD-2B98-CE4E-AE38-BD271B0CC995}" name="Column7170"/>
    <tableColumn id="7191" xr3:uid="{A62C59F1-18CF-C547-9BC2-5DA512CE8822}" name="Column7171"/>
    <tableColumn id="7192" xr3:uid="{0A1931D1-F119-7140-931B-7E9604EF0BCE}" name="Column7172"/>
    <tableColumn id="7193" xr3:uid="{7FEB6283-E1DD-3D46-B4FB-929E843F2F0F}" name="Column7173"/>
    <tableColumn id="7194" xr3:uid="{6F843DC6-B815-CB4F-B30F-D00A852D20ED}" name="Column7174"/>
    <tableColumn id="7195" xr3:uid="{9FBEF13E-F556-1E4C-97E7-10DB356D3382}" name="Column7175"/>
    <tableColumn id="7196" xr3:uid="{36EC4036-F44B-9543-86D6-C531BA32E415}" name="Column7176"/>
    <tableColumn id="7197" xr3:uid="{A3B10458-6595-5546-847C-287060F640C8}" name="Column7177"/>
    <tableColumn id="7198" xr3:uid="{6FF08AA4-44B2-C442-9A93-1F66B3DAAA56}" name="Column7178"/>
    <tableColumn id="7199" xr3:uid="{6E1ABE94-9920-EB40-BCE1-DDDC19B48D8D}" name="Column7179"/>
    <tableColumn id="7200" xr3:uid="{D498BDE4-4B15-464E-8931-BECE9D21F7FA}" name="Column7180"/>
    <tableColumn id="7201" xr3:uid="{10DFD296-0692-BE46-80E5-8050C695D658}" name="Column7181"/>
    <tableColumn id="7202" xr3:uid="{05009D29-CD3A-1A49-A6B9-BA66496C5095}" name="Column7182"/>
    <tableColumn id="7203" xr3:uid="{229E89AD-F6B1-0C47-B31A-3EA981B6D1EE}" name="Column7183"/>
    <tableColumn id="7204" xr3:uid="{9C056B15-462E-1143-996F-25EC698559EC}" name="Column7184"/>
    <tableColumn id="7205" xr3:uid="{2FF762A4-8D79-7342-AFAC-F5C126BA068B}" name="Column7185"/>
    <tableColumn id="7206" xr3:uid="{2DADB499-45AA-594D-9C6A-8FBAA132FD58}" name="Column7186"/>
    <tableColumn id="7207" xr3:uid="{9C04EB52-F7DC-6444-9B86-4249E5B14AF0}" name="Column7187"/>
    <tableColumn id="7208" xr3:uid="{6A1B764E-F2C5-7E40-A7F7-E1AA27EC6106}" name="Column7188"/>
    <tableColumn id="7209" xr3:uid="{ADCFB219-7B19-A343-B783-77AA67C63FAD}" name="Column7189"/>
    <tableColumn id="7210" xr3:uid="{76443F5A-9E9B-3E4F-89F8-B6ED375534D2}" name="Column7190"/>
    <tableColumn id="7211" xr3:uid="{D4683BA3-245F-354D-8396-CCF377AC146B}" name="Column7191"/>
    <tableColumn id="7212" xr3:uid="{BB917C6A-7D5F-DB4D-AAC4-6047B18653C9}" name="Column7192"/>
    <tableColumn id="7213" xr3:uid="{9CBE4A2E-3957-5A48-85A0-0C66A3A78FBA}" name="Column7193"/>
    <tableColumn id="7214" xr3:uid="{79546E49-A285-FB4A-8D04-5ED807235D27}" name="Column7194"/>
    <tableColumn id="7215" xr3:uid="{18E9D3B7-FCB1-E945-B38B-002FACEEE582}" name="Column7195"/>
    <tableColumn id="7216" xr3:uid="{D556CA74-41B3-DC43-9A23-47BAEAA489B8}" name="Column7196"/>
    <tableColumn id="7217" xr3:uid="{06A77B52-6F31-0C4C-96E3-886BB548A291}" name="Column7197"/>
    <tableColumn id="7218" xr3:uid="{C099E34F-AB50-EC47-9E90-B155DBB9C347}" name="Column7198"/>
    <tableColumn id="7219" xr3:uid="{C90C69A7-B8F2-5E4F-8009-BEC52CDAF80A}" name="Column7199"/>
    <tableColumn id="7220" xr3:uid="{44F2693D-F157-9045-957B-8F230BB2C770}" name="Column7200"/>
    <tableColumn id="7221" xr3:uid="{AE60864D-E0F2-6249-9DEA-9E781A9C0127}" name="Column7201"/>
    <tableColumn id="7222" xr3:uid="{B694C989-9694-834B-80B3-30E38EC06002}" name="Column7202"/>
    <tableColumn id="7223" xr3:uid="{4A6D0302-0105-8A46-B7F0-45D14F2EB4B4}" name="Column7203"/>
    <tableColumn id="7224" xr3:uid="{70317E25-7FD0-B247-941F-A89D233D41D5}" name="Column7204"/>
    <tableColumn id="7225" xr3:uid="{AAB4727E-2EF5-FF49-95D5-3BC63D8532EB}" name="Column7205"/>
    <tableColumn id="7226" xr3:uid="{5701E458-0358-C34E-87F1-B52737DA775B}" name="Column7206"/>
    <tableColumn id="7227" xr3:uid="{00AD4A20-0A85-8846-9FFD-0B95D94BD54F}" name="Column7207"/>
    <tableColumn id="7228" xr3:uid="{30F7366D-5109-1A45-A8C0-518BF66DD221}" name="Column7208"/>
    <tableColumn id="7229" xr3:uid="{2E76D16B-4604-084A-9F34-0D1BA686CCC0}" name="Column7209"/>
    <tableColumn id="7230" xr3:uid="{7363E2F2-5D19-5F4B-A437-AE8B42386FD4}" name="Column7210"/>
    <tableColumn id="7231" xr3:uid="{F262110F-535C-5544-A802-93C7950D9091}" name="Column7211"/>
    <tableColumn id="7232" xr3:uid="{86796763-DD96-504A-8940-01D8115D0929}" name="Column7212"/>
    <tableColumn id="7233" xr3:uid="{2C57E26A-B6D0-9D48-924F-284BE8CAFB1F}" name="Column7213"/>
    <tableColumn id="7234" xr3:uid="{21610F95-6966-FB40-AA1B-ED30F5DD776F}" name="Column7214"/>
    <tableColumn id="7235" xr3:uid="{D1FCD3EF-023C-F047-AFF1-E7C0D2BF8AC8}" name="Column7215"/>
    <tableColumn id="7236" xr3:uid="{90C03DBB-0B18-1A4F-8281-627C9CB7B987}" name="Column7216"/>
    <tableColumn id="7237" xr3:uid="{6BEC14BE-1EB3-A144-8FC7-0B82B5979D15}" name="Column7217"/>
    <tableColumn id="7238" xr3:uid="{42004A9B-2630-E942-86A1-9B53936A3602}" name="Column7218"/>
    <tableColumn id="7239" xr3:uid="{4E286EFB-E295-FA4D-BAB0-4BF36069C8AE}" name="Column7219"/>
    <tableColumn id="7240" xr3:uid="{08726554-9224-5043-865E-624F2DA36F2C}" name="Column7220"/>
    <tableColumn id="7241" xr3:uid="{45D99F3B-FEE1-4A48-B750-E1F38CC056A0}" name="Column7221"/>
    <tableColumn id="7242" xr3:uid="{70646E93-6543-344F-B53C-21F77C335B38}" name="Column7222"/>
    <tableColumn id="7243" xr3:uid="{E6B642AF-7D03-CE40-8B5A-4F30A9CCFD15}" name="Column7223"/>
    <tableColumn id="7244" xr3:uid="{3F42250C-49EF-9D41-B47E-9F57884ED72C}" name="Column7224"/>
    <tableColumn id="7245" xr3:uid="{0660D9A8-5EA8-734F-907F-BF09444D6215}" name="Column7225"/>
    <tableColumn id="7246" xr3:uid="{5516C122-A6AC-C94A-ACED-FC01148499EA}" name="Column7226"/>
    <tableColumn id="7247" xr3:uid="{C029D4D5-DA46-1746-B98B-A50963FACA7B}" name="Column7227"/>
    <tableColumn id="7248" xr3:uid="{A9B5568B-A871-1046-9263-02C2992467DA}" name="Column7228"/>
    <tableColumn id="7249" xr3:uid="{29DCC1F3-C78F-7B4A-BF4A-CAC896C5EF3D}" name="Column7229"/>
    <tableColumn id="7250" xr3:uid="{98F9E410-DA8D-AA47-8379-52979BCDF1DD}" name="Column7230"/>
    <tableColumn id="7251" xr3:uid="{F83085CF-DFCA-E14D-A7A5-E578ED085064}" name="Column7231"/>
    <tableColumn id="7252" xr3:uid="{A03EA29A-1FA3-5946-8F25-7F266F27FF38}" name="Column7232"/>
    <tableColumn id="7253" xr3:uid="{C017704F-E058-714D-A474-72BFC5569865}" name="Column7233"/>
    <tableColumn id="7254" xr3:uid="{28E19228-14CF-F943-872B-A6490A17B9E9}" name="Column7234"/>
    <tableColumn id="7255" xr3:uid="{C57684E7-6794-3345-9007-62EA974D7EDA}" name="Column7235"/>
    <tableColumn id="7256" xr3:uid="{D76CE14C-1489-A743-A1A8-49F4B8086733}" name="Column7236"/>
    <tableColumn id="7257" xr3:uid="{64BFA498-8580-0D4A-9590-C9955EEED6EF}" name="Column7237"/>
    <tableColumn id="7258" xr3:uid="{14C34925-E07B-A14D-8F47-821F13DBA92A}" name="Column7238"/>
    <tableColumn id="7259" xr3:uid="{A114C1EC-A629-FE40-A8EB-24F52A5DB1C0}" name="Column7239"/>
    <tableColumn id="7260" xr3:uid="{254F45A9-9369-F248-BDCF-E6F09A401E8B}" name="Column7240"/>
    <tableColumn id="7261" xr3:uid="{F6194415-A1DC-0143-ADFC-30B2F80AD936}" name="Column7241"/>
    <tableColumn id="7262" xr3:uid="{A51B004F-EBF1-7740-AF63-59C57353942A}" name="Column7242"/>
    <tableColumn id="7263" xr3:uid="{BF5DC24E-0A33-0D40-950E-8F462768FB37}" name="Column7243"/>
    <tableColumn id="7264" xr3:uid="{B757B218-8AC4-3A4C-9D7F-3902234BD5FF}" name="Column7244"/>
    <tableColumn id="7265" xr3:uid="{77AFF012-A6E4-9344-B168-3DA1D5C0329C}" name="Column7245"/>
    <tableColumn id="7266" xr3:uid="{6CAD79D9-5B5D-0445-8A21-8C28AE2DFE5F}" name="Column7246"/>
    <tableColumn id="7267" xr3:uid="{28B09D9A-70C5-0D44-91AC-D7A90F09CBBD}" name="Column7247"/>
    <tableColumn id="7268" xr3:uid="{CD67EF0D-2902-B84D-826C-62B6149AE330}" name="Column7248"/>
    <tableColumn id="7269" xr3:uid="{8D4330B6-FE88-F849-AEEA-141558AC8441}" name="Column7249"/>
    <tableColumn id="7270" xr3:uid="{911A78A4-70E2-CC45-89FC-1BA27700566E}" name="Column7250"/>
    <tableColumn id="7271" xr3:uid="{448F903D-EBBE-A340-A753-2CE459F4372A}" name="Column7251"/>
    <tableColumn id="7272" xr3:uid="{79D11D01-2493-374B-A728-7792EC1F5DF5}" name="Column7252"/>
    <tableColumn id="7273" xr3:uid="{5082D54F-1838-CA46-AED8-86623FD608C9}" name="Column7253"/>
    <tableColumn id="7274" xr3:uid="{8EA8B06F-CCED-CF46-9CDA-B444CB2FF257}" name="Column7254"/>
    <tableColumn id="7275" xr3:uid="{C80D4FEA-1A7D-DE49-8ED0-251D49B2CB8F}" name="Column7255"/>
    <tableColumn id="7276" xr3:uid="{75E216AC-3BD6-684C-BD9D-BA580C51218C}" name="Column7256"/>
    <tableColumn id="7277" xr3:uid="{CBC35BA0-0BB6-434D-86CF-98BFE91D7DA3}" name="Column7257"/>
    <tableColumn id="7278" xr3:uid="{110EDDCD-521C-4942-8B21-CD1DFB7A97F7}" name="Column7258"/>
    <tableColumn id="7279" xr3:uid="{7CE449F8-96F0-7648-939F-4B139281C706}" name="Column7259"/>
    <tableColumn id="7280" xr3:uid="{5ABED3BD-CD68-624B-AB2F-4C46721C46DD}" name="Column7260"/>
    <tableColumn id="7281" xr3:uid="{93982285-A507-D444-9C63-061010FA82BF}" name="Column7261"/>
    <tableColumn id="7282" xr3:uid="{6E744588-5CF7-DA4A-AD21-2531986E6329}" name="Column7262"/>
    <tableColumn id="7283" xr3:uid="{984B2AD2-BE56-044D-95D4-C852F532BCE7}" name="Column7263"/>
    <tableColumn id="7284" xr3:uid="{74C5C0A6-0FAC-F549-AB51-9D2574EAC9A4}" name="Column7264"/>
    <tableColumn id="7285" xr3:uid="{78094A4F-6B8C-ED4E-863C-C0ACE5A0EB0C}" name="Column7265"/>
    <tableColumn id="7286" xr3:uid="{36DCCFCC-9594-8743-BAEA-532B8E7945A6}" name="Column7266"/>
    <tableColumn id="7287" xr3:uid="{3C5FD79E-EAD2-2B46-A034-D4BA4ED44AEA}" name="Column7267"/>
    <tableColumn id="7288" xr3:uid="{70CB99E6-ECC1-9041-A3C0-2D4D87CF4CB8}" name="Column7268"/>
    <tableColumn id="7289" xr3:uid="{F1238548-F7A8-DE40-B037-85056BCB4708}" name="Column7269"/>
    <tableColumn id="7290" xr3:uid="{B0BEEC91-E06F-8645-A577-944FFD32ECA4}" name="Column7270"/>
    <tableColumn id="7291" xr3:uid="{4347BDDB-0BC9-5045-B729-5FB2D31D8478}" name="Column7271"/>
    <tableColumn id="7292" xr3:uid="{AE1897DD-0730-6B40-A7D1-C4B0A398796B}" name="Column7272"/>
    <tableColumn id="7293" xr3:uid="{CF8BC4C2-65A9-A541-9184-2377B1A5C99B}" name="Column7273"/>
    <tableColumn id="7294" xr3:uid="{E085741D-D4A0-1449-AFC5-575814F59C34}" name="Column7274"/>
    <tableColumn id="7295" xr3:uid="{D18F6C60-7AC7-464B-A871-0355F3F59044}" name="Column7275"/>
    <tableColumn id="7296" xr3:uid="{C0E6BB1A-E1A5-F040-9EA9-8355386AB53B}" name="Column7276"/>
    <tableColumn id="7297" xr3:uid="{A7D5500C-047D-7C43-9C9B-BACC68857AC6}" name="Column7277"/>
    <tableColumn id="7298" xr3:uid="{E7CD3E25-9C76-1D42-BD74-66D3DD03E0AA}" name="Column7278"/>
    <tableColumn id="7299" xr3:uid="{9C6299EF-69C9-2349-B1F4-01F07B964527}" name="Column7279"/>
    <tableColumn id="7300" xr3:uid="{B2C05DFC-3856-BD43-8CB2-7158312EBE28}" name="Column7280"/>
    <tableColumn id="7301" xr3:uid="{65E1B169-66C4-264C-94C2-02C178E81EBC}" name="Column7281"/>
    <tableColumn id="7302" xr3:uid="{9A787DB8-D9F5-3846-91FD-2AD4A9D11111}" name="Column7282"/>
    <tableColumn id="7303" xr3:uid="{8E921EF5-B6C2-C74B-AAA0-AC51A1BBDE8A}" name="Column7283"/>
    <tableColumn id="7304" xr3:uid="{16E1FEF3-76AB-FF4E-984A-A50019456ED5}" name="Column7284"/>
    <tableColumn id="7305" xr3:uid="{D7A95D73-7B01-6E48-B803-6420891F678F}" name="Column7285"/>
    <tableColumn id="7306" xr3:uid="{3FC2DCFF-1857-9B45-A577-72DA82DE587B}" name="Column7286"/>
    <tableColumn id="7307" xr3:uid="{04FB38D1-8736-2149-9E1A-D3B62F70A8AA}" name="Column7287"/>
    <tableColumn id="7308" xr3:uid="{BE265AEB-73DC-AD46-9754-229290A8871F}" name="Column7288"/>
    <tableColumn id="7309" xr3:uid="{241A378C-D935-D742-ABDD-F472D0D2033D}" name="Column7289"/>
    <tableColumn id="7310" xr3:uid="{08D1272A-27B9-4A46-97E6-846BF410B08C}" name="Column7290"/>
    <tableColumn id="7311" xr3:uid="{0F7D09E6-2898-884F-8C4C-B3E083F0CC9D}" name="Column7291"/>
    <tableColumn id="7312" xr3:uid="{C0DCBF4A-D117-BF46-BDE4-6AA12C4DFADC}" name="Column7292"/>
    <tableColumn id="7313" xr3:uid="{4B8921AC-7ED9-8A45-BC16-CB33823A950B}" name="Column7293"/>
    <tableColumn id="7314" xr3:uid="{D9A4BE58-C4C5-E340-8B84-110C2F780690}" name="Column7294"/>
    <tableColumn id="7315" xr3:uid="{813412B4-A874-2440-84DA-0F260FA48606}" name="Column7295"/>
    <tableColumn id="7316" xr3:uid="{D7E4D96F-B4ED-744C-809D-64C3F8F0B890}" name="Column7296"/>
    <tableColumn id="7317" xr3:uid="{BCE96522-F565-E647-BE61-E7A1946032AD}" name="Column7297"/>
    <tableColumn id="7318" xr3:uid="{8E2A587B-AE1F-D848-A549-EE5FB9B8586C}" name="Column7298"/>
    <tableColumn id="7319" xr3:uid="{068F05DD-BF0A-EE49-8833-0A5F92EB3877}" name="Column7299"/>
    <tableColumn id="7320" xr3:uid="{0728BB0D-0F5D-4F42-9976-AA0023901613}" name="Column7300"/>
    <tableColumn id="7321" xr3:uid="{7393833F-7D2A-BC4C-B461-DA0FFF463BD6}" name="Column7301"/>
    <tableColumn id="7322" xr3:uid="{AA3EA097-B6AC-F74C-A59C-017216F6CCFF}" name="Column7302"/>
    <tableColumn id="7323" xr3:uid="{7394EA69-EB57-154E-8C3A-3D3567644069}" name="Column7303"/>
    <tableColumn id="7324" xr3:uid="{107A204A-F369-8E40-9017-F6822A6D9D0B}" name="Column7304"/>
    <tableColumn id="7325" xr3:uid="{F84708A8-FA0C-B442-AEC0-46270F3566BB}" name="Column7305"/>
    <tableColumn id="7326" xr3:uid="{41295C33-1821-B445-B7BD-A215CFC79CAC}" name="Column7306"/>
    <tableColumn id="7327" xr3:uid="{D3420331-32DE-E749-AD7E-130E6D01EE1F}" name="Column7307"/>
    <tableColumn id="7328" xr3:uid="{C9454035-6BBD-504A-A813-6EABE2703FC5}" name="Column7308"/>
    <tableColumn id="7329" xr3:uid="{1D68E7BB-2710-9848-9ACE-644AC3D2BC30}" name="Column7309"/>
    <tableColumn id="7330" xr3:uid="{724EC311-E4BA-1344-9A74-21F00F5A1667}" name="Column7310"/>
    <tableColumn id="7331" xr3:uid="{EC08CE0D-A94C-5A4C-84AA-EBC8D785B037}" name="Column7311"/>
    <tableColumn id="7332" xr3:uid="{1D6AFB3F-4EA1-AC40-A1BB-1097BCA186F2}" name="Column7312"/>
    <tableColumn id="7333" xr3:uid="{DF4D168C-D7E1-1244-BFAB-7658EF05C6B9}" name="Column7313"/>
    <tableColumn id="7334" xr3:uid="{9141160B-FF4B-C04D-B76E-87DE1713CD91}" name="Column7314"/>
    <tableColumn id="7335" xr3:uid="{40F5F866-F309-6F44-BD62-5F8000FD669F}" name="Column7315"/>
    <tableColumn id="7336" xr3:uid="{84358019-7597-F84D-907D-B2214ED40043}" name="Column7316"/>
    <tableColumn id="7337" xr3:uid="{5F0C1E39-9687-3342-B235-CCE94DCFAC78}" name="Column7317"/>
    <tableColumn id="7338" xr3:uid="{062A7DF1-A13D-2D43-8E3D-6D20CC44370E}" name="Column7318"/>
    <tableColumn id="7339" xr3:uid="{0F4DB8BF-5743-954D-AA37-62CAC6159AEE}" name="Column7319"/>
    <tableColumn id="7340" xr3:uid="{3CF58675-A536-B949-9F2D-DF5ADAA784A3}" name="Column7320"/>
    <tableColumn id="7341" xr3:uid="{C3E0D786-DF98-F645-9BED-EA49F620B94B}" name="Column7321"/>
    <tableColumn id="7342" xr3:uid="{1F19A9D8-37E8-8740-9D75-3854E8D6D4FC}" name="Column7322"/>
    <tableColumn id="7343" xr3:uid="{71002773-9FC4-4B43-94FD-487FB26070F4}" name="Column7323"/>
    <tableColumn id="7344" xr3:uid="{8DE9EF0A-236B-6A4D-BA65-9AB8AD629C3D}" name="Column7324"/>
    <tableColumn id="7345" xr3:uid="{BE743F0B-9A0C-AE43-8AA3-6C3E3AF6541B}" name="Column7325"/>
    <tableColumn id="7346" xr3:uid="{2A13F96D-E3B2-1B47-A362-7349EDEB246C}" name="Column7326"/>
    <tableColumn id="7347" xr3:uid="{20FE2645-A798-9241-9B5C-7CF92FBED88D}" name="Column7327"/>
    <tableColumn id="7348" xr3:uid="{B7F24FF1-9666-F94E-B474-99EB2BB970D2}" name="Column7328"/>
    <tableColumn id="7349" xr3:uid="{2ED4019C-C69E-B541-93DE-BF61A7CE32F4}" name="Column7329"/>
    <tableColumn id="7350" xr3:uid="{2362F15F-FB6F-F44C-9699-00600607B3A5}" name="Column7330"/>
    <tableColumn id="7351" xr3:uid="{6D852271-CDC8-BC48-A81C-5BCCD3E4C633}" name="Column7331"/>
    <tableColumn id="7352" xr3:uid="{AAB2EA87-6FDB-0E48-8A86-56D300F24C98}" name="Column7332"/>
    <tableColumn id="7353" xr3:uid="{E4828C4D-2C44-8741-A4B5-40437E79E0F7}" name="Column7333"/>
    <tableColumn id="7354" xr3:uid="{5BBABD4C-CE69-8546-BA05-4A48A4E0274A}" name="Column7334"/>
    <tableColumn id="7355" xr3:uid="{7FD814AF-7AF9-334A-B41A-2725D1D6C59A}" name="Column7335"/>
    <tableColumn id="7356" xr3:uid="{CC8DB781-E5CF-1143-918C-6F75173E5435}" name="Column7336"/>
    <tableColumn id="7357" xr3:uid="{A3F75463-C52B-5E4A-9C94-A4EFF3153715}" name="Column7337"/>
    <tableColumn id="7358" xr3:uid="{691CD76F-D9F0-A743-A3D2-5D5D7696F6B6}" name="Column7338"/>
    <tableColumn id="7359" xr3:uid="{2E1AFAED-3EE6-204A-9C5C-1548C311E78B}" name="Column7339"/>
    <tableColumn id="7360" xr3:uid="{D807AE00-9221-6145-8042-5008E9CF8346}" name="Column7340"/>
    <tableColumn id="7361" xr3:uid="{0B429753-6025-C149-BAA3-4D2060694E01}" name="Column7341"/>
    <tableColumn id="7362" xr3:uid="{14DB69AB-BEC3-5445-BD50-B7F11E3EAB27}" name="Column7342"/>
    <tableColumn id="7363" xr3:uid="{EFB90A83-7003-304A-9A7B-143D6CE758F0}" name="Column7343"/>
    <tableColumn id="7364" xr3:uid="{B220E468-EFAA-CA49-AB02-AA2EB459C46D}" name="Column7344"/>
    <tableColumn id="7365" xr3:uid="{14901D2D-4AB2-B947-B4D3-146DB0B7550B}" name="Column7345"/>
    <tableColumn id="7366" xr3:uid="{4A5BFE3C-8865-E346-BD62-1524AC3B838F}" name="Column7346"/>
    <tableColumn id="7367" xr3:uid="{B48FA82A-DF6C-0945-9F6F-352DAD8F57AC}" name="Column7347"/>
    <tableColumn id="7368" xr3:uid="{A4D2A6CA-B3F4-274F-AEDB-AA1DA5C0EDC4}" name="Column7348"/>
    <tableColumn id="7369" xr3:uid="{8A10F58D-194C-B641-81FA-13A59586D333}" name="Column7349"/>
    <tableColumn id="7370" xr3:uid="{C435D230-D813-BC4A-90DF-C218A5C23A1A}" name="Column7350"/>
    <tableColumn id="7371" xr3:uid="{426AD8EF-5633-C84D-BC0A-5F2F98C25486}" name="Column7351"/>
    <tableColumn id="7372" xr3:uid="{6A70608D-48EA-554D-95BE-A7EA88EBD2BB}" name="Column7352"/>
    <tableColumn id="7373" xr3:uid="{53772068-8A4C-B844-A333-0667CD8EB8A7}" name="Column7353"/>
    <tableColumn id="7374" xr3:uid="{A0B52C09-D51B-B14B-BD36-1FD8947521DF}" name="Column7354"/>
    <tableColumn id="7375" xr3:uid="{235F348C-9335-674B-82F9-309726DD384B}" name="Column7355"/>
    <tableColumn id="7376" xr3:uid="{2D5FD9AA-52C9-EF42-A5F6-69365945A181}" name="Column7356"/>
    <tableColumn id="7377" xr3:uid="{7A229EBE-E42F-B441-8E57-B2CCEC4FBACB}" name="Column7357"/>
    <tableColumn id="7378" xr3:uid="{0265B1ED-98FE-CB44-B8CF-F5DC3C1A9100}" name="Column7358"/>
    <tableColumn id="7379" xr3:uid="{A5D0A3D9-5AA7-CB4E-9B2F-D36CCE4EAD89}" name="Column7359"/>
    <tableColumn id="7380" xr3:uid="{9F80BE59-0B57-AC41-91EF-3973D251F018}" name="Column7360"/>
    <tableColumn id="7381" xr3:uid="{C9264675-29A3-7B43-9974-B47D12F05DCC}" name="Column7361"/>
    <tableColumn id="7382" xr3:uid="{E41A8BF0-9F8B-4D4D-A9CF-8FD484A33446}" name="Column7362"/>
    <tableColumn id="7383" xr3:uid="{D0795123-5F4F-FB47-A717-EBFB0C42AF88}" name="Column7363"/>
    <tableColumn id="7384" xr3:uid="{6532542A-A599-0842-A8F4-4F801AA1D4B3}" name="Column7364"/>
    <tableColumn id="7385" xr3:uid="{52BA3036-B92A-8241-9A9C-706AC9617EB2}" name="Column7365"/>
    <tableColumn id="7386" xr3:uid="{B9B7D594-6EED-D048-B98D-4EFB8CB88561}" name="Column7366"/>
    <tableColumn id="7387" xr3:uid="{BB9E8CA4-D094-7B47-986B-945E8749A803}" name="Column7367"/>
    <tableColumn id="7388" xr3:uid="{092B0AAE-FBE5-7442-A1D4-24503FDA93E8}" name="Column7368"/>
    <tableColumn id="7389" xr3:uid="{5DAC7DB5-FDD0-7C47-A5DD-C8D85432F04A}" name="Column7369"/>
    <tableColumn id="7390" xr3:uid="{0E9C9EBB-552A-0845-9833-38BA55095C4F}" name="Column7370"/>
    <tableColumn id="7391" xr3:uid="{F9413E4A-FABF-A245-BD62-FCA6FCD8A1DA}" name="Column7371"/>
    <tableColumn id="7392" xr3:uid="{819010E5-6307-CA41-B946-E40F7C6C4411}" name="Column7372"/>
    <tableColumn id="7393" xr3:uid="{E43E8867-2B8A-494A-8B4D-1A61BB7E89B9}" name="Column7373"/>
    <tableColumn id="7394" xr3:uid="{0F98B054-0677-5C47-8BF6-4668DC3A1998}" name="Column7374"/>
    <tableColumn id="7395" xr3:uid="{83D7A98F-C465-0E46-80F7-0A6B34D86642}" name="Column7375"/>
    <tableColumn id="7396" xr3:uid="{D2D38F0E-68B9-694B-86F1-F789B8EC6D1D}" name="Column7376"/>
    <tableColumn id="7397" xr3:uid="{58C9AD8A-81B9-C24E-9CFC-B2F914CD9964}" name="Column7377"/>
    <tableColumn id="7398" xr3:uid="{A8BD776C-FEBA-554C-A9B6-85DC10ADBF12}" name="Column7378"/>
    <tableColumn id="7399" xr3:uid="{5B52BD80-F8B5-344A-B1EB-73426DF90A54}" name="Column7379"/>
    <tableColumn id="7400" xr3:uid="{F5649470-FC6D-8347-BA77-F20CBFDE0BC1}" name="Column7380"/>
    <tableColumn id="7401" xr3:uid="{D4428B05-7166-B346-823F-276CA6CBA2D0}" name="Column7381"/>
    <tableColumn id="7402" xr3:uid="{D94019D0-998B-3F45-827C-FD093B0870AF}" name="Column7382"/>
    <tableColumn id="7403" xr3:uid="{2C4A7119-A40B-334C-B4CF-0DEC515B0D82}" name="Column7383"/>
    <tableColumn id="7404" xr3:uid="{B1D05444-12AA-1247-B960-B16DEB7CBA8C}" name="Column7384"/>
    <tableColumn id="7405" xr3:uid="{9400EF1B-D174-D14F-98D4-462F56E94D0D}" name="Column7385"/>
    <tableColumn id="7406" xr3:uid="{9F7E430F-1A9C-8944-AF33-92D19FF4E70D}" name="Column7386"/>
    <tableColumn id="7407" xr3:uid="{99899FB6-AA85-784D-A6BF-2AE31CB91B4C}" name="Column7387"/>
    <tableColumn id="7408" xr3:uid="{DEEB1D7A-3BCF-3244-9479-98D7CB75902B}" name="Column7388"/>
    <tableColumn id="7409" xr3:uid="{B743F82B-8F31-7944-BD38-55E53AD7C482}" name="Column7389"/>
    <tableColumn id="7410" xr3:uid="{943A1FB3-8F33-E248-9378-AB44616CF947}" name="Column7390"/>
    <tableColumn id="7411" xr3:uid="{C2BAD494-736E-8545-8C22-150A090FD58F}" name="Column7391"/>
    <tableColumn id="7412" xr3:uid="{7F0219A8-C14D-C749-A8D9-99905EE97085}" name="Column7392"/>
    <tableColumn id="7413" xr3:uid="{50251C37-DADD-624F-9343-AB3A1EEF00E4}" name="Column7393"/>
    <tableColumn id="7414" xr3:uid="{C2EC4D2D-FFF6-9640-94D6-2B61ADAC09FC}" name="Column7394"/>
    <tableColumn id="7415" xr3:uid="{B279DF2C-81D7-BC43-B9A6-46170F24B1CC}" name="Column7395"/>
    <tableColumn id="7416" xr3:uid="{7C54A72D-A886-AD40-97D1-907AF0FECEEF}" name="Column7396"/>
    <tableColumn id="7417" xr3:uid="{490469FE-5B97-3A49-9411-045DFA2B3FEA}" name="Column7397"/>
    <tableColumn id="7418" xr3:uid="{FFC58156-A621-1244-B46F-9112A0151E25}" name="Column7398"/>
    <tableColumn id="7419" xr3:uid="{5149AADE-B901-E443-A4DB-194F8C0AC37F}" name="Column7399"/>
    <tableColumn id="7420" xr3:uid="{742A98BC-97BE-1E4B-8985-F89B9B1923AA}" name="Column7400"/>
    <tableColumn id="7421" xr3:uid="{F244B546-8DD0-2F46-BE24-9C6B44237F86}" name="Column7401"/>
    <tableColumn id="7422" xr3:uid="{8C2C7601-5146-DC41-B46F-E354350B63BA}" name="Column7402"/>
    <tableColumn id="7423" xr3:uid="{CF36EDF1-EA41-AB42-893C-E067066F7A9F}" name="Column7403"/>
    <tableColumn id="7424" xr3:uid="{26EFD03A-F8FB-DD49-A99D-0A00F81A304C}" name="Column7404"/>
    <tableColumn id="7425" xr3:uid="{5F0B6345-9C62-9244-87E9-543F0D4718E6}" name="Column7405"/>
    <tableColumn id="7426" xr3:uid="{FE9690F8-2D1C-D745-AB43-C445E92CC56E}" name="Column7406"/>
    <tableColumn id="7427" xr3:uid="{44D2C7E0-A6D5-5146-84AC-11C21E7C6503}" name="Column7407"/>
    <tableColumn id="7428" xr3:uid="{92A3999F-BFD2-F84A-B6A4-416FE0C05A7D}" name="Column7408"/>
    <tableColumn id="7429" xr3:uid="{5AED1BE6-EE4E-6C4E-B7AF-BDE2F0033574}" name="Column7409"/>
    <tableColumn id="7430" xr3:uid="{87AF64F7-CCC7-0E4E-ADF2-FF9C38AEA09A}" name="Column7410"/>
    <tableColumn id="7431" xr3:uid="{DB8F8AC0-4DC3-E841-AEA3-7ECB2C64F8D8}" name="Column7411"/>
    <tableColumn id="7432" xr3:uid="{738D1BB5-323D-DD40-8DB6-93EB1A90874A}" name="Column7412"/>
    <tableColumn id="7433" xr3:uid="{FCB7525C-D2CC-FD4E-8C66-4CDEEFBEBB5D}" name="Column7413"/>
    <tableColumn id="7434" xr3:uid="{3463E595-52A6-C242-BEEE-C66577571216}" name="Column7414"/>
    <tableColumn id="7435" xr3:uid="{1B6B2B7A-AD76-CE42-BA8A-641BBFE94D78}" name="Column7415"/>
    <tableColumn id="7436" xr3:uid="{E423AB72-7BC0-844B-9608-198120F7267C}" name="Column7416"/>
    <tableColumn id="7437" xr3:uid="{9CDC2688-A465-0B48-A611-2EDEFA2E95BB}" name="Column7417"/>
    <tableColumn id="7438" xr3:uid="{34EE3182-4995-9446-8DB5-6699D998A288}" name="Column7418"/>
    <tableColumn id="7439" xr3:uid="{75EDD127-36A6-6149-AC7B-8F1517A6E7B4}" name="Column7419"/>
    <tableColumn id="7440" xr3:uid="{E2E3CE08-CD6F-7D4D-AECA-D1D14E6D02D4}" name="Column7420"/>
    <tableColumn id="7441" xr3:uid="{B115E8B9-EEEF-514F-85E6-17C7B37CC981}" name="Column7421"/>
    <tableColumn id="7442" xr3:uid="{6C09E306-4E94-7843-B2A1-AF9F63004D09}" name="Column7422"/>
    <tableColumn id="7443" xr3:uid="{5E6466D3-7004-C94B-828C-A528E12ED13C}" name="Column7423"/>
    <tableColumn id="7444" xr3:uid="{E9A248BB-2504-BE47-8677-C4474E6C0BF7}" name="Column7424"/>
    <tableColumn id="7445" xr3:uid="{3388C069-51E1-AA42-A6C2-D01234B1F19C}" name="Column7425"/>
    <tableColumn id="7446" xr3:uid="{098A1389-0DAF-6E4C-A7A6-7C817573D792}" name="Column7426"/>
    <tableColumn id="7447" xr3:uid="{7F570123-47AA-8B4A-8B99-FDA84169F926}" name="Column7427"/>
    <tableColumn id="7448" xr3:uid="{0A1C73D0-C7B6-FB49-96DC-AA9B4B8D7FAE}" name="Column7428"/>
    <tableColumn id="7449" xr3:uid="{17C23A2E-1722-8043-B287-423B59A17F69}" name="Column7429"/>
    <tableColumn id="7450" xr3:uid="{FA182CF0-EAB0-3A46-AA05-4695C0529124}" name="Column7430"/>
    <tableColumn id="7451" xr3:uid="{56EE4DB1-58E9-304D-B309-3C4F411F88A9}" name="Column7431"/>
    <tableColumn id="7452" xr3:uid="{8D25FE8E-11D7-4445-B434-354E8DC4E849}" name="Column7432"/>
    <tableColumn id="7453" xr3:uid="{DFD1E687-BF26-5143-A4CD-A0B4BB3D876D}" name="Column7433"/>
    <tableColumn id="7454" xr3:uid="{12047D11-8E1D-D941-B23E-23DC0A3B5921}" name="Column7434"/>
    <tableColumn id="7455" xr3:uid="{8D955278-2425-7B4A-B88E-924646BEA6C3}" name="Column7435"/>
    <tableColumn id="7456" xr3:uid="{09DC2251-2FA7-504F-84A5-A9789402FB3D}" name="Column7436"/>
    <tableColumn id="7457" xr3:uid="{B72242FF-3813-3F4E-A649-B97ABC3B7786}" name="Column7437"/>
    <tableColumn id="7458" xr3:uid="{AF39AC41-4FAE-514F-B540-38F4ED9E9FB2}" name="Column7438"/>
    <tableColumn id="7459" xr3:uid="{C7D60D75-272B-554E-809F-13FA248C4951}" name="Column7439"/>
    <tableColumn id="7460" xr3:uid="{2C2DE2F9-0956-0C44-B280-B38D7A10954D}" name="Column7440"/>
    <tableColumn id="7461" xr3:uid="{BD5D9B12-4E6F-7C45-99C3-4FD25DF83A6A}" name="Column7441"/>
    <tableColumn id="7462" xr3:uid="{53F7221C-6022-A146-8E00-251DF2468314}" name="Column7442"/>
    <tableColumn id="7463" xr3:uid="{4274CD69-CFEE-4947-9DF6-E32F35A2D225}" name="Column7443"/>
    <tableColumn id="7464" xr3:uid="{440AC5DA-02B3-F24A-BE34-D576ECA84229}" name="Column7444"/>
    <tableColumn id="7465" xr3:uid="{14399F06-97D1-724A-A98D-BD451B6F9E80}" name="Column7445"/>
    <tableColumn id="7466" xr3:uid="{69100266-024C-BA45-9338-4ECE58602E51}" name="Column7446"/>
    <tableColumn id="7467" xr3:uid="{A5E11A4F-17F1-EB4C-A522-E98B877AFB36}" name="Column7447"/>
    <tableColumn id="7468" xr3:uid="{7BAB1C36-B6EC-6F4F-884A-7FF281398297}" name="Column7448"/>
    <tableColumn id="7469" xr3:uid="{127AD70E-CCB2-1147-8631-77AE85B3A605}" name="Column7449"/>
    <tableColumn id="7470" xr3:uid="{10C41538-321C-A04A-84A9-B0522746D398}" name="Column7450"/>
    <tableColumn id="7471" xr3:uid="{5451DBB1-913B-FB4B-BA07-C3AFE4400376}" name="Column7451"/>
    <tableColumn id="7472" xr3:uid="{BF704B49-DF18-D94E-B7F3-A00758CE0AA5}" name="Column7452"/>
    <tableColumn id="7473" xr3:uid="{3065385E-7AE2-F540-9E8D-F2C880483F6B}" name="Column7453"/>
    <tableColumn id="7474" xr3:uid="{E2EE447A-D6DB-B44E-BE91-FACBA07407A4}" name="Column7454"/>
    <tableColumn id="7475" xr3:uid="{46A833EA-D6FC-5D4E-99B3-98EF96F6438D}" name="Column7455"/>
    <tableColumn id="7476" xr3:uid="{D510CD83-7DDC-1B47-A244-017830F4F1B8}" name="Column7456"/>
    <tableColumn id="7477" xr3:uid="{B173B9CA-152D-624D-A23E-DDFB3130E375}" name="Column7457"/>
    <tableColumn id="7478" xr3:uid="{B9951988-FD24-7448-A3AF-59DBF7225E90}" name="Column7458"/>
    <tableColumn id="7479" xr3:uid="{A40A93B4-E387-6343-A520-151FB294FFE7}" name="Column7459"/>
    <tableColumn id="7480" xr3:uid="{D4E83FD2-7B73-4E45-AAE8-3D5B58C0467B}" name="Column7460"/>
    <tableColumn id="7481" xr3:uid="{6296E52E-F075-4744-A302-27115EF34C79}" name="Column7461"/>
    <tableColumn id="7482" xr3:uid="{DC823DC2-DF1F-884C-813C-CECB67F71720}" name="Column7462"/>
    <tableColumn id="7483" xr3:uid="{82476228-0A71-2B48-943A-A5D52665C363}" name="Column7463"/>
    <tableColumn id="7484" xr3:uid="{CEAA2D67-0C47-0E46-A16B-072D6F27A867}" name="Column7464"/>
    <tableColumn id="7485" xr3:uid="{98BD5055-7AB7-484C-B902-8FF1CEF4E057}" name="Column7465"/>
    <tableColumn id="7486" xr3:uid="{0DADDF45-3FCC-E346-B829-9C2E0F7C71F7}" name="Column7466"/>
    <tableColumn id="7487" xr3:uid="{222CE880-87A9-D74E-AB9C-E8B068F4FE80}" name="Column7467"/>
    <tableColumn id="7488" xr3:uid="{206F8F98-23CE-6747-A70A-3D4EF7B8C28B}" name="Column7468"/>
    <tableColumn id="7489" xr3:uid="{EC0FAF52-4FCA-5442-987A-AAF2EA20B84B}" name="Column7469"/>
    <tableColumn id="7490" xr3:uid="{FDD61E5D-F37F-0F46-83EF-880490AFF39F}" name="Column7470"/>
    <tableColumn id="7491" xr3:uid="{D5AF7CDF-BBCD-1D4D-B6BC-914B74603001}" name="Column7471"/>
    <tableColumn id="7492" xr3:uid="{210177EE-CA03-D548-AD53-E27F2BCCB0E6}" name="Column7472"/>
    <tableColumn id="7493" xr3:uid="{2549E6E3-5EAA-414B-8C2C-08D60AF02C97}" name="Column7473"/>
    <tableColumn id="7494" xr3:uid="{1BF24730-D22F-1847-990D-5A6927C8669E}" name="Column7474"/>
    <tableColumn id="7495" xr3:uid="{DD2F6C74-F010-114D-B19C-AF41B0D660A1}" name="Column7475"/>
    <tableColumn id="7496" xr3:uid="{1CE7EB1A-BD14-274F-A563-B717BC1493D4}" name="Column7476"/>
    <tableColumn id="7497" xr3:uid="{AC6EDD2D-3A38-4249-8882-FAA0ACEF5355}" name="Column7477"/>
    <tableColumn id="7498" xr3:uid="{D3A8C72B-9AEC-B946-99D4-35375FC66090}" name="Column7478"/>
    <tableColumn id="7499" xr3:uid="{B12EC8A9-0B63-2F40-85FE-DBC69B1AF51C}" name="Column7479"/>
    <tableColumn id="7500" xr3:uid="{3A810D65-014E-BB44-BA0B-115467C9CE84}" name="Column7480"/>
    <tableColumn id="7501" xr3:uid="{9D50A178-31C7-9C42-A943-1F623F64A1D5}" name="Column7481"/>
    <tableColumn id="7502" xr3:uid="{6CA69DCC-86E9-4343-9EEA-1F27B7AFEED6}" name="Column7482"/>
    <tableColumn id="7503" xr3:uid="{3579A04A-B858-A942-B189-C48B4E24BA25}" name="Column7483"/>
    <tableColumn id="7504" xr3:uid="{169534A4-6447-FB45-8D06-0476009E95C7}" name="Column7484"/>
    <tableColumn id="7505" xr3:uid="{6351EA77-7B37-214D-B24E-761710369F7D}" name="Column7485"/>
    <tableColumn id="7506" xr3:uid="{33E063FA-D3B6-EE42-86F0-994A054962EC}" name="Column7486"/>
    <tableColumn id="7507" xr3:uid="{0FC27C52-038B-AE46-8F7A-EB1659AFB831}" name="Column7487"/>
    <tableColumn id="7508" xr3:uid="{8C4D4D24-ED23-F84B-A135-3813179623B8}" name="Column7488"/>
    <tableColumn id="7509" xr3:uid="{3A716274-E9A2-6147-A527-C89DDF24F5D8}" name="Column7489"/>
    <tableColumn id="7510" xr3:uid="{19D383A4-58F0-E542-8C42-9503F79ACF3E}" name="Column7490"/>
    <tableColumn id="7511" xr3:uid="{C513FC43-FC59-0446-BF67-4DDBB28EE49A}" name="Column7491"/>
    <tableColumn id="7512" xr3:uid="{3B790120-7B26-2243-A5C4-B2FBC6A5D422}" name="Column7492"/>
    <tableColumn id="7513" xr3:uid="{C351B17F-FE7B-FD42-8184-E92C52E44C74}" name="Column7493"/>
    <tableColumn id="7514" xr3:uid="{3481B47B-1B52-3E41-8DED-9FDD1D7C93F0}" name="Column7494"/>
    <tableColumn id="7515" xr3:uid="{78483833-41ED-B748-BA10-28BF35828D9A}" name="Column7495"/>
    <tableColumn id="7516" xr3:uid="{111FD373-AE3B-9F4B-8BE9-61ED3DEB76F6}" name="Column7496"/>
    <tableColumn id="7517" xr3:uid="{3E040C28-D699-6F41-B584-FF266BDC5F6E}" name="Column7497"/>
    <tableColumn id="7518" xr3:uid="{ACED7495-5882-2442-85A6-FF837226088D}" name="Column7498"/>
    <tableColumn id="7519" xr3:uid="{5F5CF72A-A69C-C840-A09E-68E28603291E}" name="Column7499"/>
    <tableColumn id="7520" xr3:uid="{1A5ED14D-7788-AE45-9761-6675FBD0D3BB}" name="Column7500"/>
    <tableColumn id="7521" xr3:uid="{222FD405-B4B4-CA4D-B99B-9B8326A3C3E7}" name="Column7501"/>
    <tableColumn id="7522" xr3:uid="{EE34EE39-57B1-D647-AD3E-89A0F6B00377}" name="Column7502"/>
    <tableColumn id="7523" xr3:uid="{3931DFEF-9039-CF40-A46F-7D48E5F92CB0}" name="Column7503"/>
    <tableColumn id="7524" xr3:uid="{B8C0101D-4A4F-8F45-8D09-C21911D6A13D}" name="Column7504"/>
    <tableColumn id="7525" xr3:uid="{EC2EB393-A0F4-DE46-AAF6-F167359F2C80}" name="Column7505"/>
    <tableColumn id="7526" xr3:uid="{88C9F0B0-8759-184A-8AE7-268AFCB1EAFA}" name="Column7506"/>
    <tableColumn id="7527" xr3:uid="{63146A85-4673-3648-9106-3DF6D62A1AE4}" name="Column7507"/>
    <tableColumn id="7528" xr3:uid="{9A832639-9091-1E4A-8FE2-267349F0ED75}" name="Column7508"/>
    <tableColumn id="7529" xr3:uid="{E6442AEF-FCBF-224D-99F5-9EFDB47CED8C}" name="Column7509"/>
    <tableColumn id="7530" xr3:uid="{EFA950D5-AA94-384F-B225-2913EF52A219}" name="Column7510"/>
    <tableColumn id="7531" xr3:uid="{1E415EDE-B3CC-144C-9608-B48F851A181A}" name="Column7511"/>
    <tableColumn id="7532" xr3:uid="{02B16B99-8F38-7E4B-BDFA-43C68F0BB864}" name="Column7512"/>
    <tableColumn id="7533" xr3:uid="{8E99BA9C-3585-9547-B878-09171E3899ED}" name="Column7513"/>
    <tableColumn id="7534" xr3:uid="{8C339164-C2E1-0F41-B8DE-EC4C78E0A069}" name="Column7514"/>
    <tableColumn id="7535" xr3:uid="{4B59A3F9-AC3B-A64B-AA18-BFD83994C011}" name="Column7515"/>
    <tableColumn id="7536" xr3:uid="{E246A0A1-6B64-524C-843B-C2375BADF2E5}" name="Column7516"/>
    <tableColumn id="7537" xr3:uid="{EC67CD07-A585-9446-BDD2-657746B3ADD6}" name="Column7517"/>
    <tableColumn id="7538" xr3:uid="{AA304B5E-CC1D-9340-8FD4-77573A180759}" name="Column7518"/>
    <tableColumn id="7539" xr3:uid="{249FB2B7-1120-4B49-B825-65FDD33DE520}" name="Column7519"/>
    <tableColumn id="7540" xr3:uid="{89E35AD9-CEAF-1541-8B5C-66311C44C6C5}" name="Column7520"/>
    <tableColumn id="7541" xr3:uid="{46D5EE8A-729B-964C-BA52-8FD9391CFFB1}" name="Column7521"/>
    <tableColumn id="7542" xr3:uid="{25EF1904-9B53-FE4C-AABE-25E05FAC9850}" name="Column7522"/>
    <tableColumn id="7543" xr3:uid="{50C11E95-683C-CC4A-A31C-6AD5826D7240}" name="Column7523"/>
    <tableColumn id="7544" xr3:uid="{40A47839-6AE8-1A43-AFBC-73F6E25409E7}" name="Column7524"/>
    <tableColumn id="7545" xr3:uid="{CEA0839F-FDB9-9049-A1C8-2DDBFDE79D3A}" name="Column7525"/>
    <tableColumn id="7546" xr3:uid="{1F70F3AF-6839-3A44-944A-B93326E08ADB}" name="Column7526"/>
    <tableColumn id="7547" xr3:uid="{DDA1F1C9-6B69-2B4C-8AF6-8B8829C5ACD4}" name="Column7527"/>
    <tableColumn id="7548" xr3:uid="{6AE66DD1-73F4-6144-8C90-1383F2FE69A0}" name="Column7528"/>
    <tableColumn id="7549" xr3:uid="{6076181F-A485-AE42-94F7-41D9E064B070}" name="Column7529"/>
    <tableColumn id="7550" xr3:uid="{41033DED-7A33-5A47-9183-DD58CF476EB3}" name="Column7530"/>
    <tableColumn id="7551" xr3:uid="{889A9D26-A338-0D43-B1F6-91D365B2C697}" name="Column7531"/>
    <tableColumn id="7552" xr3:uid="{C74AD78F-C64C-7146-9B75-95174FAE6501}" name="Column7532"/>
    <tableColumn id="7553" xr3:uid="{F8ED950B-4C31-324C-A10C-9F7F61C83271}" name="Column7533"/>
    <tableColumn id="7554" xr3:uid="{F40E3737-7217-D44C-AAB3-ECE885BB4D45}" name="Column7534"/>
    <tableColumn id="7555" xr3:uid="{A517A40D-0662-3E4D-9924-ACE1B4739682}" name="Column7535"/>
    <tableColumn id="7556" xr3:uid="{CB229502-4F7B-A54C-BA04-C7D95171613D}" name="Column7536"/>
    <tableColumn id="7557" xr3:uid="{D054B20D-49A2-7F42-A5A4-0B3BFD467516}" name="Column7537"/>
    <tableColumn id="7558" xr3:uid="{C71F81F0-C836-6F44-9333-BB74BA492B87}" name="Column7538"/>
    <tableColumn id="7559" xr3:uid="{0B76FEF1-E98D-1749-AC6D-8C21337F387C}" name="Column7539"/>
    <tableColumn id="7560" xr3:uid="{794A33B1-1A7F-354D-99A2-01B1CF5E288A}" name="Column7540"/>
    <tableColumn id="7561" xr3:uid="{A6AB9A80-75CB-4646-9A8A-D7009553F76B}" name="Column7541"/>
    <tableColumn id="7562" xr3:uid="{5C5E48A7-5380-334D-B6B7-D6F066FFAC15}" name="Column7542"/>
    <tableColumn id="7563" xr3:uid="{4FDFE278-6DFF-D140-BC1A-91CA5146B414}" name="Column7543"/>
    <tableColumn id="7564" xr3:uid="{47DB3952-FB17-AA4C-9E0D-0FC10ADD5E3B}" name="Column7544"/>
    <tableColumn id="7565" xr3:uid="{1A7BA671-230B-4B42-97EC-7CF5E6776AA9}" name="Column7545"/>
    <tableColumn id="7566" xr3:uid="{ED8D460F-8D3F-1C47-8E19-4D9B201A132C}" name="Column7546"/>
    <tableColumn id="7567" xr3:uid="{8C71E92B-D63F-714F-83BC-BD02922D09FF}" name="Column7547"/>
    <tableColumn id="7568" xr3:uid="{80C6D199-8BC8-664E-8DBA-BC2544A01CF5}" name="Column7548"/>
    <tableColumn id="7569" xr3:uid="{9D78159C-3D21-F145-8361-F84840F222D9}" name="Column7549"/>
    <tableColumn id="7570" xr3:uid="{41A2540A-0846-2F4C-9A98-3F3F60A3A8C3}" name="Column7550"/>
    <tableColumn id="7571" xr3:uid="{AD5BAB55-05D1-FC46-9A6A-875FA09FE227}" name="Column7551"/>
    <tableColumn id="7572" xr3:uid="{F2EABF3D-C914-8343-A67D-21581CDDB5F7}" name="Column7552"/>
    <tableColumn id="7573" xr3:uid="{0823D240-1E78-534C-9A58-D564B6BD18CB}" name="Column7553"/>
    <tableColumn id="7574" xr3:uid="{3ADB0D4A-49B5-F442-BCF3-F70641832F05}" name="Column7554"/>
    <tableColumn id="7575" xr3:uid="{CB9A4E1B-942F-2A42-84F4-DDFF021D7F82}" name="Column7555"/>
    <tableColumn id="7576" xr3:uid="{05AE67C9-F383-E84A-B81E-E1E99DB796DC}" name="Column7556"/>
    <tableColumn id="7577" xr3:uid="{9F1E277B-088D-F74F-9EDE-66B249DF06E2}" name="Column7557"/>
    <tableColumn id="7578" xr3:uid="{4DA21ADA-DD68-7743-814B-76D0172D43FF}" name="Column7558"/>
    <tableColumn id="7579" xr3:uid="{8FB4F680-0FD2-E746-B648-23C8B12E83D0}" name="Column7559"/>
    <tableColumn id="7580" xr3:uid="{168EEB5E-7235-CA42-A29E-293467E44E97}" name="Column7560"/>
    <tableColumn id="7581" xr3:uid="{0479B6D9-DE62-3042-BD53-CD99235EA002}" name="Column7561"/>
    <tableColumn id="7582" xr3:uid="{D10E903C-ABF5-CC48-92AB-3A5312FA6E62}" name="Column7562"/>
    <tableColumn id="7583" xr3:uid="{96268DF1-6A36-204E-89DC-B274D9C236DC}" name="Column7563"/>
    <tableColumn id="7584" xr3:uid="{3612F2C3-F165-7145-9BCB-0900EA18300F}" name="Column7564"/>
    <tableColumn id="7585" xr3:uid="{A8304344-6811-DE47-A80A-05F49714A04E}" name="Column7565"/>
    <tableColumn id="7586" xr3:uid="{077908D1-614E-FF48-9CD9-3CC77B0D5B3A}" name="Column7566"/>
    <tableColumn id="7587" xr3:uid="{2185F4D7-38F9-A345-B1B1-085C06D63E24}" name="Column7567"/>
    <tableColumn id="7588" xr3:uid="{73F4A403-A3F5-594C-8369-066476DA7B97}" name="Column7568"/>
    <tableColumn id="7589" xr3:uid="{B466C1D0-67C9-5E42-99CD-D54AF59A67D4}" name="Column7569"/>
    <tableColumn id="7590" xr3:uid="{5CE7A93D-54B6-5242-96C8-0580B606E94D}" name="Column7570"/>
    <tableColumn id="7591" xr3:uid="{DF7CA169-02E8-D849-8942-D64C1D026B5B}" name="Column7571"/>
    <tableColumn id="7592" xr3:uid="{4E077978-A94F-9844-9B5E-83D73BF1091E}" name="Column7572"/>
    <tableColumn id="7593" xr3:uid="{889F07AE-C588-2E43-97A3-B72B8B4691CF}" name="Column7573"/>
    <tableColumn id="7594" xr3:uid="{5D82284A-FA16-9A42-86CE-FB2B1DC5C16E}" name="Column7574"/>
    <tableColumn id="7595" xr3:uid="{30860779-1849-8449-BC82-5C88C393E6C2}" name="Column7575"/>
    <tableColumn id="7596" xr3:uid="{13ED3622-E6E8-8E4B-AFB1-E81400977940}" name="Column7576"/>
    <tableColumn id="7597" xr3:uid="{4559435E-5B06-BD42-9523-549B41AEF549}" name="Column7577"/>
    <tableColumn id="7598" xr3:uid="{AB834A42-DA14-004A-86AA-214A57826788}" name="Column7578"/>
    <tableColumn id="7599" xr3:uid="{CBFA44C1-B589-8F4F-8C0E-5D7615BE1D59}" name="Column7579"/>
    <tableColumn id="7600" xr3:uid="{A182012F-4EC0-CD4F-B392-CC3884EBA5C5}" name="Column7580"/>
    <tableColumn id="7601" xr3:uid="{13CB2024-C36C-E947-8D26-28E3EF922C4D}" name="Column7581"/>
    <tableColumn id="7602" xr3:uid="{4CDB333B-3124-F748-BC03-865DBD47EF24}" name="Column7582"/>
    <tableColumn id="7603" xr3:uid="{8212C8BF-1CF8-E94A-92B6-D5012896E37C}" name="Column7583"/>
    <tableColumn id="7604" xr3:uid="{63CD9FD0-450B-4B45-93F3-6D0E70625272}" name="Column7584"/>
    <tableColumn id="7605" xr3:uid="{58B522CC-8B47-EE4B-9C82-856F1AC873FB}" name="Column7585"/>
    <tableColumn id="7606" xr3:uid="{BA46C1D5-42B7-4A42-BA8B-A2F481B54290}" name="Column7586"/>
    <tableColumn id="7607" xr3:uid="{D738B16C-D0DD-174E-B54C-A0DA71AA99CD}" name="Column7587"/>
    <tableColumn id="7608" xr3:uid="{C2C8F1DA-4ECA-434B-A3B5-3A58FDBAD60B}" name="Column7588"/>
    <tableColumn id="7609" xr3:uid="{38A910E7-EA0F-7146-992F-81231EBAE373}" name="Column7589"/>
    <tableColumn id="7610" xr3:uid="{128FD82C-3301-7749-B6F0-B9E262577AFA}" name="Column7590"/>
    <tableColumn id="7611" xr3:uid="{349E54A1-F392-7947-B8E6-B40D99363AB0}" name="Column7591"/>
    <tableColumn id="7612" xr3:uid="{B347A43A-48B4-1D41-9473-FAE244A9EFCC}" name="Column7592"/>
    <tableColumn id="7613" xr3:uid="{0D2A7EE4-AE1C-DA4E-A827-0092F7A51518}" name="Column7593"/>
    <tableColumn id="7614" xr3:uid="{06140ACE-E338-BF4C-89E9-B051DC1EE247}" name="Column7594"/>
    <tableColumn id="7615" xr3:uid="{A928C968-73E7-0142-A3B1-C699577DD798}" name="Column7595"/>
    <tableColumn id="7616" xr3:uid="{4058231A-2719-2B45-859D-A5087FF1F470}" name="Column7596"/>
    <tableColumn id="7617" xr3:uid="{3C4891E9-D828-D546-9EA6-25C1FA303ED1}" name="Column7597"/>
    <tableColumn id="7618" xr3:uid="{5F1AB2A4-817E-D54C-B567-235516B5C6A9}" name="Column7598"/>
    <tableColumn id="7619" xr3:uid="{EBF94CD5-B14A-B846-AFFE-913EF1647B61}" name="Column7599"/>
    <tableColumn id="7620" xr3:uid="{8E7DED72-9E77-FD43-86C9-CC390568240A}" name="Column7600"/>
    <tableColumn id="7621" xr3:uid="{EB53A4AE-F8DF-1140-BA97-3690E8ECC4E7}" name="Column7601"/>
    <tableColumn id="7622" xr3:uid="{F56220A7-CFEA-2C4A-892D-CFC252635C51}" name="Column7602"/>
    <tableColumn id="7623" xr3:uid="{B26ADD10-FC20-9542-88DE-BE648781DDDD}" name="Column7603"/>
    <tableColumn id="7624" xr3:uid="{56228484-135D-6642-91EB-890B62D78860}" name="Column7604"/>
    <tableColumn id="7625" xr3:uid="{8CDB09F1-5848-7846-96F6-3E1420A8CB97}" name="Column7605"/>
    <tableColumn id="7626" xr3:uid="{CB2A79B2-4C57-9E49-A4F6-5A9242862C94}" name="Column7606"/>
    <tableColumn id="7627" xr3:uid="{DC5ED0D6-C98D-4E4D-BAA7-088F5F7E72C7}" name="Column7607"/>
    <tableColumn id="7628" xr3:uid="{1445C80F-EBA4-5D49-B475-C28F67824C8F}" name="Column7608"/>
    <tableColumn id="7629" xr3:uid="{F02A6F58-4BB8-1147-9F7B-B3167177D67B}" name="Column7609"/>
    <tableColumn id="7630" xr3:uid="{B3EFC528-7FC2-5245-8418-F45250D915B4}" name="Column7610"/>
    <tableColumn id="7631" xr3:uid="{E824E906-4282-3348-BFAD-28B849D5F6DA}" name="Column7611"/>
    <tableColumn id="7632" xr3:uid="{7B205AAB-15EC-F142-B080-58DA87E22DF8}" name="Column7612"/>
    <tableColumn id="7633" xr3:uid="{58D1C586-7A21-614D-8C57-D3E355F59D28}" name="Column7613"/>
    <tableColumn id="7634" xr3:uid="{71D6C73A-8538-7B42-84EE-02AF3A7D87A7}" name="Column7614"/>
    <tableColumn id="7635" xr3:uid="{2D09C26E-2FEE-2E44-9E13-43FBA69692B5}" name="Column7615"/>
    <tableColumn id="7636" xr3:uid="{C4126055-A825-4542-8F9B-95C29AE5DA0F}" name="Column7616"/>
    <tableColumn id="7637" xr3:uid="{4EEC789F-D567-3F46-B74D-1D3C749EEEF2}" name="Column7617"/>
    <tableColumn id="7638" xr3:uid="{62F14214-6E67-AD45-8562-2C9D9F377CA2}" name="Column7618"/>
    <tableColumn id="7639" xr3:uid="{3D53FB20-9E75-9B49-BDA8-216FF6A4F32F}" name="Column7619"/>
    <tableColumn id="7640" xr3:uid="{A95B6327-7EC4-3C41-9D99-F7AF647F62CD}" name="Column7620"/>
    <tableColumn id="7641" xr3:uid="{B7F4B5EB-3C58-7F40-9D4C-9EDD398F509C}" name="Column7621"/>
    <tableColumn id="7642" xr3:uid="{22EB3873-DCB5-F64E-9829-2A2AC9031729}" name="Column7622"/>
    <tableColumn id="7643" xr3:uid="{E71E6C7F-C9F4-3347-984E-C6B38AAD7F97}" name="Column7623"/>
    <tableColumn id="7644" xr3:uid="{A0280049-ABBC-3147-BE15-67BF2013D70E}" name="Column7624"/>
    <tableColumn id="7645" xr3:uid="{99FA46F9-47CF-E44E-B457-DE2E56E2A79C}" name="Column7625"/>
    <tableColumn id="7646" xr3:uid="{5364BA22-C284-9A46-8FEC-AB1E6389DBFF}" name="Column7626"/>
    <tableColumn id="7647" xr3:uid="{B938A980-CC36-9F4C-A86A-54EF2794B5DE}" name="Column7627"/>
    <tableColumn id="7648" xr3:uid="{8AE2243D-04D1-4741-88DD-B9588827BACD}" name="Column7628"/>
    <tableColumn id="7649" xr3:uid="{7D3E4B34-32D4-E247-AD20-DE52FBBC6E56}" name="Column7629"/>
    <tableColumn id="7650" xr3:uid="{4FC2621B-6690-3240-8452-59E2A8D416FE}" name="Column7630"/>
    <tableColumn id="7651" xr3:uid="{46BDC2CC-9F04-2140-B1AB-3D183B815946}" name="Column7631"/>
    <tableColumn id="7652" xr3:uid="{5FAA998D-DC1D-B54E-81F2-AC6437118CC2}" name="Column7632"/>
    <tableColumn id="7653" xr3:uid="{AB9228CF-DCD2-7443-9452-002626FB02FC}" name="Column7633"/>
    <tableColumn id="7654" xr3:uid="{1AC0EC33-A94F-0844-8670-48C219B2E9CF}" name="Column7634"/>
    <tableColumn id="7655" xr3:uid="{B48E1A4F-54A2-8C4E-B9C5-14AC97EB145D}" name="Column7635"/>
    <tableColumn id="7656" xr3:uid="{5DAF10A3-80F8-9843-BA17-B027D7830002}" name="Column7636"/>
    <tableColumn id="7657" xr3:uid="{C99FAD1B-7948-DC48-815D-1FF598F3893D}" name="Column7637"/>
    <tableColumn id="7658" xr3:uid="{E22E757D-6E6B-644C-BEED-D3DCCFAEAC11}" name="Column7638"/>
    <tableColumn id="7659" xr3:uid="{E14D6A96-68C6-B24C-B6B5-571750704286}" name="Column7639"/>
    <tableColumn id="7660" xr3:uid="{1A993595-461C-854D-B21F-194D40AE6C61}" name="Column7640"/>
    <tableColumn id="7661" xr3:uid="{54EF06F9-FDC9-D545-8219-125959D1884A}" name="Column7641"/>
    <tableColumn id="7662" xr3:uid="{A69EBA3D-2D85-C04D-B05C-81A60169C466}" name="Column7642"/>
    <tableColumn id="7663" xr3:uid="{A1C63432-A055-034D-A9F1-474246F346E9}" name="Column7643"/>
    <tableColumn id="7664" xr3:uid="{AE51F3E0-587D-9440-B9AD-813885B1814C}" name="Column7644"/>
    <tableColumn id="7665" xr3:uid="{F4F42CAC-FF81-6D43-90F3-4C42450E035A}" name="Column7645"/>
    <tableColumn id="7666" xr3:uid="{7B91CAC8-F530-674C-A040-15A54C4D41E0}" name="Column7646"/>
    <tableColumn id="7667" xr3:uid="{3F0FB5E4-0933-C841-A739-AB682DAAA1A1}" name="Column7647"/>
    <tableColumn id="7668" xr3:uid="{1D988D1D-2BD2-2D48-8158-8158E4C047A0}" name="Column7648"/>
    <tableColumn id="7669" xr3:uid="{095299D8-3593-5542-BE5E-6495F76628A3}" name="Column7649"/>
    <tableColumn id="7670" xr3:uid="{778E3E29-9FDD-8F48-8E95-F5D3DFB6BD04}" name="Column7650"/>
    <tableColumn id="7671" xr3:uid="{2DD9EAB2-AD4C-F34E-AB1E-A78C7CFD1B02}" name="Column7651"/>
    <tableColumn id="7672" xr3:uid="{4BDA39AB-CA54-7842-BA10-F0F28A57BA37}" name="Column7652"/>
    <tableColumn id="7673" xr3:uid="{D67F4C8D-899D-624B-8C77-A2EC0215B732}" name="Column7653"/>
    <tableColumn id="7674" xr3:uid="{32742987-C75E-5841-84F9-FE33D8DBC3CB}" name="Column7654"/>
    <tableColumn id="7675" xr3:uid="{F5EB3536-AC8B-6C4F-9E55-D8E9951FC98F}" name="Column7655"/>
    <tableColumn id="7676" xr3:uid="{C102848A-96EB-C840-BCFA-764585F0D320}" name="Column7656"/>
    <tableColumn id="7677" xr3:uid="{55D4D3DF-CCF7-6F4F-BBA0-4D4C5B7FF758}" name="Column7657"/>
    <tableColumn id="7678" xr3:uid="{18A5BBF5-BCD8-F346-81C9-96F5149F9216}" name="Column7658"/>
    <tableColumn id="7679" xr3:uid="{6C9CFE4D-C450-3D41-999E-257C9BA93B8F}" name="Column7659"/>
    <tableColumn id="7680" xr3:uid="{DFFF1D41-3D19-1D46-891B-D981D49D2BBF}" name="Column7660"/>
    <tableColumn id="7681" xr3:uid="{E7B787E5-E5AA-1848-B6FC-1E090C565441}" name="Column7661"/>
    <tableColumn id="7682" xr3:uid="{862B225C-5B8E-5244-9D23-89FFF7BFAF1C}" name="Column7662"/>
    <tableColumn id="7683" xr3:uid="{C5AF7AE0-ADB4-9C4E-B299-7F2356F11975}" name="Column7663"/>
    <tableColumn id="7684" xr3:uid="{6F2E8D8A-FD25-A640-B3E0-222F1DB86452}" name="Column7664"/>
    <tableColumn id="7685" xr3:uid="{9E20F1D8-4AAB-5B42-8DFF-0BD11451D2E0}" name="Column7665"/>
    <tableColumn id="7686" xr3:uid="{2AB76205-F3EB-DD49-A4C4-F109E3DB5729}" name="Column7666"/>
    <tableColumn id="7687" xr3:uid="{FE7A5AC0-72F8-7244-9542-3EB989AB1311}" name="Column7667"/>
    <tableColumn id="7688" xr3:uid="{B024C527-85BF-FA4F-85C1-76CE81BE3614}" name="Column7668"/>
    <tableColumn id="7689" xr3:uid="{AC89A3A6-AC0C-924F-93D1-A9C591AAE922}" name="Column7669"/>
    <tableColumn id="7690" xr3:uid="{12CFA9C0-CBFC-914C-AE41-83E0735420A8}" name="Column7670"/>
    <tableColumn id="7691" xr3:uid="{34DB6E77-B21E-9B41-8368-F408BEEB7736}" name="Column7671"/>
    <tableColumn id="7692" xr3:uid="{EBB7F481-E162-664F-8804-5485851AF3D7}" name="Column7672"/>
    <tableColumn id="7693" xr3:uid="{7FE97C06-A022-DC47-96CE-AD8A80AE8CC6}" name="Column7673"/>
    <tableColumn id="7694" xr3:uid="{1E409022-7E87-FD46-B9E3-B1E85059BBE8}" name="Column7674"/>
    <tableColumn id="7695" xr3:uid="{894D2A6F-C2A3-1448-9E3B-4F1C45E0281E}" name="Column7675"/>
    <tableColumn id="7696" xr3:uid="{2EFBF5B2-2610-CC47-8EBD-34702C589F75}" name="Column7676"/>
    <tableColumn id="7697" xr3:uid="{2C661686-7556-6A45-B2EA-E784923EC892}" name="Column7677"/>
    <tableColumn id="7698" xr3:uid="{7E00B16D-8B12-BD43-8284-A24EE9C83F2D}" name="Column7678"/>
    <tableColumn id="7699" xr3:uid="{F5F928AF-0D52-DC42-9900-805DA16D9083}" name="Column7679"/>
    <tableColumn id="7700" xr3:uid="{6EDF7B8A-CF2F-3A47-8D59-27C0A9A67529}" name="Column7680"/>
    <tableColumn id="7701" xr3:uid="{B78EEB8B-B390-3C42-8541-BF37748EB39C}" name="Column7681"/>
    <tableColumn id="7702" xr3:uid="{FECB5B17-11D0-9D4A-BB05-27A0AE039550}" name="Column7682"/>
    <tableColumn id="7703" xr3:uid="{70B5655A-28CD-2845-B946-8C694367DF19}" name="Column7683"/>
    <tableColumn id="7704" xr3:uid="{5DEAD754-8755-5145-88D8-3456D0F5A4BA}" name="Column7684"/>
    <tableColumn id="7705" xr3:uid="{B54E52F9-351A-1849-84FF-0BCE9899B71D}" name="Column7685"/>
    <tableColumn id="7706" xr3:uid="{F7FDD02F-28CB-CD43-9C98-44A2057CDD34}" name="Column7686"/>
    <tableColumn id="7707" xr3:uid="{1C65D0DC-467A-CF45-ABFB-51D7E387E61D}" name="Column7687"/>
    <tableColumn id="7708" xr3:uid="{98F5F17A-043B-4F4D-B109-1FD5166D4D1F}" name="Column7688"/>
    <tableColumn id="7709" xr3:uid="{88A8389F-CCF4-EC42-B3D8-D325CCD143FD}" name="Column7689"/>
    <tableColumn id="7710" xr3:uid="{7B10A7A9-9072-0444-AE7D-27DFC4AAD7EF}" name="Column7690"/>
    <tableColumn id="7711" xr3:uid="{7FB08271-6621-A842-AAFE-A20AC56A8D8B}" name="Column7691"/>
    <tableColumn id="7712" xr3:uid="{F9A74165-4E65-B642-8197-8DFE6E67D75F}" name="Column7692"/>
    <tableColumn id="7713" xr3:uid="{3DD1761B-83AD-8A41-B3F8-041A94D38B70}" name="Column7693"/>
    <tableColumn id="7714" xr3:uid="{45321032-9925-4045-8C39-9528C604D67E}" name="Column7694"/>
    <tableColumn id="7715" xr3:uid="{E2807E94-0DFC-C94B-8EAC-F34AE89D16A4}" name="Column7695"/>
    <tableColumn id="7716" xr3:uid="{AEDE614B-577D-FC45-AF48-FDF68436D485}" name="Column7696"/>
    <tableColumn id="7717" xr3:uid="{D9D8B3FB-5EB0-144E-9B18-E015A38B9688}" name="Column7697"/>
    <tableColumn id="7718" xr3:uid="{9B2C9514-E747-9548-B58B-B98D5B758CA1}" name="Column7698"/>
    <tableColumn id="7719" xr3:uid="{0B0C82E3-27FB-474B-8B47-21BD67CA0F0C}" name="Column7699"/>
    <tableColumn id="7720" xr3:uid="{6E3D187A-703D-A34B-A33B-A1C1E2FB70BE}" name="Column7700"/>
    <tableColumn id="7721" xr3:uid="{D8230A21-AB0E-604E-BBCF-4E19F435D3B1}" name="Column7701"/>
    <tableColumn id="7722" xr3:uid="{BDE7436B-1D8C-1243-8141-22A0D978A20A}" name="Column7702"/>
    <tableColumn id="7723" xr3:uid="{C869FE3F-60B0-AC4E-A72C-C08E2FF9D8A7}" name="Column7703"/>
    <tableColumn id="7724" xr3:uid="{9350095F-18CC-724B-9943-0E79D91CFA64}" name="Column7704"/>
    <tableColumn id="7725" xr3:uid="{02133603-C749-F940-82C1-485B9DD9AEEE}" name="Column7705"/>
    <tableColumn id="7726" xr3:uid="{7BCE5F25-411E-D543-99BB-05AC851E6EC5}" name="Column7706"/>
    <tableColumn id="7727" xr3:uid="{A96A869B-FF80-B845-9BBA-519593D3BA7C}" name="Column7707"/>
    <tableColumn id="7728" xr3:uid="{3B418F24-6514-D14E-9B6F-75A758E4A8E8}" name="Column7708"/>
    <tableColumn id="7729" xr3:uid="{1B5C7C71-392D-EF4C-B1C6-C65D3AB3A60F}" name="Column7709"/>
    <tableColumn id="7730" xr3:uid="{0F8CB7D6-50FF-D44A-BB69-E1051726B614}" name="Column7710"/>
    <tableColumn id="7731" xr3:uid="{7F49DA1E-C40E-3041-AAF6-CBCAF7938104}" name="Column7711"/>
    <tableColumn id="7732" xr3:uid="{0026708B-C980-A840-9D1F-79A132FB83D1}" name="Column7712"/>
    <tableColumn id="7733" xr3:uid="{EAC71D15-101A-E943-A0A2-D4FCB32A83AA}" name="Column7713"/>
    <tableColumn id="7734" xr3:uid="{A83BF12D-103A-0942-82A9-61480E0243CA}" name="Column7714"/>
    <tableColumn id="7735" xr3:uid="{3CAB9101-633B-454B-81D0-3E7B00EA2AB9}" name="Column7715"/>
    <tableColumn id="7736" xr3:uid="{42415336-5E93-414A-A0CF-DB3C0BF1F77B}" name="Column7716"/>
    <tableColumn id="7737" xr3:uid="{E7711DE0-9909-C54D-A2AD-0A98ECCDD345}" name="Column7717"/>
    <tableColumn id="7738" xr3:uid="{356EF6D2-9EEA-1B4D-B158-91C75996084C}" name="Column7718"/>
    <tableColumn id="7739" xr3:uid="{BD36ABCD-C90C-1740-85FF-F24FA7B2CDC8}" name="Column7719"/>
    <tableColumn id="7740" xr3:uid="{71A38BCB-2E7A-6547-BF71-2AD387C8E37E}" name="Column7720"/>
    <tableColumn id="7741" xr3:uid="{16850699-043D-7D40-A385-4CFD78DD74C8}" name="Column7721"/>
    <tableColumn id="7742" xr3:uid="{6819C1AA-60B7-B04E-AE7A-14EEFC2DC3B5}" name="Column7722"/>
    <tableColumn id="7743" xr3:uid="{DC570507-938A-6C42-922E-CC1D95CB2D80}" name="Column7723"/>
    <tableColumn id="7744" xr3:uid="{16686CA8-32E2-3841-8609-B7E02B51AF1E}" name="Column7724"/>
    <tableColumn id="7745" xr3:uid="{D8D74E3A-C288-7844-A8F1-C970CF784F41}" name="Column7725"/>
    <tableColumn id="7746" xr3:uid="{0EDA75D8-4DA2-9E43-8325-A9FE085C5EFA}" name="Column7726"/>
    <tableColumn id="7747" xr3:uid="{B17E1131-4A6F-FB45-A86F-05D9D8B71BE8}" name="Column7727"/>
    <tableColumn id="7748" xr3:uid="{BB6BCF03-E0BB-6147-A32E-D53612E42F91}" name="Column7728"/>
    <tableColumn id="7749" xr3:uid="{C15E92E2-F6A3-454F-A395-08977DF1DD0F}" name="Column7729"/>
    <tableColumn id="7750" xr3:uid="{4D7348A2-9D29-A740-9B7E-4B19F99E46E3}" name="Column7730"/>
    <tableColumn id="7751" xr3:uid="{5A87A3B2-2C35-3341-A3BD-9C4F15DF1972}" name="Column7731"/>
    <tableColumn id="7752" xr3:uid="{D6D80D16-5A5B-E24C-810A-DAFDF66D64AF}" name="Column7732"/>
    <tableColumn id="7753" xr3:uid="{06A0BD19-9452-A84D-829D-6BB45726F8CC}" name="Column7733"/>
    <tableColumn id="7754" xr3:uid="{3209384C-BC1D-0D49-B014-4924702D9AA0}" name="Column7734"/>
    <tableColumn id="7755" xr3:uid="{5174B344-0E8D-4447-A973-96BF03571C77}" name="Column7735"/>
    <tableColumn id="7756" xr3:uid="{A737D691-8B9B-5A4D-962A-0B4421549A4B}" name="Column7736"/>
    <tableColumn id="7757" xr3:uid="{C1670D08-6067-8D4F-A167-8A067C5A80D2}" name="Column7737"/>
    <tableColumn id="7758" xr3:uid="{342C96AA-6B7E-FF41-A423-FC68E3FF6B98}" name="Column7738"/>
    <tableColumn id="7759" xr3:uid="{2CC81253-1990-F54E-BD4C-F7B06C048678}" name="Column7739"/>
    <tableColumn id="7760" xr3:uid="{DB347C3F-C742-844D-8560-EE098E03A5A6}" name="Column7740"/>
    <tableColumn id="7761" xr3:uid="{34633E11-6625-924F-98D9-41EA47B5C72F}" name="Column7741"/>
    <tableColumn id="7762" xr3:uid="{A911334C-8A1E-9B48-9CC6-6DE8828A4350}" name="Column7742"/>
    <tableColumn id="7763" xr3:uid="{15489F6A-7CBC-1D41-8463-5F7A5A90B458}" name="Column7743"/>
    <tableColumn id="7764" xr3:uid="{80B825CA-382A-D748-8C32-346549935F0F}" name="Column7744"/>
    <tableColumn id="7765" xr3:uid="{9FC203E2-11B0-8247-A07E-71C7179BA29D}" name="Column7745"/>
    <tableColumn id="7766" xr3:uid="{4957D48D-CEFD-834E-B338-B27F94C22F53}" name="Column7746"/>
    <tableColumn id="7767" xr3:uid="{D80B0CBB-B601-1240-A565-353E4A1D9C07}" name="Column7747"/>
    <tableColumn id="7768" xr3:uid="{48E51893-46F6-3644-ADFE-D7B4832718DF}" name="Column7748"/>
    <tableColumn id="7769" xr3:uid="{1E391A4E-7155-0146-977A-F28CC8DD77F0}" name="Column7749"/>
    <tableColumn id="7770" xr3:uid="{0D12D434-4505-7742-BBB6-23E68EE31521}" name="Column7750"/>
    <tableColumn id="7771" xr3:uid="{E40034A2-D17E-5149-98A6-0A29F00515ED}" name="Column7751"/>
    <tableColumn id="7772" xr3:uid="{02B60652-20E5-2441-82A7-54525845AF9C}" name="Column7752"/>
    <tableColumn id="7773" xr3:uid="{DCD0DE17-FC08-934D-80C9-DE868BC2B6F2}" name="Column7753"/>
    <tableColumn id="7774" xr3:uid="{8B6CC106-F3F5-4F4D-B8BA-6C21BF54EF8A}" name="Column7754"/>
    <tableColumn id="7775" xr3:uid="{080FE0E8-631E-2C41-8D0C-C4036593E854}" name="Column7755"/>
    <tableColumn id="7776" xr3:uid="{07C74752-99A4-4C4E-A37C-B340A93DCB63}" name="Column7756"/>
    <tableColumn id="7777" xr3:uid="{3AB39C8F-A6C4-394F-B993-EE7D2373F58E}" name="Column7757"/>
    <tableColumn id="7778" xr3:uid="{5947C058-158F-1143-A64B-09F45E2F8B5E}" name="Column7758"/>
    <tableColumn id="7779" xr3:uid="{0DFE0278-FE88-2B47-9CBA-803008C4EE3E}" name="Column7759"/>
    <tableColumn id="7780" xr3:uid="{BCCEAD1B-0493-5C44-88BC-E32FAB39552D}" name="Column7760"/>
    <tableColumn id="7781" xr3:uid="{2903A7EA-4D57-1142-B132-D722A2BC6AE8}" name="Column7761"/>
    <tableColumn id="7782" xr3:uid="{0A5E78F7-7E72-8340-9219-D863BA03B59B}" name="Column7762"/>
    <tableColumn id="7783" xr3:uid="{680B50C4-1A87-0643-857C-322375B81561}" name="Column7763"/>
    <tableColumn id="7784" xr3:uid="{CCAA93A4-CAC0-F244-ACB3-C6901134D2E9}" name="Column7764"/>
    <tableColumn id="7785" xr3:uid="{E90A0A05-D8E4-674D-BA94-D801DB632AA9}" name="Column7765"/>
    <tableColumn id="7786" xr3:uid="{65519E34-396E-5044-A012-1FDE5BC93DEA}" name="Column7766"/>
    <tableColumn id="7787" xr3:uid="{D705B1E1-C30B-4E44-9040-F40E9DB2E87A}" name="Column7767"/>
    <tableColumn id="7788" xr3:uid="{1247C26D-2AAB-DB44-8770-26761F4F023A}" name="Column7768"/>
    <tableColumn id="7789" xr3:uid="{90F7A30B-CE8D-0C4F-A968-58BAE889168A}" name="Column7769"/>
    <tableColumn id="7790" xr3:uid="{F1C69BF3-7562-D344-8608-DBDA959A59B3}" name="Column7770"/>
    <tableColumn id="7791" xr3:uid="{02328D49-376E-BF44-AA29-45D90D094235}" name="Column7771"/>
    <tableColumn id="7792" xr3:uid="{FC591C74-C195-7748-A489-D529E5A12ECE}" name="Column7772"/>
    <tableColumn id="7793" xr3:uid="{8EBB6929-7E94-DD4A-97CE-F59AD2856E99}" name="Column7773"/>
    <tableColumn id="7794" xr3:uid="{6860CD02-CB6D-AA43-9235-CDCBFEEBBF28}" name="Column7774"/>
    <tableColumn id="7795" xr3:uid="{8A09ACB0-358B-0443-AA31-22A1E15C3597}" name="Column7775"/>
    <tableColumn id="7796" xr3:uid="{EC59869D-3D9D-1649-A613-2B89AEAF9C97}" name="Column7776"/>
    <tableColumn id="7797" xr3:uid="{B4C55D62-E9DE-E14D-9758-8202DFB57841}" name="Column7777"/>
    <tableColumn id="7798" xr3:uid="{F6C10764-F475-E94F-B2E8-A05623291496}" name="Column7778"/>
    <tableColumn id="7799" xr3:uid="{1C6DD2BD-FC6F-D74E-8AA0-C83B243472F6}" name="Column7779"/>
    <tableColumn id="7800" xr3:uid="{41FF123D-9B6A-A945-B58D-3CB82B65C411}" name="Column7780"/>
    <tableColumn id="7801" xr3:uid="{7C764373-8425-B045-8DFA-E26A5B03CD66}" name="Column7781"/>
    <tableColumn id="7802" xr3:uid="{DBB74928-29B8-AD49-8DFC-E8D4BB0E75FE}" name="Column7782"/>
    <tableColumn id="7803" xr3:uid="{A237E6A4-8C48-FC4A-962D-EE1F5D0DB589}" name="Column7783"/>
    <tableColumn id="7804" xr3:uid="{2B285EDE-EDA6-CF47-A84D-997E335C0F7B}" name="Column7784"/>
    <tableColumn id="7805" xr3:uid="{266B36EE-BF99-F946-9A5C-8073F79D6D28}" name="Column7785"/>
    <tableColumn id="7806" xr3:uid="{925FD56D-CBDB-174A-857D-1E26D8290D6A}" name="Column7786"/>
    <tableColumn id="7807" xr3:uid="{B768E15E-7441-3D4B-8F43-825A63F8B1E8}" name="Column7787"/>
    <tableColumn id="7808" xr3:uid="{FE1CDE8D-53BB-7144-801F-77DA46DA211B}" name="Column7788"/>
    <tableColumn id="7809" xr3:uid="{40A6C53C-B8F1-B04D-8F3F-B6348F335B1A}" name="Column7789"/>
    <tableColumn id="7810" xr3:uid="{3FD86DF5-2D13-F946-8C2F-C0BE20798FE4}" name="Column7790"/>
    <tableColumn id="7811" xr3:uid="{5A861808-DB7A-C846-9DA9-F338AC1A6031}" name="Column7791"/>
    <tableColumn id="7812" xr3:uid="{ECA6446F-E69A-234C-8033-E9821564AC3C}" name="Column7792"/>
    <tableColumn id="7813" xr3:uid="{05C535CE-C50F-C74C-A1AC-829E7279C12E}" name="Column7793"/>
    <tableColumn id="7814" xr3:uid="{E31B684C-6B36-A34E-B5D7-77B060769714}" name="Column7794"/>
    <tableColumn id="7815" xr3:uid="{DE04C871-F166-714C-9708-8873E9699D97}" name="Column7795"/>
    <tableColumn id="7816" xr3:uid="{17E3CC29-8FCF-1247-BF71-10197AA0169C}" name="Column7796"/>
    <tableColumn id="7817" xr3:uid="{D5E70C9E-8198-3D4E-BD50-D53B6CEF4854}" name="Column7797"/>
    <tableColumn id="7818" xr3:uid="{FC18245C-5460-624F-A003-E0D4270BFF1C}" name="Column7798"/>
    <tableColumn id="7819" xr3:uid="{1A4E9F2C-9251-2D4F-9C2D-EA15098BD3CB}" name="Column7799"/>
    <tableColumn id="7820" xr3:uid="{6C847BCD-CFB6-E042-A5CD-428758C2F826}" name="Column7800"/>
    <tableColumn id="7821" xr3:uid="{D3A9EB1D-DDAC-8B4E-9FE9-71E599D0844A}" name="Column7801"/>
    <tableColumn id="7822" xr3:uid="{0EB59BE6-0A81-3944-991A-918B84C758F8}" name="Column7802"/>
    <tableColumn id="7823" xr3:uid="{EE9CB8D9-0F59-674D-B035-74FBC7DAA27A}" name="Column7803"/>
    <tableColumn id="7824" xr3:uid="{379B1D43-5FC2-F745-8FC5-F7A57AAB1DE6}" name="Column7804"/>
    <tableColumn id="7825" xr3:uid="{BA2E6AF6-3765-9E43-BD50-824A54A6CE77}" name="Column7805"/>
    <tableColumn id="7826" xr3:uid="{3D382012-C66D-6245-A592-C90799D5CE90}" name="Column7806"/>
    <tableColumn id="7827" xr3:uid="{D1342A33-7CF7-0D4A-AF10-9EDF0164CDAD}" name="Column7807"/>
    <tableColumn id="7828" xr3:uid="{2551CCBA-1EEC-4E41-BAC8-1EDEA4E882E2}" name="Column7808"/>
    <tableColumn id="7829" xr3:uid="{0341DEAF-474D-EA44-8375-D6A0A366565E}" name="Column7809"/>
    <tableColumn id="7830" xr3:uid="{F006515B-5823-884C-8044-4714EFFC993E}" name="Column7810"/>
    <tableColumn id="7831" xr3:uid="{C334324C-B5D2-B942-85C3-EBEF032867D8}" name="Column7811"/>
    <tableColumn id="7832" xr3:uid="{99AF7863-15AB-8640-9E9D-61D8A2AA8D3B}" name="Column7812"/>
    <tableColumn id="7833" xr3:uid="{935CBE2E-7CB7-BA4E-ABE2-CDF0A8DB3711}" name="Column7813"/>
    <tableColumn id="7834" xr3:uid="{F654E65D-C4D4-4445-A1DB-A75F0D00105F}" name="Column7814"/>
    <tableColumn id="7835" xr3:uid="{72D9FB8A-7BE0-F14C-A347-D187A907E7CE}" name="Column7815"/>
    <tableColumn id="7836" xr3:uid="{1C447DA9-5F45-6D47-9260-01349EB43DEC}" name="Column7816"/>
    <tableColumn id="7837" xr3:uid="{91F6CC52-E879-174A-99A2-E93BD33E7359}" name="Column7817"/>
    <tableColumn id="7838" xr3:uid="{DF5A2E66-9980-7248-93A4-82D3C5225BD7}" name="Column7818"/>
    <tableColumn id="7839" xr3:uid="{152B425E-48D1-AE4C-BB90-2D200B5ECBE0}" name="Column7819"/>
    <tableColumn id="7840" xr3:uid="{BFC3BF34-8C27-3648-87C6-752A10E65C61}" name="Column7820"/>
    <tableColumn id="7841" xr3:uid="{4633AC37-304C-0C4E-A551-D2A6AC038001}" name="Column7821"/>
    <tableColumn id="7842" xr3:uid="{1BE03DEC-3CC2-DE4A-A5E8-28D753F3F341}" name="Column7822"/>
    <tableColumn id="7843" xr3:uid="{1BD39839-BC6A-934A-9FBD-27317F554A19}" name="Column7823"/>
    <tableColumn id="7844" xr3:uid="{6047333A-48D4-314D-B0D5-74B40D20F8E5}" name="Column7824"/>
    <tableColumn id="7845" xr3:uid="{6D8F02BA-0587-6548-AF0D-C75C556B08E4}" name="Column7825"/>
    <tableColumn id="7846" xr3:uid="{48DD1134-2647-0F45-B0C8-D05FB7E98729}" name="Column7826"/>
    <tableColumn id="7847" xr3:uid="{F9AC960B-3490-794B-9981-21CC1C5E8F56}" name="Column7827"/>
    <tableColumn id="7848" xr3:uid="{665C32BF-66EB-F542-AB9B-38860CCCB7D4}" name="Column7828"/>
    <tableColumn id="7849" xr3:uid="{50F0886F-EC21-C141-A547-E75CAA2EAA00}" name="Column7829"/>
    <tableColumn id="7850" xr3:uid="{FE66257F-965F-5F40-A7AE-636A4F1C1F04}" name="Column7830"/>
    <tableColumn id="7851" xr3:uid="{5939160B-72AB-B54A-B547-4C0BCE594CEB}" name="Column7831"/>
    <tableColumn id="7852" xr3:uid="{DFB2493D-2ADB-2245-BCCA-8F0E31EA1D2E}" name="Column7832"/>
    <tableColumn id="7853" xr3:uid="{038BA116-76B7-C144-8960-04C1389F2EC8}" name="Column7833"/>
    <tableColumn id="7854" xr3:uid="{59072736-C673-7945-8D27-F10458F200A1}" name="Column7834"/>
    <tableColumn id="7855" xr3:uid="{60BA0CED-1312-5F45-A53E-28356F651D25}" name="Column7835"/>
    <tableColumn id="7856" xr3:uid="{A48B7BC1-EC56-9F44-8C14-AE7FC4273185}" name="Column7836"/>
    <tableColumn id="7857" xr3:uid="{436777A3-6AAD-C54A-916C-27F27085EC40}" name="Column7837"/>
    <tableColumn id="7858" xr3:uid="{F9C77C57-BD02-D342-92BE-6984E41F1AB9}" name="Column7838"/>
    <tableColumn id="7859" xr3:uid="{12CB55C1-EECD-104B-992C-A2009AEC42B7}" name="Column7839"/>
    <tableColumn id="7860" xr3:uid="{FD1D9491-2DFF-F541-96C8-0860C03EF10E}" name="Column7840"/>
    <tableColumn id="7861" xr3:uid="{B8A1D8A1-18ED-704D-B7F5-36CD03EC4449}" name="Column7841"/>
    <tableColumn id="7862" xr3:uid="{A3FDC8CF-C6B9-E04E-BE25-BC3C1046007E}" name="Column7842"/>
    <tableColumn id="7863" xr3:uid="{4D710C81-841A-934A-B475-0A57AFEAAD69}" name="Column7843"/>
    <tableColumn id="7864" xr3:uid="{22F4B656-C4E1-FE43-963F-DA4784C85858}" name="Column7844"/>
    <tableColumn id="7865" xr3:uid="{16CFC7C6-5A92-7145-B33C-B84E984559EA}" name="Column7845"/>
    <tableColumn id="7866" xr3:uid="{95BD07C3-1D7E-5045-8D4B-CB39720A3DCB}" name="Column7846"/>
    <tableColumn id="7867" xr3:uid="{08F7B2D7-0DDC-7D48-8839-A1DCAFB89AAA}" name="Column7847"/>
    <tableColumn id="7868" xr3:uid="{0CB4F090-1676-7147-902B-7E23EF17343D}" name="Column7848"/>
    <tableColumn id="7869" xr3:uid="{FF5356E5-138A-2E47-99DD-9B22D36A2817}" name="Column7849"/>
    <tableColumn id="7870" xr3:uid="{4E0FA44B-E44D-5343-B415-89C5E0345AB7}" name="Column7850"/>
    <tableColumn id="7871" xr3:uid="{196E92BE-0831-3841-8246-A3781BFB956E}" name="Column7851"/>
    <tableColumn id="7872" xr3:uid="{D5459CD2-D675-7948-9F1C-932994E07315}" name="Column7852"/>
    <tableColumn id="7873" xr3:uid="{009B4767-82B7-F441-B8BF-B17B8F5CD099}" name="Column7853"/>
    <tableColumn id="7874" xr3:uid="{FB91B158-F486-6E4C-B3EF-95DD7627B606}" name="Column7854"/>
    <tableColumn id="7875" xr3:uid="{D085B58E-1AB3-C243-B768-405469A11920}" name="Column7855"/>
    <tableColumn id="7876" xr3:uid="{276A1BA2-7FEE-AC49-A1B7-576511EFB19C}" name="Column7856"/>
    <tableColumn id="7877" xr3:uid="{BBD59D7E-55D8-5C4F-94DB-2BE344D797FB}" name="Column7857"/>
    <tableColumn id="7878" xr3:uid="{BC33A6A8-D305-EB4E-AC3D-3B1A7D44E385}" name="Column7858"/>
    <tableColumn id="7879" xr3:uid="{2FFE6D22-7ABB-BE4F-9852-C9E9A5039603}" name="Column7859"/>
    <tableColumn id="7880" xr3:uid="{7353054B-B35E-504B-9269-0025546235E6}" name="Column7860"/>
    <tableColumn id="7881" xr3:uid="{DDAA41F0-5858-6D47-BE4B-F603DA9BEE97}" name="Column7861"/>
    <tableColumn id="7882" xr3:uid="{99FE89B5-3DFC-3649-9CFC-46244CF5C692}" name="Column7862"/>
    <tableColumn id="7883" xr3:uid="{DD08A4AF-EFB0-324B-9A84-5F7E97CC842A}" name="Column7863"/>
    <tableColumn id="7884" xr3:uid="{FA2B3C2B-34C4-BE4F-BF4A-A6987A1D86FC}" name="Column7864"/>
    <tableColumn id="7885" xr3:uid="{6E55C176-0E27-BA4B-8AFA-5A4B81760E7F}" name="Column7865"/>
    <tableColumn id="7886" xr3:uid="{B64A0701-EA25-B843-A851-782EA0C0171B}" name="Column7866"/>
    <tableColumn id="7887" xr3:uid="{51AD8A75-F9A0-7C49-8269-E9E438DAA11A}" name="Column7867"/>
    <tableColumn id="7888" xr3:uid="{C79A3BB9-2CDB-754E-8AC7-D4B111B18B2D}" name="Column7868"/>
    <tableColumn id="7889" xr3:uid="{87FF6ADF-6B95-3849-A290-08423215A935}" name="Column7869"/>
    <tableColumn id="7890" xr3:uid="{765DF48E-D786-2E43-85F4-523CE18B2414}" name="Column7870"/>
    <tableColumn id="7891" xr3:uid="{960745FD-42C0-1147-A8EA-B1686ECD785B}" name="Column7871"/>
    <tableColumn id="7892" xr3:uid="{C1A436D3-A542-2D45-9884-32DAA47F80A9}" name="Column7872"/>
    <tableColumn id="7893" xr3:uid="{DFFF1B8E-90B0-1C40-84DF-7A506B03E94F}" name="Column7873"/>
    <tableColumn id="7894" xr3:uid="{625B9781-6D66-634B-AD97-BF752B462C35}" name="Column7874"/>
    <tableColumn id="7895" xr3:uid="{AD5C3728-A7D2-D44B-886C-2A844AD55472}" name="Column7875"/>
    <tableColumn id="7896" xr3:uid="{540DCA09-5316-CA4B-9C89-3CC8937319F6}" name="Column7876"/>
    <tableColumn id="7897" xr3:uid="{D4B79CAE-1BA2-454E-B148-3F0ECC50E5F1}" name="Column7877"/>
    <tableColumn id="7898" xr3:uid="{73CCD9B3-9099-B147-BEDE-77007C17968A}" name="Column7878"/>
    <tableColumn id="7899" xr3:uid="{4CDB2D57-0D5E-3C45-87D3-195B617FBB65}" name="Column7879"/>
    <tableColumn id="7900" xr3:uid="{0C40EE48-22E3-0A46-861B-5C67711979B6}" name="Column7880"/>
    <tableColumn id="7901" xr3:uid="{6F6A462D-9CFF-384E-9C82-2568598B2D3D}" name="Column7881"/>
    <tableColumn id="7902" xr3:uid="{DB0C42FF-171F-034B-B93C-39BDC7827DC0}" name="Column7882"/>
    <tableColumn id="7903" xr3:uid="{BE116B99-14B8-DB4B-95EF-D0386A7253E6}" name="Column7883"/>
    <tableColumn id="7904" xr3:uid="{8C38A164-799B-DA47-A97F-529538EFC18C}" name="Column7884"/>
    <tableColumn id="7905" xr3:uid="{76B04179-687B-5C44-A139-9E46808DF286}" name="Column7885"/>
    <tableColumn id="7906" xr3:uid="{B357B9AC-DE69-6D45-AD59-B37D813FDC38}" name="Column7886"/>
    <tableColumn id="7907" xr3:uid="{D69A8401-EE48-CB4C-8690-05668D62836E}" name="Column7887"/>
    <tableColumn id="7908" xr3:uid="{7697527C-B605-A44F-80EE-F1C5224772E7}" name="Column7888"/>
    <tableColumn id="7909" xr3:uid="{31399A8F-3F75-A044-89F4-872084D2E411}" name="Column7889"/>
    <tableColumn id="7910" xr3:uid="{218242E1-9F46-6646-9E25-A3400E67465E}" name="Column7890"/>
    <tableColumn id="7911" xr3:uid="{7E3821D6-9973-9844-9171-4C86E488F230}" name="Column7891"/>
    <tableColumn id="7912" xr3:uid="{8D305590-89F7-E64E-83AA-F4F81857868F}" name="Column7892"/>
    <tableColumn id="7913" xr3:uid="{7CA5072E-DC32-CF4F-8FB8-3BDE21B6FEED}" name="Column7893"/>
    <tableColumn id="7914" xr3:uid="{F92EDE54-450B-3545-BB81-66376FDB128F}" name="Column7894"/>
    <tableColumn id="7915" xr3:uid="{CAA59943-B406-E34B-8740-BC595A367606}" name="Column7895"/>
    <tableColumn id="7916" xr3:uid="{3E55B658-808A-1D44-AA16-9E6ECB0A8FDC}" name="Column7896"/>
    <tableColumn id="7917" xr3:uid="{77C8F011-C4DC-484B-8304-F2D5485C667F}" name="Column7897"/>
    <tableColumn id="7918" xr3:uid="{43341E16-32AD-2346-94C0-4C772F46972F}" name="Column7898"/>
    <tableColumn id="7919" xr3:uid="{2ADF9E5F-807E-564D-A10F-AB1A5C5860AB}" name="Column7899"/>
    <tableColumn id="7920" xr3:uid="{0581BBF2-909E-CC43-8237-483A5863F9BF}" name="Column7900"/>
    <tableColumn id="7921" xr3:uid="{BD2F2136-DC66-554E-88B6-C72DA8B647B5}" name="Column7901"/>
    <tableColumn id="7922" xr3:uid="{34626496-258D-5045-8126-8422FB9B6436}" name="Column7902"/>
    <tableColumn id="7923" xr3:uid="{751E53BD-054E-7645-8388-795A7A16064C}" name="Column7903"/>
    <tableColumn id="7924" xr3:uid="{712BFCCB-E89B-AF46-8015-8044A9E1EF68}" name="Column7904"/>
    <tableColumn id="7925" xr3:uid="{E3D5888B-7C70-B54E-9EA1-BF41AB23E3F3}" name="Column7905"/>
    <tableColumn id="7926" xr3:uid="{98A7B59C-B022-ED4D-BA5F-F5D01C727D69}" name="Column7906"/>
    <tableColumn id="7927" xr3:uid="{81F70277-1D66-2E4F-965E-0DB1EF590032}" name="Column7907"/>
    <tableColumn id="7928" xr3:uid="{A893CC6E-8641-D349-A240-CDBEBFF96A16}" name="Column7908"/>
    <tableColumn id="7929" xr3:uid="{E1810ACD-A3D0-B149-AFE4-2236CD4685F4}" name="Column7909"/>
    <tableColumn id="7930" xr3:uid="{6D62AB47-E89E-CD41-A718-EA354D2CEB28}" name="Column7910"/>
    <tableColumn id="7931" xr3:uid="{61F1CA16-2CD5-B042-A138-C137A5FB0C19}" name="Column7911"/>
    <tableColumn id="7932" xr3:uid="{68C77B53-6DD4-264D-AC88-CBAA1CB703C5}" name="Column7912"/>
    <tableColumn id="7933" xr3:uid="{60D0DBFF-99EC-5C4F-B370-C8F77C0D31B0}" name="Column7913"/>
    <tableColumn id="7934" xr3:uid="{BC7BF7B5-239A-6045-9419-0830E861CCF8}" name="Column7914"/>
    <tableColumn id="7935" xr3:uid="{6C022771-BF15-744B-8D2E-159E23C7EDAD}" name="Column7915"/>
    <tableColumn id="7936" xr3:uid="{3A188618-95CD-B545-8F7F-17770A0F7543}" name="Column7916"/>
    <tableColumn id="7937" xr3:uid="{F7C73784-09B4-5D4F-801C-53E2AECFDB67}" name="Column7917"/>
    <tableColumn id="7938" xr3:uid="{807539BF-58EA-4B47-BB04-817F8DBC08E8}" name="Column7918"/>
    <tableColumn id="7939" xr3:uid="{518416AD-0BC1-1049-B946-4CFBAED737D8}" name="Column7919"/>
    <tableColumn id="7940" xr3:uid="{D51D311E-E9BE-5647-B273-D723CE04C284}" name="Column7920"/>
    <tableColumn id="7941" xr3:uid="{FC14371A-AF05-004D-8478-E4A20436C7CB}" name="Column7921"/>
    <tableColumn id="7942" xr3:uid="{51ABD45F-8466-DF4B-B41B-CE0F6756F551}" name="Column7922"/>
    <tableColumn id="7943" xr3:uid="{3E73C575-801F-804A-B8D7-B60CBFE2634B}" name="Column7923"/>
    <tableColumn id="7944" xr3:uid="{C8745B8B-3A03-5D43-9FB8-44F6EC5DDC04}" name="Column7924"/>
    <tableColumn id="7945" xr3:uid="{4DF7C5EC-79AE-B04A-891D-E5DD44DD7738}" name="Column7925"/>
    <tableColumn id="7946" xr3:uid="{3D13D03C-67C7-0241-9717-F4FA1ADC787E}" name="Column7926"/>
    <tableColumn id="7947" xr3:uid="{0F6DCEC7-85D9-EB41-9D58-0ABF01D837AA}" name="Column7927"/>
    <tableColumn id="7948" xr3:uid="{EDF9F9D4-696A-2045-BF49-6EB41163AEAB}" name="Column7928"/>
    <tableColumn id="7949" xr3:uid="{DD6ECC4B-BB95-7D4C-8427-3DD8CC3B253B}" name="Column7929"/>
    <tableColumn id="7950" xr3:uid="{4BC81FD6-4C89-B34D-9E0B-A8E689993FC3}" name="Column7930"/>
    <tableColumn id="7951" xr3:uid="{41FE90F1-C3DF-4A47-860F-58B22124DDFD}" name="Column7931"/>
    <tableColumn id="7952" xr3:uid="{6957B2AC-1ED6-4645-A6F0-2CA2CE5B2478}" name="Column7932"/>
    <tableColumn id="7953" xr3:uid="{9317CE2E-A5FD-5B4C-94A5-86DCC484E23F}" name="Column7933"/>
    <tableColumn id="7954" xr3:uid="{DAB0B7CE-4384-6745-9F70-5965774A8169}" name="Column7934"/>
    <tableColumn id="7955" xr3:uid="{454838D4-4568-254F-88D2-5F085BCF7623}" name="Column7935"/>
    <tableColumn id="7956" xr3:uid="{8755FE25-9F92-2A48-B332-CC2B3CAD30CC}" name="Column7936"/>
    <tableColumn id="7957" xr3:uid="{17D0432F-9626-D242-B366-60151AB44145}" name="Column7937"/>
    <tableColumn id="7958" xr3:uid="{9A170AF4-814D-8448-A68E-45132E54CFAF}" name="Column7938"/>
    <tableColumn id="7959" xr3:uid="{43F7145E-518A-8447-AE47-1DBB42CA9F05}" name="Column7939"/>
    <tableColumn id="7960" xr3:uid="{7C587D5A-BEC8-2042-B73C-D47503364057}" name="Column7940"/>
    <tableColumn id="7961" xr3:uid="{C088B202-02FF-204D-BE6D-E8437CCEF25E}" name="Column7941"/>
    <tableColumn id="7962" xr3:uid="{C4CF3794-D078-E546-A208-D4C575F09943}" name="Column7942"/>
    <tableColumn id="7963" xr3:uid="{0E338BCD-79DA-DF4E-A5F6-23CD612BD90E}" name="Column7943"/>
    <tableColumn id="7964" xr3:uid="{107BD000-7558-2849-9914-517567B9A63B}" name="Column7944"/>
    <tableColumn id="7965" xr3:uid="{518E6132-663D-7049-89CF-7E9C44BC4B31}" name="Column7945"/>
    <tableColumn id="7966" xr3:uid="{CC1CC5A3-8D8E-154D-8326-35604901B7B7}" name="Column7946"/>
    <tableColumn id="7967" xr3:uid="{3BB86BC0-C53E-F547-9779-945B6BA050C8}" name="Column7947"/>
    <tableColumn id="7968" xr3:uid="{63E3BF9E-23DC-9C47-9C2C-C9432179A059}" name="Column7948"/>
    <tableColumn id="7969" xr3:uid="{E376E4DD-5843-594B-9CF6-CB9FF18FF8AE}" name="Column7949"/>
    <tableColumn id="7970" xr3:uid="{607B7BFE-45A9-4542-A3ED-DD8151951E7F}" name="Column7950"/>
    <tableColumn id="7971" xr3:uid="{7DA64019-CB5A-5D4E-9A57-A481864FF8C6}" name="Column7951"/>
    <tableColumn id="7972" xr3:uid="{26361E9D-D20D-CF46-818E-A8F50FE86E9E}" name="Column7952"/>
    <tableColumn id="7973" xr3:uid="{3A305DBE-9F21-2E4E-9CE6-3094DF14F6D8}" name="Column7953"/>
    <tableColumn id="7974" xr3:uid="{2472881F-A9EC-DC4E-AC78-D86F16464D86}" name="Column7954"/>
    <tableColumn id="7975" xr3:uid="{C49359C1-4A96-1843-BB1A-03809B586BE3}" name="Column7955"/>
    <tableColumn id="7976" xr3:uid="{E3CE43E7-2C5D-2044-9D99-5FFE801962C4}" name="Column7956"/>
    <tableColumn id="7977" xr3:uid="{6608F3B6-BA7B-8547-AFA5-35816E500DDC}" name="Column7957"/>
    <tableColumn id="7978" xr3:uid="{E54AB8B2-A106-7640-9A97-79379A4ACE11}" name="Column7958"/>
    <tableColumn id="7979" xr3:uid="{A47B5909-927F-AA4D-BB1C-DC25FC354134}" name="Column7959"/>
    <tableColumn id="7980" xr3:uid="{D662DB92-66AF-AF4D-9DF2-EC1E616AB865}" name="Column7960"/>
    <tableColumn id="7981" xr3:uid="{D50A3F8A-5319-8A47-A898-474E0EC23AEF}" name="Column7961"/>
    <tableColumn id="7982" xr3:uid="{5254E295-9181-F64A-AB95-7CD73E3F1C3C}" name="Column7962"/>
    <tableColumn id="7983" xr3:uid="{197510A8-930A-254F-B59B-3A9EBA76990A}" name="Column7963"/>
    <tableColumn id="7984" xr3:uid="{318AFC45-96EB-564F-812F-067C7E5D92ED}" name="Column7964"/>
    <tableColumn id="7985" xr3:uid="{71337087-A895-7346-BB18-A44D4787E770}" name="Column7965"/>
    <tableColumn id="7986" xr3:uid="{5EEEA063-184F-2A42-9DF8-CDCF78924BB1}" name="Column7966"/>
    <tableColumn id="7987" xr3:uid="{4AEACCFC-77BA-B44D-B63A-B70D03C03627}" name="Column7967"/>
    <tableColumn id="7988" xr3:uid="{16C39925-8ED1-604E-83DE-922BB2F5165C}" name="Column7968"/>
    <tableColumn id="7989" xr3:uid="{D8F86BE9-B1EC-DB46-BA9C-A476D54CE66E}" name="Column7969"/>
    <tableColumn id="7990" xr3:uid="{583E3473-1A89-3B47-B60B-A4A438D8096E}" name="Column7970"/>
    <tableColumn id="7991" xr3:uid="{DD9B948F-DD5F-7C4F-855F-59BBFEA2C581}" name="Column7971"/>
    <tableColumn id="7992" xr3:uid="{3D4D5481-CD3A-D64C-A16F-AE4D27385B0E}" name="Column7972"/>
    <tableColumn id="7993" xr3:uid="{4C840C3A-DFEB-774C-9FDF-7364383EA9A5}" name="Column7973"/>
    <tableColumn id="7994" xr3:uid="{58E1F9ED-356C-794C-B951-4DBE23A9EB48}" name="Column7974"/>
    <tableColumn id="7995" xr3:uid="{16D68AF4-90F8-C141-A0D2-20A105B1D3F0}" name="Column7975"/>
    <tableColumn id="7996" xr3:uid="{0D6213E5-4B03-0D44-BD38-68F083C7A028}" name="Column7976"/>
    <tableColumn id="7997" xr3:uid="{3065090E-EE7C-1B4A-801A-7CAC283BFDC1}" name="Column7977"/>
    <tableColumn id="7998" xr3:uid="{48E532D7-301E-FD41-9933-29ACDA1F08E6}" name="Column7978"/>
    <tableColumn id="7999" xr3:uid="{C70EB30D-0D52-0641-ABBE-F1A6D7B85BE0}" name="Column7979"/>
    <tableColumn id="8000" xr3:uid="{FFD38AEB-1C85-2349-9EFF-D2AA6A6EA203}" name="Column7980"/>
    <tableColumn id="8001" xr3:uid="{562F930F-6B3D-2145-A06A-7838E0B9E340}" name="Column7981"/>
    <tableColumn id="8002" xr3:uid="{9F0F4607-B43E-C042-BCFE-1567F8B1CBBE}" name="Column7982"/>
    <tableColumn id="8003" xr3:uid="{308D41F6-FBC8-8D49-80C2-32346440B61F}" name="Column7983"/>
    <tableColumn id="8004" xr3:uid="{80303FB8-2C06-8C40-AC19-461BCBC49232}" name="Column7984"/>
    <tableColumn id="8005" xr3:uid="{54976AE0-9907-4146-9B32-065FE9671D31}" name="Column7985"/>
    <tableColumn id="8006" xr3:uid="{43106981-9147-CA48-AC8C-EF550C8E5847}" name="Column7986"/>
    <tableColumn id="8007" xr3:uid="{6233A8EA-BF28-D549-AD2C-87C49B15AB93}" name="Column7987"/>
    <tableColumn id="8008" xr3:uid="{648D2E7A-B6B2-3B40-9AB0-C899FFC25BD4}" name="Column7988"/>
    <tableColumn id="8009" xr3:uid="{26097C94-A168-9E49-8530-6A07DC0807DC}" name="Column7989"/>
    <tableColumn id="8010" xr3:uid="{D5D5E00F-A04F-AC47-9C7D-D2AAA841025D}" name="Column7990"/>
    <tableColumn id="8011" xr3:uid="{97CF5849-92FE-F04B-B53D-97A490BEAAAE}" name="Column7991"/>
    <tableColumn id="8012" xr3:uid="{0099503F-A294-F14F-B994-3F470726DBA0}" name="Column7992"/>
    <tableColumn id="8013" xr3:uid="{601339DB-3939-A149-B749-29D2FFEF3F9C}" name="Column7993"/>
    <tableColumn id="8014" xr3:uid="{D9B9A285-81FF-0041-A317-7BA8DE20B9B8}" name="Column7994"/>
    <tableColumn id="8015" xr3:uid="{05C017CB-F397-BE43-B735-CED34AC56D77}" name="Column7995"/>
    <tableColumn id="8016" xr3:uid="{C1E77D63-65F6-F648-951F-D19EEC37D806}" name="Column7996"/>
    <tableColumn id="8017" xr3:uid="{70D3D6B3-B502-6040-871B-EB4B7E7085B1}" name="Column7997"/>
    <tableColumn id="8018" xr3:uid="{0986D5FE-96EF-FE41-8532-D7786DC41CE7}" name="Column7998"/>
    <tableColumn id="8019" xr3:uid="{CCAE0292-C0A8-DF42-90D0-9DAE7B9E2C1B}" name="Column7999"/>
    <tableColumn id="8020" xr3:uid="{B4CE14E2-B449-A248-B79A-5092A9D81634}" name="Column8000"/>
    <tableColumn id="8021" xr3:uid="{CEC09D88-21B9-DC4C-8244-B6C5CF3E00D0}" name="Column8001"/>
    <tableColumn id="8022" xr3:uid="{07F05DB6-237E-6040-A44C-589A3BAC0F28}" name="Column8002"/>
    <tableColumn id="8023" xr3:uid="{61C964C8-D4C7-0141-8667-19AA829A61DC}" name="Column8003"/>
    <tableColumn id="8024" xr3:uid="{6187633D-A03B-4F4E-9F45-67ECC60C23A7}" name="Column8004"/>
    <tableColumn id="8025" xr3:uid="{04258AA1-BC88-0D40-A7CC-E390C92BF66B}" name="Column8005"/>
    <tableColumn id="8026" xr3:uid="{7ACA1709-4409-C04E-BC1C-27FC4FCE52BA}" name="Column8006"/>
    <tableColumn id="8027" xr3:uid="{55C387CF-1C32-EB47-8785-BE26D1F5BF2E}" name="Column8007"/>
    <tableColumn id="8028" xr3:uid="{D859A41A-7E26-AE4C-A41C-F6059B5D5E63}" name="Column8008"/>
    <tableColumn id="8029" xr3:uid="{D4E7CE61-3203-CE41-A83D-A821F508A95F}" name="Column8009"/>
    <tableColumn id="8030" xr3:uid="{125317D8-B803-4E4C-BA61-657725039607}" name="Column8010"/>
    <tableColumn id="8031" xr3:uid="{01AB77D8-D8BA-154F-89AF-864950D07042}" name="Column8011"/>
    <tableColumn id="8032" xr3:uid="{58083C53-658D-C04A-A3E5-EBE829538929}" name="Column8012"/>
    <tableColumn id="8033" xr3:uid="{713C4866-16BB-7648-8180-E46722A07181}" name="Column8013"/>
    <tableColumn id="8034" xr3:uid="{1F249BA0-CFE7-4C49-AF5B-268E50735198}" name="Column8014"/>
    <tableColumn id="8035" xr3:uid="{E15CD525-E280-574D-9AB4-B8D1DF1E5967}" name="Column8015"/>
    <tableColumn id="8036" xr3:uid="{D2053C62-320B-0B4A-80F0-A51ECC99BD8E}" name="Column8016"/>
    <tableColumn id="8037" xr3:uid="{DF93B8DD-C108-794B-AF23-C8AD39AD0F32}" name="Column8017"/>
    <tableColumn id="8038" xr3:uid="{9F219135-703E-314D-884E-D3E435A2A25D}" name="Column8018"/>
    <tableColumn id="8039" xr3:uid="{21250811-21A8-E74B-9E98-596C99680027}" name="Column8019"/>
    <tableColumn id="8040" xr3:uid="{DA3DE592-5A88-374F-B04A-1ADB40C82AE8}" name="Column8020"/>
    <tableColumn id="8041" xr3:uid="{0F9EDE16-0E3A-D043-8B45-BE18CA15434E}" name="Column8021"/>
    <tableColumn id="8042" xr3:uid="{796C47CE-E6C0-AC48-8FEC-31637FF94F57}" name="Column8022"/>
    <tableColumn id="8043" xr3:uid="{292F143F-0304-4645-BE79-8097E87255A6}" name="Column8023"/>
    <tableColumn id="8044" xr3:uid="{74296F05-9961-BE40-8368-DCE2850D8990}" name="Column8024"/>
    <tableColumn id="8045" xr3:uid="{0F9E7E76-21F0-0D4E-856B-1F17833DD84B}" name="Column8025"/>
    <tableColumn id="8046" xr3:uid="{ED63995E-7605-BD4F-AF15-4C74966F2E6D}" name="Column8026"/>
    <tableColumn id="8047" xr3:uid="{90F7FBAD-A686-054A-AF41-9129ABD3198E}" name="Column8027"/>
    <tableColumn id="8048" xr3:uid="{83BC14ED-C2A5-2649-AC1B-256A4847DAEF}" name="Column8028"/>
    <tableColumn id="8049" xr3:uid="{5E1B1D2A-14E2-B84B-B8A1-1D59E28ACB66}" name="Column8029"/>
    <tableColumn id="8050" xr3:uid="{43C53A7D-1205-4D47-B52E-D23B17C20D2C}" name="Column8030"/>
    <tableColumn id="8051" xr3:uid="{0F192E70-EC45-CA42-8751-CC7334B316A1}" name="Column8031"/>
    <tableColumn id="8052" xr3:uid="{FF847479-D882-764C-BEB2-03032E15F63E}" name="Column8032"/>
    <tableColumn id="8053" xr3:uid="{3CA8968A-D333-4C4E-A13C-D071FF2F69A4}" name="Column8033"/>
    <tableColumn id="8054" xr3:uid="{44833527-87B0-B24D-89DF-D454269CD7BD}" name="Column8034"/>
    <tableColumn id="8055" xr3:uid="{2EE86A61-3089-044B-BF7D-3D3B71506DCA}" name="Column8035"/>
    <tableColumn id="8056" xr3:uid="{257FF61A-CAD3-F145-86E8-E9A822006EF6}" name="Column8036"/>
    <tableColumn id="8057" xr3:uid="{87E1A3C2-C6A3-0844-BDD6-E1F955CBC3BF}" name="Column8037"/>
    <tableColumn id="8058" xr3:uid="{2C43A703-CEDA-2740-9071-07B6D4D27A05}" name="Column8038"/>
    <tableColumn id="8059" xr3:uid="{B2E282E9-7245-0B46-BFF8-07770986C9D0}" name="Column8039"/>
    <tableColumn id="8060" xr3:uid="{46C11E79-2010-B64E-8EFF-2D93731E4A89}" name="Column8040"/>
    <tableColumn id="8061" xr3:uid="{471EB59E-F194-5949-BE7D-83BD4F63521E}" name="Column8041"/>
    <tableColumn id="8062" xr3:uid="{BD12DDC3-98C7-2949-886F-D92F9F3EA241}" name="Column8042"/>
    <tableColumn id="8063" xr3:uid="{31DDAE28-834C-8946-BB59-BF7A25F916AA}" name="Column8043"/>
    <tableColumn id="8064" xr3:uid="{E2C730CA-7D61-E646-8C5F-127FF5E80258}" name="Column8044"/>
    <tableColumn id="8065" xr3:uid="{65EF70E7-E356-6C45-A887-CCE4DF404B79}" name="Column8045"/>
    <tableColumn id="8066" xr3:uid="{D71EC3EE-C3F2-424E-B57A-E04A86330E8D}" name="Column8046"/>
    <tableColumn id="8067" xr3:uid="{CF2EBA6C-E5FB-774D-9931-1F0C9CD70B65}" name="Column8047"/>
    <tableColumn id="8068" xr3:uid="{F472C9DD-877E-6D4D-B5D2-A76C18714873}" name="Column8048"/>
    <tableColumn id="8069" xr3:uid="{EA0558EA-15DD-0F47-BF3B-5DCCC933C494}" name="Column8049"/>
    <tableColumn id="8070" xr3:uid="{3B39824D-2DE8-3641-BD38-34960CD8AD99}" name="Column8050"/>
    <tableColumn id="8071" xr3:uid="{817B7833-6450-3547-A3F5-B38D01D85168}" name="Column8051"/>
    <tableColumn id="8072" xr3:uid="{5751BD38-24AA-3340-B184-7AD52ACF0A3A}" name="Column8052"/>
    <tableColumn id="8073" xr3:uid="{BC8A3ED5-3AA8-3A4A-8AC7-8B56B4AA619F}" name="Column8053"/>
    <tableColumn id="8074" xr3:uid="{62DCD671-34BD-AC4C-AF19-10BE347AF10A}" name="Column8054"/>
    <tableColumn id="8075" xr3:uid="{D106488E-33AF-D549-AAE2-188A2F5CC0C5}" name="Column8055"/>
    <tableColumn id="8076" xr3:uid="{21AE9F79-23E0-A945-B4F3-B802F3414136}" name="Column8056"/>
    <tableColumn id="8077" xr3:uid="{4FA5D7BF-5B0E-A145-945C-786093D382A0}" name="Column8057"/>
    <tableColumn id="8078" xr3:uid="{801883F0-FF65-8040-8E5F-EB57C5B8401C}" name="Column8058"/>
    <tableColumn id="8079" xr3:uid="{E6859996-7391-3F47-8484-2F6618C579E2}" name="Column8059"/>
    <tableColumn id="8080" xr3:uid="{D19BA86B-AB32-3847-ABDC-4D577D99DD1B}" name="Column8060"/>
    <tableColumn id="8081" xr3:uid="{34A7C5D9-0ECC-F546-BE09-462C2CB3FCCE}" name="Column8061"/>
    <tableColumn id="8082" xr3:uid="{39F3E437-EA89-6140-9049-DCB0527D5BA1}" name="Column8062"/>
    <tableColumn id="8083" xr3:uid="{52845140-B9EF-FB43-95C2-411B014145B9}" name="Column8063"/>
    <tableColumn id="8084" xr3:uid="{5121B030-BC54-BC4A-BC9C-B0F5E4A91FB0}" name="Column8064"/>
    <tableColumn id="8085" xr3:uid="{CB7A3423-412D-504A-B270-8992BFF14881}" name="Column8065"/>
    <tableColumn id="8086" xr3:uid="{1B452A98-1B02-C445-A807-63021C5B7AF8}" name="Column8066"/>
    <tableColumn id="8087" xr3:uid="{2B0A3927-56A1-C549-A1F1-C0DDD90E6EF3}" name="Column8067"/>
    <tableColumn id="8088" xr3:uid="{B095222C-5764-8545-A508-1511187FD612}" name="Column8068"/>
    <tableColumn id="8089" xr3:uid="{D5A9F3FB-6D2D-AA48-B50B-468A37B9065E}" name="Column8069"/>
    <tableColumn id="8090" xr3:uid="{57740178-DEDC-FB44-8A7F-6B8F5AFA4F2F}" name="Column8070"/>
    <tableColumn id="8091" xr3:uid="{6125A3F9-ABAA-7A4D-BB3B-51D1BE3869F8}" name="Column8071"/>
    <tableColumn id="8092" xr3:uid="{5D305385-576C-3A47-80CD-1F5CE0AA6042}" name="Column8072"/>
    <tableColumn id="8093" xr3:uid="{43618306-16D6-C84D-B16A-6601093D6F2B}" name="Column8073"/>
    <tableColumn id="8094" xr3:uid="{A117AFF8-B7A6-D746-A2B7-E09D4A41B55F}" name="Column8074"/>
    <tableColumn id="8095" xr3:uid="{1B53C6A8-4E2E-9B4F-AB33-108B28F2A92D}" name="Column8075"/>
    <tableColumn id="8096" xr3:uid="{BBD8522A-CB1C-9E4C-8432-F202F75D79EC}" name="Column8076"/>
    <tableColumn id="8097" xr3:uid="{89F0C515-E01E-BA47-A2D3-F273DCD20FAD}" name="Column8077"/>
    <tableColumn id="8098" xr3:uid="{20B72031-30C7-8742-AFD0-AA9A62DCAB64}" name="Column8078"/>
    <tableColumn id="8099" xr3:uid="{B89004BE-D8C0-2E47-96E5-4A69B153F089}" name="Column8079"/>
    <tableColumn id="8100" xr3:uid="{CE614F32-3685-604C-830D-9DF7A2A1FC93}" name="Column8080"/>
    <tableColumn id="8101" xr3:uid="{2F873009-0709-D040-AD03-1C1D0C7E0E6A}" name="Column8081"/>
    <tableColumn id="8102" xr3:uid="{32557383-C456-6D46-B0FC-13BDDB810971}" name="Column8082"/>
    <tableColumn id="8103" xr3:uid="{55F22182-738D-4441-8368-E1E2AB672DE0}" name="Column8083"/>
    <tableColumn id="8104" xr3:uid="{C914AA47-E12E-5B4E-AFB0-731DBE3C70C0}" name="Column8084"/>
    <tableColumn id="8105" xr3:uid="{BE54AF15-CF75-E745-A233-1BC1F5D9AF5C}" name="Column8085"/>
    <tableColumn id="8106" xr3:uid="{6FFACDDE-C2AC-8E4E-8CC8-39DA304D4116}" name="Column8086"/>
    <tableColumn id="8107" xr3:uid="{B072906C-F89F-E84C-A6D4-AEECE2A32EEE}" name="Column8087"/>
    <tableColumn id="8108" xr3:uid="{5904B637-0842-F040-8387-C1CB41E6DBAB}" name="Column8088"/>
    <tableColumn id="8109" xr3:uid="{4F97F662-4C65-0547-93A1-0350E05D702D}" name="Column8089"/>
    <tableColumn id="8110" xr3:uid="{D3C17F26-B052-794B-9CA0-85C4648BF4D7}" name="Column8090"/>
    <tableColumn id="8111" xr3:uid="{07049E97-023C-4F48-A6EF-67A2DDCAFE66}" name="Column8091"/>
    <tableColumn id="8112" xr3:uid="{7D7AD8B1-A6AE-4749-B48C-FD512BFE74F5}" name="Column8092"/>
    <tableColumn id="8113" xr3:uid="{2822A45D-3F46-AB45-84F1-3790F54EAC33}" name="Column8093"/>
    <tableColumn id="8114" xr3:uid="{B71A2C40-DDDF-C34F-AD3F-2C2AEDF02CA6}" name="Column8094"/>
    <tableColumn id="8115" xr3:uid="{7B907FD9-D149-8F49-8C3B-1BE3D5800AC4}" name="Column8095"/>
    <tableColumn id="8116" xr3:uid="{FB73A774-3EEC-FC43-9084-4108F8DD9BC4}" name="Column8096"/>
    <tableColumn id="8117" xr3:uid="{01DBBA83-839B-D942-8461-37AE252BF7B6}" name="Column8097"/>
    <tableColumn id="8118" xr3:uid="{0955A697-9383-574B-95C7-C7F0175187C2}" name="Column8098"/>
    <tableColumn id="8119" xr3:uid="{A0E49516-6099-4C4B-9FE5-6D46ED46BCBA}" name="Column8099"/>
    <tableColumn id="8120" xr3:uid="{9CB59A02-180C-5148-9DA6-D9A2DFDCB1B3}" name="Column8100"/>
    <tableColumn id="8121" xr3:uid="{DE9AF3BB-2BDF-5940-B1F4-A38CEA751293}" name="Column8101"/>
    <tableColumn id="8122" xr3:uid="{9BBF319F-4325-DA4A-971D-0907C66CD12A}" name="Column8102"/>
    <tableColumn id="8123" xr3:uid="{C5366E8D-E568-E449-90CF-D07059AC6370}" name="Column8103"/>
    <tableColumn id="8124" xr3:uid="{3DBBBA59-FD95-964B-A811-38091CAFD21B}" name="Column8104"/>
    <tableColumn id="8125" xr3:uid="{0F403895-CF88-314A-91D5-00A08BBCB742}" name="Column8105"/>
    <tableColumn id="8126" xr3:uid="{01723C9E-BAC2-5B46-92D1-7691CE71BA4A}" name="Column8106"/>
    <tableColumn id="8127" xr3:uid="{2B1E98C2-79C0-2D45-96FB-DE6DAD8D1BC9}" name="Column8107"/>
    <tableColumn id="8128" xr3:uid="{DAA5BFD4-E03C-D14B-8AAB-CF5F16BD0925}" name="Column8108"/>
    <tableColumn id="8129" xr3:uid="{4086463F-D69C-B040-A99F-792D3C7745D7}" name="Column8109"/>
    <tableColumn id="8130" xr3:uid="{31876011-7D7B-C043-96D6-19EC236A48AC}" name="Column8110"/>
    <tableColumn id="8131" xr3:uid="{FCF849CF-E152-754E-9101-75D91781737D}" name="Column8111"/>
    <tableColumn id="8132" xr3:uid="{20A25313-159D-AD4B-BF2C-F98070A25012}" name="Column8112"/>
    <tableColumn id="8133" xr3:uid="{68909D5F-055D-A844-BCDD-A90D99458E49}" name="Column8113"/>
    <tableColumn id="8134" xr3:uid="{178FE32E-74B3-5742-8E3C-4D2D3159BB2C}" name="Column8114"/>
    <tableColumn id="8135" xr3:uid="{0555AA32-4427-C240-B7D0-FB10C4894EB8}" name="Column8115"/>
    <tableColumn id="8136" xr3:uid="{2DE61881-C5AD-A543-9E02-45CA26AACA2C}" name="Column8116"/>
    <tableColumn id="8137" xr3:uid="{2FC309FE-F9B3-3F45-8398-56548655E6D3}" name="Column8117"/>
    <tableColumn id="8138" xr3:uid="{B599C6A3-FD7F-AD48-A7F8-61EF68F1C7A3}" name="Column8118"/>
    <tableColumn id="8139" xr3:uid="{32E3224B-1A70-D54F-A085-6435D0BED544}" name="Column8119"/>
    <tableColumn id="8140" xr3:uid="{E1582542-AAB3-7844-A742-E0E7ACD204A1}" name="Column8120"/>
    <tableColumn id="8141" xr3:uid="{7A5A9204-ECA0-B448-97CB-BB25A69AF92C}" name="Column8121"/>
    <tableColumn id="8142" xr3:uid="{EFC2FF9D-732A-FE4D-8249-27947BAFEF0E}" name="Column8122"/>
    <tableColumn id="8143" xr3:uid="{C10E3326-E0E9-D74E-9B4C-F8AEACF2E8F8}" name="Column8123"/>
    <tableColumn id="8144" xr3:uid="{1352F30F-207F-6841-96E3-1718324A0A8C}" name="Column8124"/>
    <tableColumn id="8145" xr3:uid="{4137B750-6CC8-CD49-87E4-860915B6B02A}" name="Column8125"/>
    <tableColumn id="8146" xr3:uid="{F9A8EB59-AD7E-6541-BF19-DAD7FB38A43F}" name="Column8126"/>
    <tableColumn id="8147" xr3:uid="{94374020-C66B-5041-BD0C-97EF352729D0}" name="Column8127"/>
    <tableColumn id="8148" xr3:uid="{53FC2054-6290-A64E-BCB4-E9DC1BA10A7E}" name="Column8128"/>
    <tableColumn id="8149" xr3:uid="{B21C4F32-4B1C-DD4C-94A4-F5B39BA8CD75}" name="Column8129"/>
    <tableColumn id="8150" xr3:uid="{2094DCD3-0FB7-F546-A098-460763FC2BDE}" name="Column8130"/>
    <tableColumn id="8151" xr3:uid="{6BB360B6-8FCC-984A-B779-928590F8A453}" name="Column8131"/>
    <tableColumn id="8152" xr3:uid="{DE3489FF-F7E7-B140-97E6-631F80117320}" name="Column8132"/>
    <tableColumn id="8153" xr3:uid="{811CC9FB-75B7-C346-9D8F-E4B3BD32943E}" name="Column8133"/>
    <tableColumn id="8154" xr3:uid="{E95A96B1-C073-6940-84A4-A63876EA7453}" name="Column8134"/>
    <tableColumn id="8155" xr3:uid="{3FE80715-86EC-8F4A-9873-D10957C9E608}" name="Column8135"/>
    <tableColumn id="8156" xr3:uid="{E392DC5F-B9D3-6C41-AE0B-6776E326FCEF}" name="Column8136"/>
    <tableColumn id="8157" xr3:uid="{F69F0885-AAAE-5644-9388-43FB4ADE8EF9}" name="Column8137"/>
    <tableColumn id="8158" xr3:uid="{668195D2-CCF0-164E-8176-734507A85165}" name="Column8138"/>
    <tableColumn id="8159" xr3:uid="{176F444F-5C09-BC40-9951-53F04C2861DF}" name="Column8139"/>
    <tableColumn id="8160" xr3:uid="{30FE40E2-F2E9-5D4E-AB92-BABFD05A5B8B}" name="Column8140"/>
    <tableColumn id="8161" xr3:uid="{6A30A665-8611-CC48-8B11-361C16F9934E}" name="Column8141"/>
    <tableColumn id="8162" xr3:uid="{83F4BFA1-53A3-8846-AC04-3D3C1E16E79A}" name="Column8142"/>
    <tableColumn id="8163" xr3:uid="{A5049D76-D4BE-894E-8780-DF055EF53C92}" name="Column8143"/>
    <tableColumn id="8164" xr3:uid="{0B7AE47B-B100-A349-A0B0-9D86E8BEB48E}" name="Column8144"/>
    <tableColumn id="8165" xr3:uid="{7EEFB0A1-1310-4744-80FA-38A609162431}" name="Column8145"/>
    <tableColumn id="8166" xr3:uid="{37DDA217-1C88-9446-A887-EAA2DEFECF31}" name="Column8146"/>
    <tableColumn id="8167" xr3:uid="{A96E2308-6951-CB41-8712-E9CDAB5730C0}" name="Column8147"/>
    <tableColumn id="8168" xr3:uid="{2371CBB3-AFEE-E64C-A4BD-108A8B9FA96C}" name="Column8148"/>
    <tableColumn id="8169" xr3:uid="{9890738A-AA61-3D4F-94A6-67CF23362524}" name="Column8149"/>
    <tableColumn id="8170" xr3:uid="{7AF137CF-65C6-1042-9F3E-278EA1622DFB}" name="Column8150"/>
    <tableColumn id="8171" xr3:uid="{B12C727E-A793-1B40-9687-A2B1895A2426}" name="Column8151"/>
    <tableColumn id="8172" xr3:uid="{DFC00360-14C8-0D4E-8C48-5DA94BC531E9}" name="Column8152"/>
    <tableColumn id="8173" xr3:uid="{EDF82937-F8E3-F94B-A48D-D4B98217AF83}" name="Column8153"/>
    <tableColumn id="8174" xr3:uid="{3E52C022-7611-EC4D-86BB-E39FA89EBC89}" name="Column8154"/>
    <tableColumn id="8175" xr3:uid="{211445B4-D94C-B747-833C-391CBA86DDA6}" name="Column8155"/>
    <tableColumn id="8176" xr3:uid="{735F4E8A-7256-084B-AD17-78494FDBB4D6}" name="Column8156"/>
    <tableColumn id="8177" xr3:uid="{30A69934-D9D9-D149-B747-7B81FB2C2608}" name="Column8157"/>
    <tableColumn id="8178" xr3:uid="{9C89389C-D328-C344-AB59-4941DE328352}" name="Column8158"/>
    <tableColumn id="8179" xr3:uid="{DD8D552D-079D-094C-9ED7-2008D113A149}" name="Column8159"/>
    <tableColumn id="8180" xr3:uid="{7BC9CA04-1F70-0E4C-A73A-68865496DAD8}" name="Column8160"/>
    <tableColumn id="8181" xr3:uid="{2D8247F4-0322-F04A-ABC7-89A74C69F3DA}" name="Column8161"/>
    <tableColumn id="8182" xr3:uid="{C7DCD481-6FDB-6949-B2D1-379589A4A684}" name="Column8162"/>
    <tableColumn id="8183" xr3:uid="{1405377D-6E02-994B-9506-3E247C47A2EA}" name="Column8163"/>
    <tableColumn id="8184" xr3:uid="{3630DEC6-B16F-204C-B832-100F0132F570}" name="Column8164"/>
    <tableColumn id="8185" xr3:uid="{4F288452-F4B8-BD48-ACE4-9AA3E256CD94}" name="Column8165"/>
    <tableColumn id="8186" xr3:uid="{D42A73BB-5E17-F84B-B752-9F760461B69C}" name="Column8166"/>
    <tableColumn id="8187" xr3:uid="{E79ABFB3-6B89-4843-B86F-43218A3A62EE}" name="Column8167"/>
    <tableColumn id="8188" xr3:uid="{BDB83575-E0D1-B544-933E-B4EBF83CE7D7}" name="Column8168"/>
    <tableColumn id="8189" xr3:uid="{41610284-90CF-AF4A-8CAD-D46EF3D62019}" name="Column8169"/>
    <tableColumn id="8190" xr3:uid="{EA0A9D12-E80B-494F-9A40-D0760D116AE7}" name="Column8170"/>
    <tableColumn id="8191" xr3:uid="{5C84EBD1-AD95-5D4A-83F0-1F6854441E4C}" name="Column8171"/>
    <tableColumn id="8192" xr3:uid="{73C00E89-F21E-234A-9180-BC343C8FFFD8}" name="Column8172"/>
    <tableColumn id="8193" xr3:uid="{01F53C83-EF22-BA4B-9C20-67DE45219D11}" name="Column8173"/>
    <tableColumn id="8194" xr3:uid="{290945F7-EF74-FE4E-9EC1-7A4B87BE16F7}" name="Column8174"/>
    <tableColumn id="8195" xr3:uid="{D7137413-9BB8-AE40-AA58-05A4E0A080B4}" name="Column8175"/>
    <tableColumn id="8196" xr3:uid="{82C49513-F695-1A4F-8197-307E0D9F718C}" name="Column8176"/>
    <tableColumn id="8197" xr3:uid="{4FC2E5CF-918E-B245-8421-76DA0C94744D}" name="Column8177"/>
    <tableColumn id="8198" xr3:uid="{3A883075-6243-C941-B39C-B909F46F5E98}" name="Column8178"/>
    <tableColumn id="8199" xr3:uid="{C22627BB-AFAC-4A4D-94AB-E534477F6B57}" name="Column8179"/>
    <tableColumn id="8200" xr3:uid="{FC6335B5-3349-D14D-8CE9-FC490A1E18B4}" name="Column8180"/>
    <tableColumn id="8201" xr3:uid="{97D9DA70-52E3-C64F-97C1-0BCCD9A86CB9}" name="Column8181"/>
    <tableColumn id="8202" xr3:uid="{CA1B6543-8103-C64D-A4BF-2FF38F54A74D}" name="Column8182"/>
    <tableColumn id="8203" xr3:uid="{B9D6D86C-CE32-7A4B-9C74-AC7CB886342E}" name="Column8183"/>
    <tableColumn id="8204" xr3:uid="{DF19EB43-66D2-8348-91A7-B1566FF16FA7}" name="Column8184"/>
    <tableColumn id="8205" xr3:uid="{491CE2B7-2185-0649-8A47-2CDB4D923AD4}" name="Column8185"/>
    <tableColumn id="8206" xr3:uid="{8CB9C29D-08B4-C441-993E-7E08BBD3FCC5}" name="Column8186"/>
    <tableColumn id="8207" xr3:uid="{93E18AB2-C766-F347-9F1B-F696BB78AF01}" name="Column8187"/>
    <tableColumn id="8208" xr3:uid="{A2016508-47B1-8944-85D3-EF388AA49A3E}" name="Column8188"/>
    <tableColumn id="8209" xr3:uid="{0A4EA5E4-8C51-904F-8403-F41616B11BE4}" name="Column8189"/>
    <tableColumn id="8210" xr3:uid="{FCC162C7-F71B-5B46-9C4F-1D1C53A8C003}" name="Column8190"/>
    <tableColumn id="8211" xr3:uid="{4178F015-7B27-B14A-BF50-2C2116AE2D3C}" name="Column8191"/>
    <tableColumn id="8212" xr3:uid="{62ACCA40-0525-A544-BF68-BC25E80E183A}" name="Column8192"/>
    <tableColumn id="8213" xr3:uid="{878F791B-191B-464C-9CCE-C68E1EBC8FE4}" name="Column8193"/>
    <tableColumn id="8214" xr3:uid="{B58C2254-3B92-E641-BB43-B0E329189CF6}" name="Column8194"/>
    <tableColumn id="8215" xr3:uid="{C2EF369F-D403-E543-91DC-082DCFBDF71E}" name="Column8195"/>
    <tableColumn id="8216" xr3:uid="{ABCF8C11-51B7-3E40-93BE-C8FFF6E2DCD6}" name="Column8196"/>
    <tableColumn id="8217" xr3:uid="{797AD308-7FC3-8C46-886D-62FD3943D5E3}" name="Column8197"/>
    <tableColumn id="8218" xr3:uid="{B0DB3F47-BAB2-064D-BFD7-FEBFD2B53EC1}" name="Column8198"/>
    <tableColumn id="8219" xr3:uid="{E6852D1A-0084-4B46-A0C2-C11799B174F6}" name="Column8199"/>
    <tableColumn id="8220" xr3:uid="{E659F12B-2FDA-CB4B-961F-FC427435BE92}" name="Column8200"/>
    <tableColumn id="8221" xr3:uid="{670BF9B1-EA17-F449-B24F-4315DB7A50EC}" name="Column8201"/>
    <tableColumn id="8222" xr3:uid="{1BEE4409-69A4-7A49-9568-75EBFDD1AE58}" name="Column8202"/>
    <tableColumn id="8223" xr3:uid="{720C40A3-E9FD-F54D-9D8D-5673EB645142}" name="Column8203"/>
    <tableColumn id="8224" xr3:uid="{BBC00C4F-34F3-4648-88E4-ABE737D1981C}" name="Column8204"/>
    <tableColumn id="8225" xr3:uid="{B608D557-009D-3E4E-8C1B-8505861B27B6}" name="Column8205"/>
    <tableColumn id="8226" xr3:uid="{6A20FA07-AF09-AD46-855A-445C651A5C4C}" name="Column8206"/>
    <tableColumn id="8227" xr3:uid="{08C64F32-B618-4142-8951-E15FC8D09A0B}" name="Column8207"/>
    <tableColumn id="8228" xr3:uid="{10915BD4-8D8B-184B-935E-779D1709923C}" name="Column8208"/>
    <tableColumn id="8229" xr3:uid="{90E73D29-3002-FF49-9B32-8A5BA25F5681}" name="Column8209"/>
    <tableColumn id="8230" xr3:uid="{59E07596-4C5B-384D-9567-8F73F2489DC7}" name="Column8210"/>
    <tableColumn id="8231" xr3:uid="{772EE725-4ED4-EA49-A3CC-D3549ECF44A2}" name="Column8211"/>
    <tableColumn id="8232" xr3:uid="{A93BC9D0-65E2-6346-8B96-9EF33A3BBB19}" name="Column8212"/>
    <tableColumn id="8233" xr3:uid="{08177684-9C65-D841-A6EA-25EFCD2B796C}" name="Column8213"/>
    <tableColumn id="8234" xr3:uid="{1D37ED65-BD40-204B-8357-ADA78A612A65}" name="Column8214"/>
    <tableColumn id="8235" xr3:uid="{66E7A06F-C93D-8140-ACA6-8AEE89BCADF6}" name="Column8215"/>
    <tableColumn id="8236" xr3:uid="{E6E3AF9F-61A2-D14A-8236-139677E17F30}" name="Column8216"/>
    <tableColumn id="8237" xr3:uid="{3AD84F17-EB65-9648-B434-A72C96C0CD09}" name="Column8217"/>
    <tableColumn id="8238" xr3:uid="{65C89684-1D90-9B4B-9956-B146D3BCEB7C}" name="Column8218"/>
    <tableColumn id="8239" xr3:uid="{9BC6F184-5855-4142-A47A-0548A500B017}" name="Column8219"/>
    <tableColumn id="8240" xr3:uid="{6118AE19-5887-AA46-8405-D1A9F9C821B9}" name="Column8220"/>
    <tableColumn id="8241" xr3:uid="{593975ED-0C1E-DE43-90F1-BA91C82AA9C8}" name="Column8221"/>
    <tableColumn id="8242" xr3:uid="{2E21D6C7-8367-EA4E-B1AC-F40B13666A64}" name="Column8222"/>
    <tableColumn id="8243" xr3:uid="{52E3EB3F-8EA2-2A4A-882B-4D1E5FC7E721}" name="Column8223"/>
    <tableColumn id="8244" xr3:uid="{899D766A-4BBC-3D4A-9F28-7A25C974CD86}" name="Column8224"/>
    <tableColumn id="8245" xr3:uid="{BDE93F4D-1AB9-2C4C-9D28-C938D894EF19}" name="Column8225"/>
    <tableColumn id="8246" xr3:uid="{5FB02C12-D39E-3E40-B0E0-13C512E703F3}" name="Column8226"/>
    <tableColumn id="8247" xr3:uid="{35CF6BEC-D534-5E4A-A5CE-E48DFEFFB56D}" name="Column8227"/>
    <tableColumn id="8248" xr3:uid="{20639F90-1BD5-C541-BC03-1F594C672202}" name="Column8228"/>
    <tableColumn id="8249" xr3:uid="{71721C27-0D40-C34E-B937-D9666D42EFF7}" name="Column8229"/>
    <tableColumn id="8250" xr3:uid="{E7502D46-D94A-384C-A8D6-C0EA7E10665F}" name="Column8230"/>
    <tableColumn id="8251" xr3:uid="{95289876-39DF-A947-9EB9-F148079A7008}" name="Column8231"/>
    <tableColumn id="8252" xr3:uid="{3B8B4D5A-BFEB-5043-90F4-624C6F3E9D33}" name="Column8232"/>
    <tableColumn id="8253" xr3:uid="{8FC9F1B7-FD76-BB48-8D58-ECF9146F592F}" name="Column8233"/>
    <tableColumn id="8254" xr3:uid="{DC68C641-CEA7-A749-AFE7-D139361A4647}" name="Column8234"/>
    <tableColumn id="8255" xr3:uid="{242AB76A-9626-8F48-B287-FFF3D30AB1C6}" name="Column8235"/>
    <tableColumn id="8256" xr3:uid="{308E3889-B189-6349-9104-BF98AFE909E9}" name="Column8236"/>
    <tableColumn id="8257" xr3:uid="{AFA7E066-8CC9-094C-9924-218338395C34}" name="Column8237"/>
    <tableColumn id="8258" xr3:uid="{742B73FD-C968-3444-9973-E39946166B1E}" name="Column8238"/>
    <tableColumn id="8259" xr3:uid="{DE3E5A58-AB6C-4E47-B8A4-0C0BA4165A2E}" name="Column8239"/>
    <tableColumn id="8260" xr3:uid="{AE2588A8-5F5C-6247-B09F-EE619C8F4A22}" name="Column8240"/>
    <tableColumn id="8261" xr3:uid="{A0F8B20C-C1DE-504C-8DF9-B6ACAA890C30}" name="Column8241"/>
    <tableColumn id="8262" xr3:uid="{887C7858-D1AA-B544-B68B-CA60B2C5B81E}" name="Column8242"/>
    <tableColumn id="8263" xr3:uid="{5CDDBFE9-234E-F542-9E40-F6A2B32A6294}" name="Column8243"/>
    <tableColumn id="8264" xr3:uid="{1C9FF31B-6A9F-F244-86BE-AB4C3D2DA123}" name="Column8244"/>
    <tableColumn id="8265" xr3:uid="{854D4A13-2C6D-CB47-92EA-BA8269D2EFCC}" name="Column8245"/>
    <tableColumn id="8266" xr3:uid="{E6B15EAE-42A7-C64A-A4AC-05433C7438B2}" name="Column8246"/>
    <tableColumn id="8267" xr3:uid="{E9252B93-971B-344E-981C-5C83C749149B}" name="Column8247"/>
    <tableColumn id="8268" xr3:uid="{AEACEBE0-9F52-F848-BE99-C8BAFF827ED8}" name="Column8248"/>
    <tableColumn id="8269" xr3:uid="{EA46B666-E4ED-094E-949A-FB3C84CF4B21}" name="Column8249"/>
    <tableColumn id="8270" xr3:uid="{98AD19DD-0545-5C49-8EDB-76CDDB25DBA0}" name="Column8250"/>
    <tableColumn id="8271" xr3:uid="{171D6C60-1EFA-5F43-827F-26C8440D2F23}" name="Column8251"/>
    <tableColumn id="8272" xr3:uid="{CB755296-B628-CE4E-85C4-A64FC8595185}" name="Column8252"/>
    <tableColumn id="8273" xr3:uid="{7B44866B-6132-1F49-B494-BE9BD1CDF691}" name="Column8253"/>
    <tableColumn id="8274" xr3:uid="{57F10951-3A8B-1741-A0ED-1C41D20F7FDF}" name="Column8254"/>
    <tableColumn id="8275" xr3:uid="{D508FA33-FA36-314C-BBC8-E0C0387DA231}" name="Column8255"/>
    <tableColumn id="8276" xr3:uid="{5E3E2B68-9EEE-5E45-AAFF-3123EA4AC270}" name="Column8256"/>
    <tableColumn id="8277" xr3:uid="{325D1D05-BA11-A147-B051-0AC91F202C86}" name="Column8257"/>
    <tableColumn id="8278" xr3:uid="{A64B7500-A8B7-634A-91E6-A61592FBE014}" name="Column8258"/>
    <tableColumn id="8279" xr3:uid="{4600E95D-C9CC-3344-ACB3-64DD6670B452}" name="Column8259"/>
    <tableColumn id="8280" xr3:uid="{B16F5E46-6EB9-5F41-8D27-2D4C0D73DCA9}" name="Column8260"/>
    <tableColumn id="8281" xr3:uid="{95EB334A-3EBB-0045-83D9-2CE3E1EF47D4}" name="Column8261"/>
    <tableColumn id="8282" xr3:uid="{CCDA2748-16BE-204E-9BC7-FAF014F24A98}" name="Column8262"/>
    <tableColumn id="8283" xr3:uid="{2371BB54-E239-604B-841F-523416904028}" name="Column8263"/>
    <tableColumn id="8284" xr3:uid="{80439306-4D9A-4D4F-AA33-B46382383172}" name="Column8264"/>
    <tableColumn id="8285" xr3:uid="{595AA1F9-A3FB-574C-987B-FD77346BA2B3}" name="Column8265"/>
    <tableColumn id="8286" xr3:uid="{737DEDF0-F3E0-594F-8FCE-EF734687028E}" name="Column8266"/>
    <tableColumn id="8287" xr3:uid="{211E801B-E3C0-1949-A867-E0414D57C386}" name="Column8267"/>
    <tableColumn id="8288" xr3:uid="{B71820EF-65F3-464D-81D1-CB38A56D37D8}" name="Column8268"/>
    <tableColumn id="8289" xr3:uid="{24840CB8-6350-5F4A-A018-C2D8734E6923}" name="Column8269"/>
    <tableColumn id="8290" xr3:uid="{80D568EC-5F8F-6943-8DCA-7874891D23A9}" name="Column8270"/>
    <tableColumn id="8291" xr3:uid="{C13B36C5-D7BD-F647-ABF9-D347C2CE9D03}" name="Column8271"/>
    <tableColumn id="8292" xr3:uid="{A706B8BF-1959-3947-AD46-F3FAD178A351}" name="Column8272"/>
    <tableColumn id="8293" xr3:uid="{1DD0E98D-A8F0-C64E-B10C-2702E438EF3B}" name="Column8273"/>
    <tableColumn id="8294" xr3:uid="{C2894283-FBC5-0A40-8455-92D06960D181}" name="Column8274"/>
    <tableColumn id="8295" xr3:uid="{2C5F80E6-9192-C441-92FA-B6E5E34E9EA0}" name="Column8275"/>
    <tableColumn id="8296" xr3:uid="{4761EC07-6937-5249-AC3C-A28DBB5B7030}" name="Column8276"/>
    <tableColumn id="8297" xr3:uid="{89533C14-1E66-3D42-A22E-53246FFF0A12}" name="Column8277"/>
    <tableColumn id="8298" xr3:uid="{136F7B7B-5746-AC40-8211-EF81CBB1463B}" name="Column8278"/>
    <tableColumn id="8299" xr3:uid="{19A141EE-480C-B146-BD8A-E04362B1F18B}" name="Column8279"/>
    <tableColumn id="8300" xr3:uid="{00A19455-A217-9741-8630-4190BA95FD21}" name="Column8280"/>
    <tableColumn id="8301" xr3:uid="{511BC328-D77A-4F44-AB3E-5E5ECF9B5CB0}" name="Column8281"/>
    <tableColumn id="8302" xr3:uid="{B72336A7-AEAC-D846-AAAB-CC05A9718265}" name="Column8282"/>
    <tableColumn id="8303" xr3:uid="{CAF389C0-8D3E-C549-9F45-52E7BCA1096F}" name="Column8283"/>
    <tableColumn id="8304" xr3:uid="{3FB1E6AF-4C70-9046-9FC4-64CDC004B98C}" name="Column8284"/>
    <tableColumn id="8305" xr3:uid="{6AA197BC-8D75-944F-A231-17B1067D5B2B}" name="Column8285"/>
    <tableColumn id="8306" xr3:uid="{47FA6382-ABE3-2942-AB9A-F3F72E2A38F7}" name="Column8286"/>
    <tableColumn id="8307" xr3:uid="{E7E2DCF7-523B-4349-B00C-7A950419AE99}" name="Column8287"/>
    <tableColumn id="8308" xr3:uid="{B2ABE730-0CDD-724F-BB57-B76EA2FDB396}" name="Column8288"/>
    <tableColumn id="8309" xr3:uid="{D775453B-BFB9-DF4C-8207-C4BC05FC7A87}" name="Column8289"/>
    <tableColumn id="8310" xr3:uid="{1135C892-1548-0A42-AEBC-F647E1AFC9E4}" name="Column8290"/>
    <tableColumn id="8311" xr3:uid="{FFA48589-BE96-BE45-8B07-D5EA9BF5A38A}" name="Column8291"/>
    <tableColumn id="8312" xr3:uid="{6FE23DCC-8A1A-424F-8A36-B91E16075155}" name="Column8292"/>
    <tableColumn id="8313" xr3:uid="{E61D0EB6-623B-5C48-B982-ECC7EE393C75}" name="Column8293"/>
    <tableColumn id="8314" xr3:uid="{D87046B1-C2D2-8540-BC87-667DCA85D2F0}" name="Column8294"/>
    <tableColumn id="8315" xr3:uid="{4FA627CF-19AD-F347-83EA-503373E9BC85}" name="Column8295"/>
    <tableColumn id="8316" xr3:uid="{0FA46DDD-79E6-D940-8678-C0E58AAD7EE3}" name="Column8296"/>
    <tableColumn id="8317" xr3:uid="{C32183AA-0FC2-3E47-9C3E-4924D349F749}" name="Column8297"/>
    <tableColumn id="8318" xr3:uid="{062577CA-5223-E041-856C-C77692F61253}" name="Column8298"/>
    <tableColumn id="8319" xr3:uid="{0E64B652-AE0E-B648-B808-1A6A3730450B}" name="Column8299"/>
    <tableColumn id="8320" xr3:uid="{4AB51ABF-2E8E-584C-8622-BB4C8D912D60}" name="Column8300"/>
    <tableColumn id="8321" xr3:uid="{8F301876-6683-A348-9960-377ECAE0A7F9}" name="Column8301"/>
    <tableColumn id="8322" xr3:uid="{8B4F7910-0104-E741-A3A3-B9E1B46953C2}" name="Column8302"/>
    <tableColumn id="8323" xr3:uid="{3CDC6F56-0AA6-F240-AF1E-C39D942D9451}" name="Column8303"/>
    <tableColumn id="8324" xr3:uid="{D33BF62D-FA51-C848-8841-CF65A1D96A95}" name="Column8304"/>
    <tableColumn id="8325" xr3:uid="{F8596002-41BF-2542-A160-841F6B237509}" name="Column8305"/>
    <tableColumn id="8326" xr3:uid="{534F310B-8A86-AA45-A418-E4EAEB0E128E}" name="Column8306"/>
    <tableColumn id="8327" xr3:uid="{7FF71179-DE04-3443-AA19-A595554A64A9}" name="Column8307"/>
    <tableColumn id="8328" xr3:uid="{788247D7-6272-7247-8182-BD68EA2CD63D}" name="Column8308"/>
    <tableColumn id="8329" xr3:uid="{847B3A6F-B917-234B-943C-C9034289F282}" name="Column8309"/>
    <tableColumn id="8330" xr3:uid="{BEE8C5E3-0735-C342-9ED0-2BC4989E34C2}" name="Column8310"/>
    <tableColumn id="8331" xr3:uid="{E154B9D1-2084-3843-AFAE-65AA670EF095}" name="Column8311"/>
    <tableColumn id="8332" xr3:uid="{E361D363-751E-6241-80CD-B411796A06FC}" name="Column8312"/>
    <tableColumn id="8333" xr3:uid="{74AE7E12-9A56-3045-AC13-1816E4D49833}" name="Column8313"/>
    <tableColumn id="8334" xr3:uid="{3D9E0888-4D1A-824E-BF6D-61F7FF636036}" name="Column8314"/>
    <tableColumn id="8335" xr3:uid="{8D1269BD-E01B-3E47-A0DD-836147F91CB2}" name="Column8315"/>
    <tableColumn id="8336" xr3:uid="{E18F1721-D90F-8A43-BC1B-0CAABFBC815B}" name="Column8316"/>
    <tableColumn id="8337" xr3:uid="{7E92CBBE-A4F7-D84E-AD89-9892742441B1}" name="Column8317"/>
    <tableColumn id="8338" xr3:uid="{01E7E99A-13CE-8F46-BF45-66ECF0584692}" name="Column8318"/>
    <tableColumn id="8339" xr3:uid="{FD2C2503-1D27-5E4B-AD10-9AA9F9968AED}" name="Column8319"/>
    <tableColumn id="8340" xr3:uid="{2752F6E6-E8F7-CE4D-BF0A-E4C1DF0BA0B5}" name="Column8320"/>
    <tableColumn id="8341" xr3:uid="{0A897C1F-1BED-564E-86E4-A0AD1749CC84}" name="Column8321"/>
    <tableColumn id="8342" xr3:uid="{1EDC53C5-57F5-644E-A2FD-A9C230FE3505}" name="Column8322"/>
    <tableColumn id="8343" xr3:uid="{647D985D-9338-D346-B718-78593C88BEFB}" name="Column8323"/>
    <tableColumn id="8344" xr3:uid="{9DDC16DB-4306-8240-86A3-4D3166B5452B}" name="Column8324"/>
    <tableColumn id="8345" xr3:uid="{0BE17EEB-7C7D-0D4A-837C-F5CDA864AC99}" name="Column8325"/>
    <tableColumn id="8346" xr3:uid="{BDD32092-F3DA-2741-A9AB-86203AF56FDD}" name="Column8326"/>
    <tableColumn id="8347" xr3:uid="{36EA58CC-EA7E-FD47-81C8-14773AE10098}" name="Column8327"/>
    <tableColumn id="8348" xr3:uid="{59F148E6-942A-1942-AAB0-8F4CC1BE3F76}" name="Column8328"/>
    <tableColumn id="8349" xr3:uid="{D1ED8C44-0EEF-5D48-A093-8A95B6CA2298}" name="Column8329"/>
    <tableColumn id="8350" xr3:uid="{4FA16398-7244-5A42-9080-BA8BD21FDA24}" name="Column8330"/>
    <tableColumn id="8351" xr3:uid="{17ED7184-79DB-C141-8BCF-65E19221382F}" name="Column8331"/>
    <tableColumn id="8352" xr3:uid="{F1597B4E-B2F5-194D-B938-384BE572BF40}" name="Column8332"/>
    <tableColumn id="8353" xr3:uid="{415263BE-5D10-1C4C-815D-97D811AF5A7F}" name="Column8333"/>
    <tableColumn id="8354" xr3:uid="{B1EC9474-47F2-E647-B6B0-6EC65AC90772}" name="Column8334"/>
    <tableColumn id="8355" xr3:uid="{652A6411-66EB-D447-BFCB-D0B2800B4FB5}" name="Column8335"/>
    <tableColumn id="8356" xr3:uid="{EC9353B6-2495-B045-A2F8-97AC75B7D9C6}" name="Column8336"/>
    <tableColumn id="8357" xr3:uid="{78578233-B362-4C45-8492-150770B1A69F}" name="Column8337"/>
    <tableColumn id="8358" xr3:uid="{ED44ABD2-5190-1F4D-9ABB-0C3F51F55243}" name="Column8338"/>
    <tableColumn id="8359" xr3:uid="{4B6532F9-5625-CB44-90EB-7A9E9B1DCD9E}" name="Column8339"/>
    <tableColumn id="8360" xr3:uid="{013615E4-51E0-8A4B-9739-7CBDAEAE09A9}" name="Column8340"/>
    <tableColumn id="8361" xr3:uid="{503393E6-AEBC-8E4D-BC05-CD41856315C1}" name="Column8341"/>
    <tableColumn id="8362" xr3:uid="{D1C84253-1A08-7C46-AEF7-887CD1D37D2F}" name="Column8342"/>
    <tableColumn id="8363" xr3:uid="{A812C841-E37E-9A48-B73B-29D4C24D3F8E}" name="Column8343"/>
    <tableColumn id="8364" xr3:uid="{04D73C0F-40C4-844C-A84A-945C7CC3499D}" name="Column8344"/>
    <tableColumn id="8365" xr3:uid="{D25C53AA-78AA-5C4B-92A6-F6DF8CACCFC9}" name="Column8345"/>
    <tableColumn id="8366" xr3:uid="{A3D736C3-332A-5840-B044-5868F7DFA218}" name="Column8346"/>
    <tableColumn id="8367" xr3:uid="{234C89E6-C349-9D4D-8481-ED9B2818975A}" name="Column8347"/>
    <tableColumn id="8368" xr3:uid="{D1F87D4C-0201-4A47-9234-A0E28B9AA604}" name="Column8348"/>
    <tableColumn id="8369" xr3:uid="{A8C70AA8-AFF4-D745-962F-814CC158D171}" name="Column8349"/>
    <tableColumn id="8370" xr3:uid="{23D56FFB-8F37-5C43-85C7-81489C65CAF0}" name="Column8350"/>
    <tableColumn id="8371" xr3:uid="{CD711D05-9B7F-F242-8FF2-07F794DBB48A}" name="Column8351"/>
    <tableColumn id="8372" xr3:uid="{C9C0C87C-C994-DC4B-B5EC-F712485EC3E4}" name="Column8352"/>
    <tableColumn id="8373" xr3:uid="{9CCCFC84-010E-6F42-8C64-0BED0A614C8A}" name="Column8353"/>
    <tableColumn id="8374" xr3:uid="{C910C92F-2324-4D47-B4B7-4C1AE95532F7}" name="Column8354"/>
    <tableColumn id="8375" xr3:uid="{0D0D5470-245A-F743-9BDD-39C2723CE17A}" name="Column8355"/>
    <tableColumn id="8376" xr3:uid="{2CF4143F-03B4-9549-83DD-6BA152B8EFB9}" name="Column8356"/>
    <tableColumn id="8377" xr3:uid="{9B0E48DE-856A-944D-BEBB-3E385E544862}" name="Column8357"/>
    <tableColumn id="8378" xr3:uid="{BD8D2308-763F-CA43-AAC7-6B4C86CE75B0}" name="Column8358"/>
    <tableColumn id="8379" xr3:uid="{C97CFE32-71AA-5744-AE1D-166757AC8108}" name="Column8359"/>
    <tableColumn id="8380" xr3:uid="{E3E8756E-AC02-CC4D-B359-0ED8B77B6912}" name="Column8360"/>
    <tableColumn id="8381" xr3:uid="{52F8F4B8-E22E-7447-8C19-FAA36BD49E9A}" name="Column8361"/>
    <tableColumn id="8382" xr3:uid="{BDC4A755-AE92-6E4B-81D0-4750E768390F}" name="Column8362"/>
    <tableColumn id="8383" xr3:uid="{06EABC1F-4BBA-F447-A5FA-3F17810BC165}" name="Column8363"/>
    <tableColumn id="8384" xr3:uid="{BF2828C9-7D17-FC44-A374-C2136CF9F9A6}" name="Column8364"/>
    <tableColumn id="8385" xr3:uid="{BBB8446F-3256-264D-B7DB-860939E85F64}" name="Column8365"/>
    <tableColumn id="8386" xr3:uid="{14A671EF-EDD5-E747-964C-810ABBB3E856}" name="Column8366"/>
    <tableColumn id="8387" xr3:uid="{B05F2940-73BA-EE4D-A8A3-66C0CA1E7527}" name="Column8367"/>
    <tableColumn id="8388" xr3:uid="{C8C8DB4A-2E4A-D341-B929-29BFE6D56971}" name="Column8368"/>
    <tableColumn id="8389" xr3:uid="{103BEAF2-A2EF-154B-949E-FDE97AEA4218}" name="Column8369"/>
    <tableColumn id="8390" xr3:uid="{04B94813-ADE2-D445-845A-FA141A75103D}" name="Column8370"/>
    <tableColumn id="8391" xr3:uid="{5A2C552D-5053-2F45-B66C-3FC5F0C3AAC2}" name="Column8371"/>
    <tableColumn id="8392" xr3:uid="{EF852C17-75DD-DF41-9F2A-FD98E53EE1BF}" name="Column8372"/>
    <tableColumn id="8393" xr3:uid="{CC34C2A7-94D0-FC40-9559-4ADEA2C80EF9}" name="Column8373"/>
    <tableColumn id="8394" xr3:uid="{C6CCFB8B-713E-624F-9FE5-99FE44EF50D0}" name="Column8374"/>
    <tableColumn id="8395" xr3:uid="{7406F040-392E-9248-9C50-339CBADA5CA1}" name="Column8375"/>
    <tableColumn id="8396" xr3:uid="{64861B26-A62A-9442-ADE5-21DEB3FBD48E}" name="Column8376"/>
    <tableColumn id="8397" xr3:uid="{43236A76-4E83-6643-A808-ADE0B7A9B685}" name="Column8377"/>
    <tableColumn id="8398" xr3:uid="{8FCF8B9A-12FC-4542-A15C-3401AD942CC4}" name="Column8378"/>
    <tableColumn id="8399" xr3:uid="{F9E30636-1EAF-FC47-A7F0-DE790A315128}" name="Column8379"/>
    <tableColumn id="8400" xr3:uid="{7FE46BF9-565C-CB45-95EC-505884BF132A}" name="Column8380"/>
    <tableColumn id="8401" xr3:uid="{37E6B91F-7E60-C24B-9838-A938CB47E86B}" name="Column8381"/>
    <tableColumn id="8402" xr3:uid="{53C1D825-86FB-4E42-91E8-7FBDC40F0148}" name="Column8382"/>
    <tableColumn id="8403" xr3:uid="{DC2724A7-334C-D448-9C7A-111DCA7E4CF9}" name="Column8383"/>
    <tableColumn id="8404" xr3:uid="{8B259680-2C98-FF4E-823C-60C52CC5F407}" name="Column8384"/>
    <tableColumn id="8405" xr3:uid="{E95770FE-7669-9944-B203-04DDB4893393}" name="Column8385"/>
    <tableColumn id="8406" xr3:uid="{E13D2E2B-EE34-6D44-A739-A9BF513F29D4}" name="Column8386"/>
    <tableColumn id="8407" xr3:uid="{9BCDC7C7-6B1A-3649-8E9C-144CA6160962}" name="Column8387"/>
    <tableColumn id="8408" xr3:uid="{BA0A3ED3-4A1C-F347-9C85-0D577E87009C}" name="Column8388"/>
    <tableColumn id="8409" xr3:uid="{69D8B9AD-EE21-2943-8510-B11D78E92369}" name="Column8389"/>
    <tableColumn id="8410" xr3:uid="{72219025-DC80-614A-917D-0F17702BC4DE}" name="Column8390"/>
    <tableColumn id="8411" xr3:uid="{C3ED4C4B-D1CF-7F45-B31E-11E88B7F233A}" name="Column8391"/>
    <tableColumn id="8412" xr3:uid="{5732061F-3764-4044-A14D-BB34E9B9A308}" name="Column8392"/>
    <tableColumn id="8413" xr3:uid="{1484999B-4F2E-AD49-9154-B7FD42B6B6C5}" name="Column8393"/>
    <tableColumn id="8414" xr3:uid="{F23AB5C0-94F2-9245-B81A-C8110577339E}" name="Column8394"/>
    <tableColumn id="8415" xr3:uid="{51722C7B-7535-BD41-8A82-FA472E4F3264}" name="Column8395"/>
    <tableColumn id="8416" xr3:uid="{B110ACF8-467D-A741-8D3D-9FF2D05E6EA5}" name="Column8396"/>
    <tableColumn id="8417" xr3:uid="{03D24868-6E41-E148-8660-3C5781C2461E}" name="Column8397"/>
    <tableColumn id="8418" xr3:uid="{942F42E7-261B-5744-8231-F8584980F2D2}" name="Column8398"/>
    <tableColumn id="8419" xr3:uid="{44C79A59-950F-314E-9A9C-E96340BB0613}" name="Column8399"/>
    <tableColumn id="8420" xr3:uid="{3732E27E-75E1-7E4D-82EB-9124F2AB426D}" name="Column8400"/>
    <tableColumn id="8421" xr3:uid="{39E9324E-B5CC-4344-BE63-E9CBE43792DB}" name="Column8401"/>
    <tableColumn id="8422" xr3:uid="{C130F8A1-92A1-5847-903E-53E353A0575C}" name="Column8402"/>
    <tableColumn id="8423" xr3:uid="{11D49FD8-D332-3147-90E8-89A2C13CBFC4}" name="Column8403"/>
    <tableColumn id="8424" xr3:uid="{0BFC0E2D-BCC7-D64C-A9DA-1E1433D99C3C}" name="Column8404"/>
    <tableColumn id="8425" xr3:uid="{BE02BC22-005D-DA42-B563-9A5D099CDE9E}" name="Column8405"/>
    <tableColumn id="8426" xr3:uid="{C59E4EC5-7895-0C42-A2F4-D615103D5608}" name="Column8406"/>
    <tableColumn id="8427" xr3:uid="{B6FFC871-022C-A441-9B7A-9596A1A859D3}" name="Column8407"/>
    <tableColumn id="8428" xr3:uid="{C76209F2-2463-F646-9038-715827E1A79B}" name="Column8408"/>
    <tableColumn id="8429" xr3:uid="{E305430F-8678-194F-BE90-8A954037537B}" name="Column8409"/>
    <tableColumn id="8430" xr3:uid="{D8F11848-581A-D346-8472-831222A18494}" name="Column8410"/>
    <tableColumn id="8431" xr3:uid="{2935A0CE-7158-9742-9A39-50FB3CC66B52}" name="Column8411"/>
    <tableColumn id="8432" xr3:uid="{243D6C08-2226-2C4D-A5AB-67501BAA7841}" name="Column8412"/>
    <tableColumn id="8433" xr3:uid="{28E978FF-A14E-1149-8277-ACD7E32DD383}" name="Column8413"/>
    <tableColumn id="8434" xr3:uid="{87D58F46-52E9-E343-84C1-5BE5E12ABB41}" name="Column8414"/>
    <tableColumn id="8435" xr3:uid="{70CB416C-9768-3840-BB15-7FE80DA47079}" name="Column8415"/>
    <tableColumn id="8436" xr3:uid="{6A21298E-BF27-BD42-AF10-D0C0C74DFA9C}" name="Column8416"/>
    <tableColumn id="8437" xr3:uid="{24475486-EB43-8746-86BE-DE5F56059F7E}" name="Column8417"/>
    <tableColumn id="8438" xr3:uid="{A136C4F4-1106-7D48-988F-9C769E782062}" name="Column8418"/>
    <tableColumn id="8439" xr3:uid="{4C6DEC61-F4E3-8544-A96F-54DF8616A726}" name="Column8419"/>
    <tableColumn id="8440" xr3:uid="{2DC3D772-33F3-774C-B868-B6531D9CABE7}" name="Column8420"/>
    <tableColumn id="8441" xr3:uid="{9AF44D1F-E5C4-5643-BD53-4BFB3929EEF3}" name="Column8421"/>
    <tableColumn id="8442" xr3:uid="{75CF82DB-A810-6B4C-B915-AFF470FBEEF4}" name="Column8422"/>
    <tableColumn id="8443" xr3:uid="{D0EF014E-30E8-0540-B3EE-9A95177055F9}" name="Column8423"/>
    <tableColumn id="8444" xr3:uid="{6F73DA85-86DE-7640-A88B-3DC51C48570A}" name="Column8424"/>
    <tableColumn id="8445" xr3:uid="{CB1E37CA-A397-C142-802F-E70D215AE18C}" name="Column8425"/>
    <tableColumn id="8446" xr3:uid="{570B4459-16A1-C94A-A0BB-7627C9DBBDD3}" name="Column8426"/>
    <tableColumn id="8447" xr3:uid="{87B23D17-E3DA-AA49-9447-206C56C4B77E}" name="Column8427"/>
    <tableColumn id="8448" xr3:uid="{8764F2A7-BD46-884C-99D9-21626DA9E44C}" name="Column8428"/>
    <tableColumn id="8449" xr3:uid="{3F5FA6EE-4711-9343-865E-8FBF01084494}" name="Column8429"/>
    <tableColumn id="8450" xr3:uid="{DAA9823E-B57E-6043-8E72-8BA5601B278E}" name="Column8430"/>
    <tableColumn id="8451" xr3:uid="{51668456-36AE-E040-AA62-CEE3436E0441}" name="Column8431"/>
    <tableColumn id="8452" xr3:uid="{55CE6486-9696-E64D-B7E6-9DCF9F90766E}" name="Column8432"/>
    <tableColumn id="8453" xr3:uid="{3B59D478-0F62-DC49-B8F3-CBF7B50F4F9E}" name="Column8433"/>
    <tableColumn id="8454" xr3:uid="{1B50E335-5462-6E4F-A9C6-1AA8F1456359}" name="Column8434"/>
    <tableColumn id="8455" xr3:uid="{7EE83368-4359-FF44-B2A4-3B34C7870CCD}" name="Column8435"/>
    <tableColumn id="8456" xr3:uid="{97B2767E-2A3C-CB42-A446-69475E44A615}" name="Column8436"/>
    <tableColumn id="8457" xr3:uid="{D32FEC4F-E541-B640-B325-214F1E2F8A40}" name="Column8437"/>
    <tableColumn id="8458" xr3:uid="{7886FA91-CB2C-654C-B9E6-64547B41CC19}" name="Column8438"/>
    <tableColumn id="8459" xr3:uid="{33199C11-BA6E-3946-A1DE-3DA31EF0169C}" name="Column8439"/>
    <tableColumn id="8460" xr3:uid="{998013E2-DF4C-BD42-8CC6-AF96DECE2196}" name="Column8440"/>
    <tableColumn id="8461" xr3:uid="{76E40D5B-06D8-E044-9110-F8BC92B418AB}" name="Column8441"/>
    <tableColumn id="8462" xr3:uid="{6F551212-062E-0F47-960C-C81E9CD94FCF}" name="Column8442"/>
    <tableColumn id="8463" xr3:uid="{09E304AC-480D-7648-9FB7-33D8A7567210}" name="Column8443"/>
    <tableColumn id="8464" xr3:uid="{6DC57F85-F033-B449-887B-2C8785E9D3B2}" name="Column8444"/>
    <tableColumn id="8465" xr3:uid="{C2764461-67DA-2347-9304-A7D03A54552F}" name="Column8445"/>
    <tableColumn id="8466" xr3:uid="{59876A2B-DCBB-F948-AF75-DC146BB1472D}" name="Column8446"/>
    <tableColumn id="8467" xr3:uid="{EBA5F1B0-DB96-DE40-9312-12F3008E187B}" name="Column8447"/>
    <tableColumn id="8468" xr3:uid="{3DB495D8-AF03-0046-B2EB-D870F89B228F}" name="Column8448"/>
    <tableColumn id="8469" xr3:uid="{C03C008B-1F89-8448-8785-313A54FBBA83}" name="Column8449"/>
    <tableColumn id="8470" xr3:uid="{06D389C2-EBDF-5642-95CA-6B4239D3FDFF}" name="Column8450"/>
    <tableColumn id="8471" xr3:uid="{2CB0BF18-D3CF-9247-A01F-E3BF7CE361A6}" name="Column8451"/>
    <tableColumn id="8472" xr3:uid="{42EFA087-127C-0844-B99D-F5FA70ACE903}" name="Column8452"/>
    <tableColumn id="8473" xr3:uid="{13D7A1B0-FB87-8043-9780-AE780AD149DF}" name="Column8453"/>
    <tableColumn id="8474" xr3:uid="{82E26FD2-42CA-E540-90E3-0052F88DDBBF}" name="Column8454"/>
    <tableColumn id="8475" xr3:uid="{C5F42AD7-FE14-6C43-AC67-AFEE45A4BA85}" name="Column8455"/>
    <tableColumn id="8476" xr3:uid="{759F0D04-D9F7-D648-AC36-09E4A076A0FB}" name="Column8456"/>
    <tableColumn id="8477" xr3:uid="{B5E85372-6FFD-E340-A60E-D6925631C1D9}" name="Column8457"/>
    <tableColumn id="8478" xr3:uid="{1322D81D-CD56-BB42-B263-3D19CC042467}" name="Column8458"/>
    <tableColumn id="8479" xr3:uid="{8342D209-CBBB-BD49-905A-973A42DA5046}" name="Column8459"/>
    <tableColumn id="8480" xr3:uid="{B3EF816E-0EBD-BE47-8DA9-DEA56D3CF434}" name="Column8460"/>
    <tableColumn id="8481" xr3:uid="{1B6BBD56-B186-224D-A980-87D26B75B878}" name="Column8461"/>
    <tableColumn id="8482" xr3:uid="{82214BBB-DF14-D24D-B4CC-EF9180BDBE17}" name="Column8462"/>
    <tableColumn id="8483" xr3:uid="{655503A1-1577-344F-AF02-6F0CEFFA834B}" name="Column8463"/>
    <tableColumn id="8484" xr3:uid="{405E0858-3AC2-4B49-AB4F-A1CC5AF6A06C}" name="Column8464"/>
    <tableColumn id="8485" xr3:uid="{4F946B95-0E86-0646-ADDD-9D050E24D98D}" name="Column8465"/>
    <tableColumn id="8486" xr3:uid="{99CED7D2-9F6B-5E49-8782-7FABA98BB07E}" name="Column8466"/>
    <tableColumn id="8487" xr3:uid="{DA171886-D642-144F-9A6E-7B78086EE017}" name="Column8467"/>
    <tableColumn id="8488" xr3:uid="{D0F1EBBE-42BA-A644-9996-F25D4A77CF12}" name="Column8468"/>
    <tableColumn id="8489" xr3:uid="{8E7B254A-37BA-A449-B765-F4972809AF3B}" name="Column8469"/>
    <tableColumn id="8490" xr3:uid="{347ECBE2-D0A7-4E47-93D0-5FDAC172132D}" name="Column8470"/>
    <tableColumn id="8491" xr3:uid="{024A5F3B-5707-1E49-AF68-9E80BDBDACAF}" name="Column8471"/>
    <tableColumn id="8492" xr3:uid="{E8E2F459-5F6D-514C-8A1E-CBA4A891D199}" name="Column8472"/>
    <tableColumn id="8493" xr3:uid="{E7D5AAD7-30A0-3048-B67A-49BEC388145E}" name="Column8473"/>
    <tableColumn id="8494" xr3:uid="{34217C01-97E4-7346-B580-756F3B775387}" name="Column8474"/>
    <tableColumn id="8495" xr3:uid="{1385E1D8-0C3C-2648-A9A8-957106668F6E}" name="Column8475"/>
    <tableColumn id="8496" xr3:uid="{EB1B15D9-A19B-C04C-A8D8-44665116DED0}" name="Column8476"/>
    <tableColumn id="8497" xr3:uid="{84E251EA-4EDE-D54E-8082-5FA5B3B6F6CC}" name="Column8477"/>
    <tableColumn id="8498" xr3:uid="{64C852E3-80C1-594C-B3DA-07DE2D85BDF2}" name="Column8478"/>
    <tableColumn id="8499" xr3:uid="{72F4BD48-B6CE-F249-870D-426FC159A60C}" name="Column8479"/>
    <tableColumn id="8500" xr3:uid="{9BA40C41-532F-A445-9DAD-40975C465060}" name="Column8480"/>
    <tableColumn id="8501" xr3:uid="{DEEBA2D9-4D95-9544-8D64-FAD886585D8B}" name="Column8481"/>
    <tableColumn id="8502" xr3:uid="{40E4E3AF-5427-D746-9435-21E10BF3C792}" name="Column8482"/>
    <tableColumn id="8503" xr3:uid="{45BE0684-CC5E-F34D-AC2C-5AFC3E795DB6}" name="Column8483"/>
    <tableColumn id="8504" xr3:uid="{90EDA69C-AFDA-EC46-A09B-E985AC84D00A}" name="Column8484"/>
    <tableColumn id="8505" xr3:uid="{D488A9AF-A761-B64F-A1E4-A50E30FC090F}" name="Column8485"/>
    <tableColumn id="8506" xr3:uid="{D6CB1DAB-4A22-464E-B685-2F25DF272ED7}" name="Column8486"/>
    <tableColumn id="8507" xr3:uid="{FAEC3A55-D11B-CF49-95C6-27F63EA12FC7}" name="Column8487"/>
    <tableColumn id="8508" xr3:uid="{B64DEE12-180C-7846-A960-B6E485E55705}" name="Column8488"/>
    <tableColumn id="8509" xr3:uid="{4B4F99D9-D96D-3945-AFF9-7B9ECEB04523}" name="Column8489"/>
    <tableColumn id="8510" xr3:uid="{0CE4086A-885E-A345-AE3B-812C148262FC}" name="Column8490"/>
    <tableColumn id="8511" xr3:uid="{ECAF96D3-8C1C-DA41-A0DC-801B375B4916}" name="Column8491"/>
    <tableColumn id="8512" xr3:uid="{25AAB66E-EAFD-0946-A8CC-E1669919E206}" name="Column8492"/>
    <tableColumn id="8513" xr3:uid="{D5FBB8DB-292E-6B46-BDE8-299EAA9F962C}" name="Column8493"/>
    <tableColumn id="8514" xr3:uid="{35C9466F-4AD2-504C-B003-EC16E2E083E2}" name="Column8494"/>
    <tableColumn id="8515" xr3:uid="{0D7A4EBC-AB8C-F645-B25F-82DCE886D6C2}" name="Column8495"/>
    <tableColumn id="8516" xr3:uid="{FB98EB1C-22CE-764D-9AA8-445E28F6AFE7}" name="Column8496"/>
    <tableColumn id="8517" xr3:uid="{2E44F12E-6AF7-B74C-ABA1-4B8088811578}" name="Column8497"/>
    <tableColumn id="8518" xr3:uid="{65DCF2B2-777E-3D4A-A830-3962F06C1A1C}" name="Column8498"/>
    <tableColumn id="8519" xr3:uid="{2906CF38-6C80-D347-AE94-89AD043F30C3}" name="Column8499"/>
    <tableColumn id="8520" xr3:uid="{3BBA2CB8-F766-0445-AA75-8B3732881286}" name="Column8500"/>
    <tableColumn id="8521" xr3:uid="{76B5E8F7-2BED-FC4E-AC51-ACF9EFBF0177}" name="Column8501"/>
    <tableColumn id="8522" xr3:uid="{7B9E677F-5D02-5C4C-BAF4-61E93FEFDED5}" name="Column8502"/>
    <tableColumn id="8523" xr3:uid="{9C5CE8CF-7AF3-B644-A0E8-CB39615FDFC5}" name="Column8503"/>
    <tableColumn id="8524" xr3:uid="{AC6E935B-BE50-814A-9592-094956EABC75}" name="Column8504"/>
    <tableColumn id="8525" xr3:uid="{065A883E-349F-EE4C-8C41-F44357754EDA}" name="Column8505"/>
    <tableColumn id="8526" xr3:uid="{7C45AABF-BD09-DD40-BCF7-AE598FEB5983}" name="Column8506"/>
    <tableColumn id="8527" xr3:uid="{41F99ABD-D37F-FE4F-B2E1-CFF8BFCCFF6C}" name="Column8507"/>
    <tableColumn id="8528" xr3:uid="{F717D63B-A881-E346-83B8-03FBBA2CF9C5}" name="Column8508"/>
    <tableColumn id="8529" xr3:uid="{675C0BEC-2FD5-2E45-93D5-40A8A60AEA94}" name="Column8509"/>
    <tableColumn id="8530" xr3:uid="{A5E41730-6DED-7D49-AC26-1B29B2202038}" name="Column8510"/>
    <tableColumn id="8531" xr3:uid="{4A0DF60D-39C9-9A40-8802-982D0B0AA3EC}" name="Column8511"/>
    <tableColumn id="8532" xr3:uid="{FF104A39-6301-AE45-946A-519723DAD346}" name="Column8512"/>
    <tableColumn id="8533" xr3:uid="{7DDB50D2-621F-1D49-A03A-757AC4311F92}" name="Column8513"/>
    <tableColumn id="8534" xr3:uid="{8C29AFAE-5535-D441-AF31-F7BD380F10D9}" name="Column8514"/>
    <tableColumn id="8535" xr3:uid="{FE3E70FF-F0A4-EF49-B69C-E9FAA31F106A}" name="Column8515"/>
    <tableColumn id="8536" xr3:uid="{555BA95E-4ABC-B248-A0EC-E82D7F3D08AF}" name="Column8516"/>
    <tableColumn id="8537" xr3:uid="{E68DDEFE-221A-2E48-9F08-0E85BABBF4E9}" name="Column8517"/>
    <tableColumn id="8538" xr3:uid="{19E76AC9-EF1E-CC4C-9A5F-7F89CB55FC46}" name="Column8518"/>
    <tableColumn id="8539" xr3:uid="{FB416122-B52B-B34D-8459-3B36B72572EA}" name="Column8519"/>
    <tableColumn id="8540" xr3:uid="{2B1C2654-9A1F-AE4D-AE99-F5F766C2459E}" name="Column8520"/>
    <tableColumn id="8541" xr3:uid="{9DAC1846-7388-0E4C-B9FD-5BE84A86E894}" name="Column8521"/>
    <tableColumn id="8542" xr3:uid="{68AB1A18-7BDA-094C-A473-658D745D9B73}" name="Column8522"/>
    <tableColumn id="8543" xr3:uid="{2F62F320-E5CD-5940-8A19-53D7DC1E61FD}" name="Column8523"/>
    <tableColumn id="8544" xr3:uid="{7E83CAF6-1016-3348-9B7D-9AAF74578870}" name="Column8524"/>
    <tableColumn id="8545" xr3:uid="{1AC17A88-A759-1041-8862-DCE412FE49B2}" name="Column8525"/>
    <tableColumn id="8546" xr3:uid="{5A1C3A1B-A976-544C-8D8A-7528E8C40281}" name="Column8526"/>
    <tableColumn id="8547" xr3:uid="{4A2A18DF-E9AE-5141-BE36-629BB322C0C5}" name="Column8527"/>
    <tableColumn id="8548" xr3:uid="{D1988276-F32C-774D-9FDF-48E43BF71536}" name="Column8528"/>
    <tableColumn id="8549" xr3:uid="{E638E6C3-8302-6341-8EEB-3B64E6994076}" name="Column8529"/>
    <tableColumn id="8550" xr3:uid="{2385C565-42D2-A64C-BFF2-57E27358695B}" name="Column8530"/>
    <tableColumn id="8551" xr3:uid="{D044A816-3D0A-1A4D-A81E-33EC9F764C64}" name="Column8531"/>
    <tableColumn id="8552" xr3:uid="{173C1671-6EAB-7749-839C-5854F9F6EBD0}" name="Column8532"/>
    <tableColumn id="8553" xr3:uid="{0573560E-598F-9B48-90B9-E61CA6D84EFD}" name="Column8533"/>
    <tableColumn id="8554" xr3:uid="{673332EC-BC14-3540-9CED-D21AE6D0F239}" name="Column8534"/>
    <tableColumn id="8555" xr3:uid="{5B6CD228-063A-AB44-80C5-8D434512F3BF}" name="Column8535"/>
    <tableColumn id="8556" xr3:uid="{0B0C7B21-5A78-DD47-9562-B39AD86A147A}" name="Column8536"/>
    <tableColumn id="8557" xr3:uid="{8CB39A56-8001-F244-B523-EC1DCDDCE8C2}" name="Column8537"/>
    <tableColumn id="8558" xr3:uid="{52F4E5D1-5D90-EE43-B700-05A60DA80C81}" name="Column8538"/>
    <tableColumn id="8559" xr3:uid="{09834D9A-B5BE-2549-9594-1A63BBBE1839}" name="Column8539"/>
    <tableColumn id="8560" xr3:uid="{3DFFFBB5-3A69-5B42-9AF3-42A6E3B97888}" name="Column8540"/>
    <tableColumn id="8561" xr3:uid="{ADB39F07-CD41-944F-809F-318C67A880F3}" name="Column8541"/>
    <tableColumn id="8562" xr3:uid="{60A7E8CF-068E-3A46-AEB0-1BC04A61EA43}" name="Column8542"/>
    <tableColumn id="8563" xr3:uid="{4BFB64AA-FBFD-7F47-B5CB-678F2CF95CE2}" name="Column8543"/>
    <tableColumn id="8564" xr3:uid="{CBEF4002-0F7D-7B4D-9C28-45071F0D7493}" name="Column8544"/>
    <tableColumn id="8565" xr3:uid="{214C4328-6C30-E148-BB46-BEAE1D03762D}" name="Column8545"/>
    <tableColumn id="8566" xr3:uid="{A0AEC0CA-7950-0043-A375-46D85A0EC947}" name="Column8546"/>
    <tableColumn id="8567" xr3:uid="{809EB1F8-8ACA-1D45-B4B9-EBF1F09C11E7}" name="Column8547"/>
    <tableColumn id="8568" xr3:uid="{593A5CC1-BA9A-EC46-A179-934642C077AC}" name="Column8548"/>
    <tableColumn id="8569" xr3:uid="{74EFEBEA-FC48-A446-B8CC-57AF48EE0B7B}" name="Column8549"/>
    <tableColumn id="8570" xr3:uid="{8DC4F66F-17FE-9947-8675-6A948173F81D}" name="Column8550"/>
    <tableColumn id="8571" xr3:uid="{F3838E74-9E01-234A-98A9-B8C59ED5271F}" name="Column8551"/>
    <tableColumn id="8572" xr3:uid="{A6E5E441-0A6B-3947-B983-F4A55C7150BA}" name="Column8552"/>
    <tableColumn id="8573" xr3:uid="{CACE7906-F8F0-4B48-908B-B1A9C71DF81D}" name="Column8553"/>
    <tableColumn id="8574" xr3:uid="{524461CD-14CA-2D4D-BDFD-62CE553692E3}" name="Column8554"/>
    <tableColumn id="8575" xr3:uid="{AC180EDB-2806-BA49-BE54-9B74633EF2DD}" name="Column8555"/>
    <tableColumn id="8576" xr3:uid="{5B0F3D38-A3EA-2F4F-9D37-F8703B63E478}" name="Column8556"/>
    <tableColumn id="8577" xr3:uid="{13474C8E-D84E-CD41-AB98-4843BF64DB03}" name="Column8557"/>
    <tableColumn id="8578" xr3:uid="{930D89ED-214A-F648-8340-EB3F3E6048B6}" name="Column8558"/>
    <tableColumn id="8579" xr3:uid="{6FF56C0B-6680-6A4F-8786-1A60FB6DF3F5}" name="Column8559"/>
    <tableColumn id="8580" xr3:uid="{83B5ED84-ED24-2943-AA9A-19C10F7F7901}" name="Column8560"/>
    <tableColumn id="8581" xr3:uid="{776A918E-04B9-B140-BB67-8117054B214C}" name="Column8561"/>
    <tableColumn id="8582" xr3:uid="{3825C820-3674-2441-BD0C-6F9CCF4E5709}" name="Column8562"/>
    <tableColumn id="8583" xr3:uid="{F4932ED8-28B1-0B48-A9CC-1CA0AA447CDF}" name="Column8563"/>
    <tableColumn id="8584" xr3:uid="{E329964D-AB1E-FF40-A427-1DBC46685EFE}" name="Column8564"/>
    <tableColumn id="8585" xr3:uid="{3D3AB3E3-E6A4-B04A-B47E-80D91F4E87D0}" name="Column8565"/>
    <tableColumn id="8586" xr3:uid="{06116507-4178-C041-BA96-841EC6CF7714}" name="Column8566"/>
    <tableColumn id="8587" xr3:uid="{D37504AF-CB1C-8E4B-BA5D-CFD2E5C38B0C}" name="Column8567"/>
    <tableColumn id="8588" xr3:uid="{AC783E72-CE92-3B4C-B706-E4412E032D4A}" name="Column8568"/>
    <tableColumn id="8589" xr3:uid="{C6EBFBED-DDEC-644D-9F29-9505BF1E705E}" name="Column8569"/>
    <tableColumn id="8590" xr3:uid="{FA0E9570-D192-924C-8FE5-693331F386C0}" name="Column8570"/>
    <tableColumn id="8591" xr3:uid="{9C9673AE-8D76-2D44-92ED-E18C483CA46E}" name="Column8571"/>
    <tableColumn id="8592" xr3:uid="{0195017F-887D-A740-8718-47ED33296876}" name="Column8572"/>
    <tableColumn id="8593" xr3:uid="{C6C39519-CA71-B84C-BD50-DEA23798D82B}" name="Column8573"/>
    <tableColumn id="8594" xr3:uid="{FA5C02A5-9CD4-F649-8CF4-6552402BD17F}" name="Column8574"/>
    <tableColumn id="8595" xr3:uid="{9C0F343A-8D06-ED48-B761-375DB9E5D8BC}" name="Column8575"/>
    <tableColumn id="8596" xr3:uid="{BA1AE88D-CA7A-3743-AB62-03AD572558E6}" name="Column8576"/>
    <tableColumn id="8597" xr3:uid="{2C8126C3-8066-2245-A0F9-DCF78A6838D0}" name="Column8577"/>
    <tableColumn id="8598" xr3:uid="{883195C2-7717-C147-930C-848DA500975F}" name="Column8578"/>
    <tableColumn id="8599" xr3:uid="{2B301FCC-5476-2B44-9C45-354519263364}" name="Column8579"/>
    <tableColumn id="8600" xr3:uid="{8A5F1608-B1C9-3741-8806-735BC15AC88D}" name="Column8580"/>
    <tableColumn id="8601" xr3:uid="{EE02C546-262B-4441-892A-12DE39766660}" name="Column8581"/>
    <tableColumn id="8602" xr3:uid="{8E69B56A-7900-AC4D-BF45-68F428279709}" name="Column8582"/>
    <tableColumn id="8603" xr3:uid="{EFF3A3D6-0714-954E-A888-079AD33DD749}" name="Column8583"/>
    <tableColumn id="8604" xr3:uid="{2308D461-1BD8-534D-ACCC-6A74CF7FDA4D}" name="Column8584"/>
    <tableColumn id="8605" xr3:uid="{856105F2-6AEF-E240-8469-1DCD3BCA0138}" name="Column8585"/>
    <tableColumn id="8606" xr3:uid="{680FB68F-AAFC-6C44-95BA-43A9B4AA7EF4}" name="Column8586"/>
    <tableColumn id="8607" xr3:uid="{49EB972D-F76D-E745-8EB7-DD82BFCB759C}" name="Column8587"/>
    <tableColumn id="8608" xr3:uid="{8EAB8B26-FC5F-3E46-9FC3-8A9F6BA4F58A}" name="Column8588"/>
    <tableColumn id="8609" xr3:uid="{D0F18747-2227-3E41-800B-3B53203A1EF3}" name="Column8589"/>
    <tableColumn id="8610" xr3:uid="{A185D44F-EB4B-E64B-93D0-2139256F5010}" name="Column8590"/>
    <tableColumn id="8611" xr3:uid="{C00E9B90-DA71-3F43-B8A1-6B8CA2A4A7E3}" name="Column8591"/>
    <tableColumn id="8612" xr3:uid="{F5EAFFFC-626F-AB49-B271-C7E655A8DAB9}" name="Column8592"/>
    <tableColumn id="8613" xr3:uid="{ACECCB5F-16F6-DD49-9D42-6CECECDF8204}" name="Column8593"/>
    <tableColumn id="8614" xr3:uid="{37197596-354F-1342-907B-E467CCCA153D}" name="Column8594"/>
    <tableColumn id="8615" xr3:uid="{1C9D07AE-760C-C141-B68E-7B0E69EBC4A5}" name="Column8595"/>
    <tableColumn id="8616" xr3:uid="{FC6CA0A5-3482-6742-9E05-FCBC98F0ECB7}" name="Column8596"/>
    <tableColumn id="8617" xr3:uid="{583BDBC6-17AC-2344-AB85-250BA4CF7BFF}" name="Column8597"/>
    <tableColumn id="8618" xr3:uid="{A82B0379-581D-044C-BFFB-44464C264EC5}" name="Column8598"/>
    <tableColumn id="8619" xr3:uid="{7167B23C-311D-884F-AF12-9A50F14F5981}" name="Column8599"/>
    <tableColumn id="8620" xr3:uid="{62669E3E-8EEA-9A4F-B402-9DC0373B9A7E}" name="Column8600"/>
    <tableColumn id="8621" xr3:uid="{0D48BE73-DED3-0941-A53B-ED69293F91E7}" name="Column8601"/>
    <tableColumn id="8622" xr3:uid="{D06C4E67-3E44-D04F-9D6D-4DC8EAA54C96}" name="Column8602"/>
    <tableColumn id="8623" xr3:uid="{71B795AA-7ECE-0744-9FF7-1D271B8976B0}" name="Column8603"/>
    <tableColumn id="8624" xr3:uid="{A69A58CB-DDB0-434D-BEDF-2D4A5F965E6E}" name="Column8604"/>
    <tableColumn id="8625" xr3:uid="{995A36D2-2D60-784A-8D16-90C31A2E6DC5}" name="Column8605"/>
    <tableColumn id="8626" xr3:uid="{35988AF7-1A95-114B-A56B-064C2C83CBD6}" name="Column8606"/>
    <tableColumn id="8627" xr3:uid="{3F4FD74E-786A-4043-B1D1-A55ABBB63845}" name="Column8607"/>
    <tableColumn id="8628" xr3:uid="{2D45E0DF-56D6-974A-B370-B1A7F90B4CF6}" name="Column8608"/>
    <tableColumn id="8629" xr3:uid="{2BB39895-A25F-2A46-817B-194BFFB846A6}" name="Column8609"/>
    <tableColumn id="8630" xr3:uid="{AEA5EF74-F379-594D-9943-85DE00C2F54E}" name="Column8610"/>
    <tableColumn id="8631" xr3:uid="{CE6D934D-2CD5-CD46-A4BB-B42B855B6F3F}" name="Column8611"/>
    <tableColumn id="8632" xr3:uid="{5C031195-B3C1-6B4F-9059-44A910C3212D}" name="Column8612"/>
    <tableColumn id="8633" xr3:uid="{EC016D85-CB44-4047-816A-632804B58139}" name="Column8613"/>
    <tableColumn id="8634" xr3:uid="{F692FC6B-436D-7045-BBBB-89F7DAC10CB0}" name="Column8614"/>
    <tableColumn id="8635" xr3:uid="{3394CB12-1A3B-FB4C-A547-9AA2A4BF0383}" name="Column8615"/>
    <tableColumn id="8636" xr3:uid="{0EA331BE-13B4-8F4B-8CEE-992144C969E9}" name="Column8616"/>
    <tableColumn id="8637" xr3:uid="{2D2E08B3-A806-0E45-9E2C-78FBC8CC791E}" name="Column8617"/>
    <tableColumn id="8638" xr3:uid="{A4591CCB-4156-3E41-B347-042FF08BF927}" name="Column8618"/>
    <tableColumn id="8639" xr3:uid="{C54AD425-5C05-C54D-9DEE-DC40183DB784}" name="Column8619"/>
    <tableColumn id="8640" xr3:uid="{AA3F4C9C-7244-804A-951D-8951AAD6398D}" name="Column8620"/>
    <tableColumn id="8641" xr3:uid="{275C72E6-F7CC-984A-9349-F12569D3A391}" name="Column8621"/>
    <tableColumn id="8642" xr3:uid="{4E8F08A0-DE4A-4C4B-A736-B4DBBA5D648E}" name="Column8622"/>
    <tableColumn id="8643" xr3:uid="{34017C6C-FD85-6143-8C4C-BCAF4CA4A3D0}" name="Column8623"/>
    <tableColumn id="8644" xr3:uid="{02453E8D-09C5-E246-BBFF-C4657B35F2B6}" name="Column8624"/>
    <tableColumn id="8645" xr3:uid="{26CBC137-7141-144A-ACC7-3D7B70558956}" name="Column8625"/>
    <tableColumn id="8646" xr3:uid="{B4612755-5251-CD49-9A44-A5303E66942F}" name="Column8626"/>
    <tableColumn id="8647" xr3:uid="{510775DD-DD81-BD43-9256-4D756EBC6247}" name="Column8627"/>
    <tableColumn id="8648" xr3:uid="{55CE2E19-D4A4-0A4D-A9A3-5BD3198CD7C9}" name="Column8628"/>
    <tableColumn id="8649" xr3:uid="{66F49824-EF4D-F94D-B7A7-165DA5BDBEC2}" name="Column8629"/>
    <tableColumn id="8650" xr3:uid="{2D4ECC23-BC96-474E-A903-574F96E76772}" name="Column8630"/>
    <tableColumn id="8651" xr3:uid="{B57B9268-256F-A746-8084-7F5EB271C025}" name="Column8631"/>
    <tableColumn id="8652" xr3:uid="{188EFE36-6F84-864A-A7A9-DB5E3036C2B7}" name="Column8632"/>
    <tableColumn id="8653" xr3:uid="{19487B81-2E6A-C34D-B557-C8E662F620E5}" name="Column8633"/>
    <tableColumn id="8654" xr3:uid="{7BCD982A-3C3F-6241-B022-10E5993FB52C}" name="Column8634"/>
    <tableColumn id="8655" xr3:uid="{5B9D4613-4329-4447-A796-4F4D1BB3E06F}" name="Column8635"/>
    <tableColumn id="8656" xr3:uid="{75E9373E-AF2A-A644-B275-C950DF754FA2}" name="Column8636"/>
    <tableColumn id="8657" xr3:uid="{46553093-E994-E343-B79E-90B294232D03}" name="Column8637"/>
    <tableColumn id="8658" xr3:uid="{1292851B-D9BE-1242-BAE0-7C670B91E211}" name="Column8638"/>
    <tableColumn id="8659" xr3:uid="{85AE7587-B625-4042-824C-3DB42767ADA5}" name="Column8639"/>
    <tableColumn id="8660" xr3:uid="{B4BE0C0E-42AA-3A47-B931-883B373ED75C}" name="Column8640"/>
    <tableColumn id="8661" xr3:uid="{4FF4EDC2-37AA-FB42-97A1-98B8DB80D720}" name="Column8641"/>
    <tableColumn id="8662" xr3:uid="{293D99B6-F4C4-554E-9828-C322B5E8153C}" name="Column8642"/>
    <tableColumn id="8663" xr3:uid="{05F440D9-D93E-5148-9F2E-11521569F557}" name="Column8643"/>
    <tableColumn id="8664" xr3:uid="{04A52E15-6D0A-9A47-BE35-E27E27B03409}" name="Column8644"/>
    <tableColumn id="8665" xr3:uid="{32CF4986-3284-6B45-A808-A63D16C20403}" name="Column8645"/>
    <tableColumn id="8666" xr3:uid="{AA40340F-8E92-B942-B286-1777F2AFC87C}" name="Column8646"/>
    <tableColumn id="8667" xr3:uid="{6C16FC66-4DC9-D347-8C0F-67D1FC1EECC1}" name="Column8647"/>
    <tableColumn id="8668" xr3:uid="{77B1978D-5C0D-7642-8439-59BF6ED91908}" name="Column8648"/>
    <tableColumn id="8669" xr3:uid="{2F5896DD-CD10-ED47-83C3-D5BE65928701}" name="Column8649"/>
    <tableColumn id="8670" xr3:uid="{0BC3D2A2-0DE5-FF40-9364-3ABC4FA335F5}" name="Column8650"/>
    <tableColumn id="8671" xr3:uid="{FF83DA1E-33A1-D544-BA95-D5C6F7DA09CE}" name="Column8651"/>
    <tableColumn id="8672" xr3:uid="{C4EA658C-DDB2-CF4F-A0AB-AE9C6C21FE5C}" name="Column8652"/>
    <tableColumn id="8673" xr3:uid="{608E70B3-C64F-DD4D-BDBA-1F604BE48008}" name="Column8653"/>
    <tableColumn id="8674" xr3:uid="{3924AD65-A97A-264C-B3C5-A40E9985EDE2}" name="Column8654"/>
    <tableColumn id="8675" xr3:uid="{57C7BD02-DC15-EA40-8796-F11114531CF0}" name="Column8655"/>
    <tableColumn id="8676" xr3:uid="{47321724-0640-0748-8722-E2FD00EDA59E}" name="Column8656"/>
    <tableColumn id="8677" xr3:uid="{8FF03015-51F9-4C44-AFB6-D4E59684EF87}" name="Column8657"/>
    <tableColumn id="8678" xr3:uid="{7B73B54E-110C-4548-B3CA-0CE3753FFA16}" name="Column8658"/>
    <tableColumn id="8679" xr3:uid="{13E4DA83-3F58-1348-9F06-BC4052C12B44}" name="Column8659"/>
    <tableColumn id="8680" xr3:uid="{43B833D8-F4E5-0241-B6F5-7A951EA3892D}" name="Column8660"/>
    <tableColumn id="8681" xr3:uid="{140900F7-FBDD-9947-A7F8-32CB12297A2A}" name="Column8661"/>
    <tableColumn id="8682" xr3:uid="{B1C76012-0281-8F4E-8F2D-F6819C3EA98A}" name="Column8662"/>
    <tableColumn id="8683" xr3:uid="{1714A3B1-25FC-9747-A2A3-B24BB6D4FC97}" name="Column8663"/>
    <tableColumn id="8684" xr3:uid="{4C4EA89E-4AA3-6A40-9F17-C404FF7D9190}" name="Column8664"/>
    <tableColumn id="8685" xr3:uid="{6286510C-A8CD-5643-938E-03C4AF93FD97}" name="Column8665"/>
    <tableColumn id="8686" xr3:uid="{93D2E2FE-D5BC-6B4B-8144-2AC8A9E72E0A}" name="Column8666"/>
    <tableColumn id="8687" xr3:uid="{12191877-0D9A-4548-8FA1-CDE546CBA23D}" name="Column8667"/>
    <tableColumn id="8688" xr3:uid="{18DA6C98-3B6D-854D-B6DD-E921FAB1C6E3}" name="Column8668"/>
    <tableColumn id="8689" xr3:uid="{42E0A7E5-93F4-E04E-BBA9-AED0221F9D9F}" name="Column8669"/>
    <tableColumn id="8690" xr3:uid="{72C3531E-69F7-7B44-A0F0-20FF8CD12485}" name="Column8670"/>
    <tableColumn id="8691" xr3:uid="{156E9217-77B1-E142-82D0-89D572AE6B02}" name="Column8671"/>
    <tableColumn id="8692" xr3:uid="{FF3891BA-D8A3-9F4F-95E2-321E922ACF45}" name="Column8672"/>
    <tableColumn id="8693" xr3:uid="{7721F281-ECDD-9046-999E-4B290C6D26AD}" name="Column8673"/>
    <tableColumn id="8694" xr3:uid="{2C3D14D7-9358-014B-B342-6B06D81D09C4}" name="Column8674"/>
    <tableColumn id="8695" xr3:uid="{5CC5713C-EA1D-C642-9764-ADEE1C4F72AC}" name="Column8675"/>
    <tableColumn id="8696" xr3:uid="{637011ED-FDF5-D44E-B789-BDD80E853874}" name="Column8676"/>
    <tableColumn id="8697" xr3:uid="{DF85DE26-D449-4547-9DBF-29275F66F8A4}" name="Column8677"/>
    <tableColumn id="8698" xr3:uid="{65C9227A-32A2-D143-8738-FA6A6CE7FF77}" name="Column8678"/>
    <tableColumn id="8699" xr3:uid="{0F519E1D-3CDE-BC48-B255-CB33922F68DF}" name="Column8679"/>
    <tableColumn id="8700" xr3:uid="{EC0B4A93-EA5D-BC42-A7AA-5A04CF201AC4}" name="Column8680"/>
    <tableColumn id="8701" xr3:uid="{19A2AF81-2D07-6340-82DE-1BA23C3260EA}" name="Column8681"/>
    <tableColumn id="8702" xr3:uid="{2FFB786E-23E4-E546-B8D5-04C9A0579920}" name="Column8682"/>
    <tableColumn id="8703" xr3:uid="{C142945A-7F82-7843-9BE9-75049F0D14B9}" name="Column8683"/>
    <tableColumn id="8704" xr3:uid="{F132F8FA-B3F8-8E47-9CD4-4D0AFFB449D1}" name="Column8684"/>
    <tableColumn id="8705" xr3:uid="{8D9DD85D-3B37-7641-B89A-12CA48D7F8B9}" name="Column8685"/>
    <tableColumn id="8706" xr3:uid="{4E7985C0-85B4-D14B-9EF3-ADF49C59657D}" name="Column8686"/>
    <tableColumn id="8707" xr3:uid="{C3C92022-1A7D-9B46-83C6-409BEBEB13C2}" name="Column8687"/>
    <tableColumn id="8708" xr3:uid="{18E1995E-2CFE-CF40-8CCA-0988519C3605}" name="Column8688"/>
    <tableColumn id="8709" xr3:uid="{0B74414D-9B05-0D43-8781-0BA7C68FDE56}" name="Column8689"/>
    <tableColumn id="8710" xr3:uid="{A4DDD84D-4BB5-6042-86DA-6421A33A79E6}" name="Column8690"/>
    <tableColumn id="8711" xr3:uid="{EA87113F-422F-F24F-8CB0-B2A30BB534B9}" name="Column8691"/>
    <tableColumn id="8712" xr3:uid="{84BC4427-ABA5-6C46-AEA7-D75664CC95AF}" name="Column8692"/>
    <tableColumn id="8713" xr3:uid="{77286A32-419A-5542-B59A-04DACFAC76D8}" name="Column8693"/>
    <tableColumn id="8714" xr3:uid="{AA8E4D3A-7754-5D4F-9C5B-5D6907C6C0BF}" name="Column8694"/>
    <tableColumn id="8715" xr3:uid="{75D0809B-4092-4D4B-9791-F447057A988E}" name="Column8695"/>
    <tableColumn id="8716" xr3:uid="{E3FF721A-FB99-1E45-909C-89B37CD8AD8E}" name="Column8696"/>
    <tableColumn id="8717" xr3:uid="{E3310DAF-182A-9B4D-BFDF-6387B7F820E3}" name="Column8697"/>
    <tableColumn id="8718" xr3:uid="{35FF015D-E968-904F-B7B8-F4A464F62A05}" name="Column8698"/>
    <tableColumn id="8719" xr3:uid="{1C448A42-DBD1-B749-B7C7-7AD6C8C646A1}" name="Column8699"/>
    <tableColumn id="8720" xr3:uid="{7C2E8824-B68C-B146-B79D-5E2DD3BD912A}" name="Column8700"/>
    <tableColumn id="8721" xr3:uid="{064448E4-8E58-144F-BE81-AEB665CCBBF2}" name="Column8701"/>
    <tableColumn id="8722" xr3:uid="{286CC74F-3811-3041-9159-6D76C8F25BE6}" name="Column8702"/>
    <tableColumn id="8723" xr3:uid="{13C0DEF9-DFAD-564E-A368-8216EC224F09}" name="Column8703"/>
    <tableColumn id="8724" xr3:uid="{BB3AC8E2-B10F-0842-B114-71FB7F6694E1}" name="Column8704"/>
    <tableColumn id="8725" xr3:uid="{DCCF5A2B-2AC2-C34D-B12C-336D922C27AA}" name="Column8705"/>
    <tableColumn id="8726" xr3:uid="{F6455645-3412-7D4F-AA02-8424B4C2B607}" name="Column8706"/>
    <tableColumn id="8727" xr3:uid="{B610A8DD-F27B-144F-9A9A-9F064CC1F70C}" name="Column8707"/>
    <tableColumn id="8728" xr3:uid="{2A0C5DAB-72E6-2D44-B189-1F953642AB8B}" name="Column8708"/>
    <tableColumn id="8729" xr3:uid="{37B7C636-636B-4448-B8EC-BE945D862445}" name="Column8709"/>
    <tableColumn id="8730" xr3:uid="{CBCEE873-69F7-0545-A6BE-6B44E4ABF765}" name="Column8710"/>
    <tableColumn id="8731" xr3:uid="{75EA8F4A-D3D5-274B-9E64-C6534E693558}" name="Column8711"/>
    <tableColumn id="8732" xr3:uid="{DC678152-17B9-1945-98A9-55CEA7B3A849}" name="Column8712"/>
    <tableColumn id="8733" xr3:uid="{CE78090C-2E38-4B45-A4CB-D2C3613A16AB}" name="Column8713"/>
    <tableColumn id="8734" xr3:uid="{683E0389-5EB0-7649-BBEE-E06CC18E27C1}" name="Column8714"/>
    <tableColumn id="8735" xr3:uid="{F64A837B-73F6-1941-8D0C-090FB1EDAB8D}" name="Column8715"/>
    <tableColumn id="8736" xr3:uid="{7D4A3E48-944E-754E-8F1C-024580B16392}" name="Column8716"/>
    <tableColumn id="8737" xr3:uid="{A726515B-51B4-FB43-99AE-830C3DD40763}" name="Column8717"/>
    <tableColumn id="8738" xr3:uid="{CD7C9CC1-9949-F143-B2EC-ABB14E360B67}" name="Column8718"/>
    <tableColumn id="8739" xr3:uid="{1FEFAD74-DC51-0147-B5A4-0D737AB63C4F}" name="Column8719"/>
    <tableColumn id="8740" xr3:uid="{F47ECEA2-A229-0E46-9DE4-7A0A77FC0265}" name="Column8720"/>
    <tableColumn id="8741" xr3:uid="{75F30B9F-391F-934F-A990-F5E172AD037C}" name="Column8721"/>
    <tableColumn id="8742" xr3:uid="{C0D63BBA-B1B4-5644-91FB-F455E2366FEA}" name="Column8722"/>
    <tableColumn id="8743" xr3:uid="{890A05A3-E594-184E-9862-8099E6BFA304}" name="Column8723"/>
    <tableColumn id="8744" xr3:uid="{254ECB03-1868-674F-9D33-B4ACEA53A120}" name="Column8724"/>
    <tableColumn id="8745" xr3:uid="{625A90B3-FF57-A64E-A8D7-E3A4276E498C}" name="Column8725"/>
    <tableColumn id="8746" xr3:uid="{822E5725-FFB8-0345-A373-8E36A22657C6}" name="Column8726"/>
    <tableColumn id="8747" xr3:uid="{30D094C6-08B1-2048-B358-AB2BD188CBB7}" name="Column8727"/>
    <tableColumn id="8748" xr3:uid="{02C1B0EF-3B48-604E-B71B-25488E46F8B2}" name="Column8728"/>
    <tableColumn id="8749" xr3:uid="{7B6AC970-CA0E-904B-A705-6312CB60FAB3}" name="Column8729"/>
    <tableColumn id="8750" xr3:uid="{D8D8E84F-EE29-1B4F-9979-68468FAC5116}" name="Column8730"/>
    <tableColumn id="8751" xr3:uid="{C625DA66-33C1-D648-950A-46B61B7DA245}" name="Column8731"/>
    <tableColumn id="8752" xr3:uid="{B6DB5D15-AF96-E04C-8651-E8DC1054DCF4}" name="Column8732"/>
    <tableColumn id="8753" xr3:uid="{A72A5E41-7C1F-3643-B2C6-AEA4AE871E82}" name="Column8733"/>
    <tableColumn id="8754" xr3:uid="{39142B3D-EA3D-AB42-A483-F2DED2552409}" name="Column8734"/>
    <tableColumn id="8755" xr3:uid="{DD8D65B6-EE6D-A740-A5E0-E41B9470827E}" name="Column8735"/>
    <tableColumn id="8756" xr3:uid="{9075D9A3-D569-D446-9231-F80FE07B8097}" name="Column8736"/>
    <tableColumn id="8757" xr3:uid="{23DCCA49-6393-0045-A0F3-76E8882333BD}" name="Column8737"/>
    <tableColumn id="8758" xr3:uid="{F92E21D3-0EEC-984D-B4E7-7C8005C41AE0}" name="Column8738"/>
    <tableColumn id="8759" xr3:uid="{4490259C-213D-7548-B063-09450151CF4B}" name="Column8739"/>
    <tableColumn id="8760" xr3:uid="{82FD3AE4-7FF8-9C47-8459-F7081523AF69}" name="Column8740"/>
    <tableColumn id="8761" xr3:uid="{D9C7FFCF-2E8D-F346-84EC-1F7437C506AC}" name="Column8741"/>
    <tableColumn id="8762" xr3:uid="{ED776312-C401-F348-AA1E-712421913226}" name="Column8742"/>
    <tableColumn id="8763" xr3:uid="{540C7796-75B9-7F46-AC3E-040A507BCAD6}" name="Column8743"/>
    <tableColumn id="8764" xr3:uid="{B123F475-4106-9446-94C2-1768415CAA37}" name="Column8744"/>
    <tableColumn id="8765" xr3:uid="{3A1B6F03-DC6F-C548-A96B-172615C97E66}" name="Column8745"/>
    <tableColumn id="8766" xr3:uid="{97B5D6FB-007F-E546-BC8D-12C53555DAE6}" name="Column8746"/>
    <tableColumn id="8767" xr3:uid="{2906EF28-9FD1-764A-80AC-3C637B5F172E}" name="Column8747"/>
    <tableColumn id="8768" xr3:uid="{0A3D15E8-7A6E-854D-9C7A-A1E1ED4690F7}" name="Column8748"/>
    <tableColumn id="8769" xr3:uid="{C59F16DA-8F45-A646-B2AD-153B94C670D5}" name="Column8749"/>
    <tableColumn id="8770" xr3:uid="{C5267BF7-B759-E047-B27A-E30809979343}" name="Column8750"/>
    <tableColumn id="8771" xr3:uid="{F4F3B2BE-E474-3042-9784-0C39ADA27710}" name="Column8751"/>
    <tableColumn id="8772" xr3:uid="{46FEC1EC-49E7-2F49-A43E-8FD4E2678363}" name="Column8752"/>
    <tableColumn id="8773" xr3:uid="{68F4B88A-557B-1C4B-8DD2-EB456D961B98}" name="Column8753"/>
    <tableColumn id="8774" xr3:uid="{DBFC3D32-566B-554A-9EA7-6DE8DA891FD1}" name="Column8754"/>
    <tableColumn id="8775" xr3:uid="{EEA0D639-C63A-444E-9B2F-5893FC38306A}" name="Column8755"/>
    <tableColumn id="8776" xr3:uid="{42086011-78B1-244A-A3A0-14873B21B1D4}" name="Column8756"/>
    <tableColumn id="8777" xr3:uid="{600DDA84-48E4-CE45-A740-577C88219661}" name="Column8757"/>
    <tableColumn id="8778" xr3:uid="{CEC6E1A7-8997-1A4E-B6AF-56F523D8B93F}" name="Column8758"/>
    <tableColumn id="8779" xr3:uid="{2864887A-1026-A748-8649-4081D9798CD3}" name="Column8759"/>
    <tableColumn id="8780" xr3:uid="{A7EE5111-C67D-4D46-9F01-41CFFB305D5B}" name="Column8760"/>
    <tableColumn id="8781" xr3:uid="{AA26174E-2FF6-594E-ACBB-D9DF041140B3}" name="Column8761"/>
    <tableColumn id="8782" xr3:uid="{45C56525-6F32-4544-8DB4-898939D997A7}" name="Column8762"/>
    <tableColumn id="8783" xr3:uid="{9F3E4887-35A8-0943-B687-70D3F28C07E5}" name="Column8763"/>
    <tableColumn id="8784" xr3:uid="{0F9A10D9-C64B-F042-BED3-07026044EED6}" name="Column8764"/>
    <tableColumn id="8785" xr3:uid="{90E30760-1B3D-8F40-AABC-35B0C2F14173}" name="Column8765"/>
    <tableColumn id="8786" xr3:uid="{3D606549-C521-7C44-BACC-E65317F7ADAA}" name="Column8766"/>
    <tableColumn id="8787" xr3:uid="{5C2E5950-BAEC-4D44-9989-E135FBFC0874}" name="Column8767"/>
    <tableColumn id="8788" xr3:uid="{FB86902E-5CC9-7A4F-B107-4CA3BE33354F}" name="Column8768"/>
    <tableColumn id="8789" xr3:uid="{F11622F9-93BA-5143-8E0D-245B29534841}" name="Column8769"/>
    <tableColumn id="8790" xr3:uid="{D58D5CB0-CFAD-B642-83DB-085233A1A3AA}" name="Column8770"/>
    <tableColumn id="8791" xr3:uid="{129A7C6E-5BF6-CF41-9087-4C23CCAF218A}" name="Column8771"/>
    <tableColumn id="8792" xr3:uid="{40B138DE-3E34-4445-B783-A78F124CD73D}" name="Column8772"/>
    <tableColumn id="8793" xr3:uid="{1FD24214-E19A-1D4B-A45B-1DD331959773}" name="Column8773"/>
    <tableColumn id="8794" xr3:uid="{BD6BF87D-BFEC-074D-802B-CDE5F3CF2139}" name="Column8774"/>
    <tableColumn id="8795" xr3:uid="{F35437B6-E6A7-E447-9FA5-CB0E8C08D384}" name="Column8775"/>
    <tableColumn id="8796" xr3:uid="{05C54DEA-5F19-F044-A055-959C9F497760}" name="Column8776"/>
    <tableColumn id="8797" xr3:uid="{16E64CA3-CCB9-9B4B-B501-44F0C258C327}" name="Column8777"/>
    <tableColumn id="8798" xr3:uid="{53515BE6-49B2-DD47-ADE4-F2D5E0D8AA5E}" name="Column8778"/>
    <tableColumn id="8799" xr3:uid="{ECF4598F-DC26-0841-869B-09D3306E6E2D}" name="Column8779"/>
    <tableColumn id="8800" xr3:uid="{1C102CE5-33DB-194A-8126-8E866374E00E}" name="Column8780"/>
    <tableColumn id="8801" xr3:uid="{2582FCA6-C85E-0E42-A9C7-9E9DFB00260C}" name="Column8781"/>
    <tableColumn id="8802" xr3:uid="{D139A981-B870-E64C-BDCA-4AF5FA6BE45D}" name="Column8782"/>
    <tableColumn id="8803" xr3:uid="{3008CC41-69B3-1B48-9B75-DE2DDE4209EB}" name="Column8783"/>
    <tableColumn id="8804" xr3:uid="{1E351151-BEE6-A649-B59F-A77A1609923B}" name="Column8784"/>
    <tableColumn id="8805" xr3:uid="{B92E3632-A6E1-F24E-901E-7A470A9EBAF4}" name="Column8785"/>
    <tableColumn id="8806" xr3:uid="{30D9BA7E-CA48-1A4A-855B-63BB7BAC76AB}" name="Column8786"/>
    <tableColumn id="8807" xr3:uid="{49D40F2C-8AB1-B04A-97DE-5D7DCB21C53B}" name="Column8787"/>
    <tableColumn id="8808" xr3:uid="{AD69C645-0E12-6E4B-BF45-794E82EDEA07}" name="Column8788"/>
    <tableColumn id="8809" xr3:uid="{9B0D9F56-92A0-D541-8A79-1542F60A2B48}" name="Column8789"/>
    <tableColumn id="8810" xr3:uid="{518C97B4-92A4-834E-BE88-CCC9C49B031A}" name="Column8790"/>
    <tableColumn id="8811" xr3:uid="{E29EA118-2DAF-8C40-8BB3-323F3798410A}" name="Column8791"/>
    <tableColumn id="8812" xr3:uid="{8CA3ED08-6E35-2740-ABB8-C570B84B7648}" name="Column8792"/>
    <tableColumn id="8813" xr3:uid="{C9E5EB03-395E-8F4A-96CA-487C99F6A56E}" name="Column8793"/>
    <tableColumn id="8814" xr3:uid="{C44223FB-6AA7-B34A-8A6A-D7FFAC5E8B75}" name="Column8794"/>
    <tableColumn id="8815" xr3:uid="{96D216C9-9A01-2A4F-B9D9-658A120C3A57}" name="Column8795"/>
    <tableColumn id="8816" xr3:uid="{CDAEF695-4FE6-2C48-A0CA-5FF0D6DAC010}" name="Column8796"/>
    <tableColumn id="8817" xr3:uid="{88230699-99C1-8547-BDA1-A8D9927B4F46}" name="Column8797"/>
    <tableColumn id="8818" xr3:uid="{AC17B5E5-161E-BB45-8C25-655BBDFEC693}" name="Column8798"/>
    <tableColumn id="8819" xr3:uid="{05E866FF-0A48-664C-9CC2-D3904F15789A}" name="Column8799"/>
    <tableColumn id="8820" xr3:uid="{822E5F9A-53D0-6F44-971F-6F4DD6D00208}" name="Column8800"/>
    <tableColumn id="8821" xr3:uid="{23029089-5A3B-6F4C-84E9-B4D7729F336D}" name="Column8801"/>
    <tableColumn id="8822" xr3:uid="{F3C91ED5-09AE-8543-AED5-B0EE78F79631}" name="Column8802"/>
    <tableColumn id="8823" xr3:uid="{BBCD740B-01B9-8E45-99B5-225DAEEC2F3E}" name="Column8803"/>
    <tableColumn id="8824" xr3:uid="{9F907A55-AC9D-DD4A-85E7-8C850AD32933}" name="Column8804"/>
    <tableColumn id="8825" xr3:uid="{A754B6B5-E62E-A446-9791-E9BC7195ABF2}" name="Column8805"/>
    <tableColumn id="8826" xr3:uid="{927B4C0D-735F-DD44-9AF3-86368FBDFFCC}" name="Column8806"/>
    <tableColumn id="8827" xr3:uid="{86D1F4DF-9103-7745-B255-2B5DB6D9D370}" name="Column8807"/>
    <tableColumn id="8828" xr3:uid="{E1F2EBF9-F30E-414E-96CE-823792F880C4}" name="Column8808"/>
    <tableColumn id="8829" xr3:uid="{C1D4370D-E584-3543-ACA8-271F565C5E16}" name="Column8809"/>
    <tableColumn id="8830" xr3:uid="{866712E9-42FC-E347-8732-7369A5732382}" name="Column8810"/>
    <tableColumn id="8831" xr3:uid="{0F7D10DE-3552-BB44-BBD4-E879EFB19FEE}" name="Column8811"/>
    <tableColumn id="8832" xr3:uid="{BC9513C7-282C-0141-8CDE-061966B8D475}" name="Column8812"/>
    <tableColumn id="8833" xr3:uid="{90076623-BE66-4240-ADAA-23F61E47A2F8}" name="Column8813"/>
    <tableColumn id="8834" xr3:uid="{90C02633-284B-1F4B-A8C0-433D83751943}" name="Column8814"/>
    <tableColumn id="8835" xr3:uid="{9619E0A0-FA08-D14A-A58B-DE74D2909C24}" name="Column8815"/>
    <tableColumn id="8836" xr3:uid="{6897D23F-21D4-7949-8298-BB922F415BF9}" name="Column8816"/>
    <tableColumn id="8837" xr3:uid="{0FD58988-9283-DC43-BC10-B1767357424C}" name="Column8817"/>
    <tableColumn id="8838" xr3:uid="{47302BC6-E0E0-7640-A150-0CAAB99EA8F9}" name="Column8818"/>
    <tableColumn id="8839" xr3:uid="{5C8CFF55-DA41-EF41-A969-353A96834562}" name="Column8819"/>
    <tableColumn id="8840" xr3:uid="{77FAABE7-E0FB-144A-B9CF-CF07733A7171}" name="Column8820"/>
    <tableColumn id="8841" xr3:uid="{D232F8C1-182C-374C-AA63-40A84C9C6194}" name="Column8821"/>
    <tableColumn id="8842" xr3:uid="{BEE3B914-5202-DA41-B1A5-973444C683B0}" name="Column8822"/>
    <tableColumn id="8843" xr3:uid="{DDA03850-D73F-BD42-AC35-EC1DC1AA98A8}" name="Column8823"/>
    <tableColumn id="8844" xr3:uid="{4D28967B-0FDB-4D4E-8BDF-952997412B13}" name="Column8824"/>
    <tableColumn id="8845" xr3:uid="{9DAE1E1C-C7CB-1346-A70B-A22C58D6DD1D}" name="Column8825"/>
    <tableColumn id="8846" xr3:uid="{2C93C64C-3EBA-7649-81E8-6E7D46D7F0D4}" name="Column8826"/>
    <tableColumn id="8847" xr3:uid="{AA6D59B9-9A35-954F-8F95-3AE315D2BC19}" name="Column8827"/>
    <tableColumn id="8848" xr3:uid="{E1A2CA0F-26A5-0847-B306-3B28F6F6A251}" name="Column8828"/>
    <tableColumn id="8849" xr3:uid="{DABCEFE3-3019-7140-9089-DC2E69F8346F}" name="Column8829"/>
    <tableColumn id="8850" xr3:uid="{2C10EF86-49B4-BC47-8BD1-CB5DB7085F4E}" name="Column8830"/>
    <tableColumn id="8851" xr3:uid="{1E4063E4-A91E-AC4B-BE7D-FB3A459C93DF}" name="Column8831"/>
    <tableColumn id="8852" xr3:uid="{63D596C8-56C5-B345-8C1D-8F91FA00FFF3}" name="Column8832"/>
    <tableColumn id="8853" xr3:uid="{9F393E43-6016-054C-9830-E4BAC6EE24FC}" name="Column8833"/>
    <tableColumn id="8854" xr3:uid="{8672F2F2-69E1-A948-A9E4-435E7CEC113F}" name="Column8834"/>
    <tableColumn id="8855" xr3:uid="{474DB6C4-35B9-5C46-A657-60D1FCE40EBA}" name="Column8835"/>
    <tableColumn id="8856" xr3:uid="{FD4518AB-43A3-494F-A3D3-0F051EB01911}" name="Column8836"/>
    <tableColumn id="8857" xr3:uid="{F0726EB4-E6FE-BA49-B0A8-8AAB4844FAE4}" name="Column8837"/>
    <tableColumn id="8858" xr3:uid="{B5CB9D20-1CCF-BD4D-85C5-9E53CB71D061}" name="Column8838"/>
    <tableColumn id="8859" xr3:uid="{CA829F77-376C-414E-84A4-024F913DA31D}" name="Column8839"/>
    <tableColumn id="8860" xr3:uid="{69D02EF0-5535-7243-8AC8-AEF0D0DCE618}" name="Column8840"/>
    <tableColumn id="8861" xr3:uid="{8C33CF63-420E-B447-95A5-F6B367A69381}" name="Column8841"/>
    <tableColumn id="8862" xr3:uid="{2567B452-A6CC-7D47-9905-A986FDA1709E}" name="Column8842"/>
    <tableColumn id="8863" xr3:uid="{A98A5CFB-4894-9A4C-B248-4C881F84F623}" name="Column8843"/>
    <tableColumn id="8864" xr3:uid="{008E45E9-C1F8-214C-8035-839F188823D4}" name="Column8844"/>
    <tableColumn id="8865" xr3:uid="{7CF2DA81-3D6F-7D44-830E-AC8248F03401}" name="Column8845"/>
    <tableColumn id="8866" xr3:uid="{189E6DDC-F71E-D54D-B128-D71D142C43D5}" name="Column8846"/>
    <tableColumn id="8867" xr3:uid="{4CFED477-3AF3-2146-A9F9-84EFDB4B8C3C}" name="Column8847"/>
    <tableColumn id="8868" xr3:uid="{03579E71-C5E3-E84F-B88E-6207600AB009}" name="Column8848"/>
    <tableColumn id="8869" xr3:uid="{97C87286-DB09-7648-8B93-EA4A9FC66920}" name="Column8849"/>
    <tableColumn id="8870" xr3:uid="{E530ACB4-E35F-CC4D-80F9-80ECD1F776B0}" name="Column8850"/>
    <tableColumn id="8871" xr3:uid="{6AB65818-E160-994E-ACF3-ACDB062167A1}" name="Column8851"/>
    <tableColumn id="8872" xr3:uid="{AF645903-D044-D14C-AC80-EE0096BA3482}" name="Column8852"/>
    <tableColumn id="8873" xr3:uid="{73CC6B22-E419-A044-B4EF-94F9B455FC69}" name="Column8853"/>
    <tableColumn id="8874" xr3:uid="{64692880-F216-134F-A625-C96C67A7F5EE}" name="Column8854"/>
    <tableColumn id="8875" xr3:uid="{4007AE19-0E93-5648-A389-37C98ED77879}" name="Column8855"/>
    <tableColumn id="8876" xr3:uid="{DE6E7BA4-37BA-524C-956A-A59E6711161E}" name="Column8856"/>
    <tableColumn id="8877" xr3:uid="{E7DF125E-E008-404D-A362-BD3A47815C46}" name="Column8857"/>
    <tableColumn id="8878" xr3:uid="{81851F24-6DB0-F345-816B-F5E47E8EF227}" name="Column8858"/>
    <tableColumn id="8879" xr3:uid="{A94FCE43-84CB-D44B-8687-5D6A7CBEA529}" name="Column8859"/>
    <tableColumn id="8880" xr3:uid="{532F3185-672A-3345-81EE-4FF6A734DA63}" name="Column8860"/>
    <tableColumn id="8881" xr3:uid="{0D5A18F0-2A84-534B-8E39-09F804866BF0}" name="Column8861"/>
    <tableColumn id="8882" xr3:uid="{01C38376-E0E0-544C-BF31-F7D66443D717}" name="Column8862"/>
    <tableColumn id="8883" xr3:uid="{FC0E75C2-51D6-DC47-848C-2A6D92020C7F}" name="Column8863"/>
    <tableColumn id="8884" xr3:uid="{88875314-A760-5242-A229-BA0FB25D3FBC}" name="Column8864"/>
    <tableColumn id="8885" xr3:uid="{C6E20B23-C9D7-1C47-98FC-304F73FD85DA}" name="Column8865"/>
    <tableColumn id="8886" xr3:uid="{C1C893A2-3F34-3A48-946E-64CD09A39F10}" name="Column8866"/>
    <tableColumn id="8887" xr3:uid="{9FC3DFE3-84A5-CE4B-AD0A-4DB9EDFA46F8}" name="Column8867"/>
    <tableColumn id="8888" xr3:uid="{8AC7602C-E70E-C549-9EF3-96C746FB4062}" name="Column8868"/>
    <tableColumn id="8889" xr3:uid="{A63046FF-F2D5-4A40-9652-7DA7E58717F4}" name="Column8869"/>
    <tableColumn id="8890" xr3:uid="{7EAEEDDC-24DE-3B4B-A073-5871CF3CCA0C}" name="Column8870"/>
    <tableColumn id="8891" xr3:uid="{AC9F6692-4F0A-8A4D-9A7F-0FCEE561AF2F}" name="Column8871"/>
    <tableColumn id="8892" xr3:uid="{EC38B462-2D70-D448-88BD-96C7BC284CA6}" name="Column8872"/>
    <tableColumn id="8893" xr3:uid="{3A21012B-4CCE-CC4B-BE0E-C263838365BF}" name="Column8873"/>
    <tableColumn id="8894" xr3:uid="{EF6F57D5-4A47-0B42-9D2C-6E19338035C7}" name="Column8874"/>
    <tableColumn id="8895" xr3:uid="{8B0D6B8C-2D2C-8F4D-9EA7-A03010C3A16B}" name="Column8875"/>
    <tableColumn id="8896" xr3:uid="{AFD0DED5-AAFA-A14D-96A9-0137BDF6F1D3}" name="Column8876"/>
    <tableColumn id="8897" xr3:uid="{18F26F7A-E9C8-CF40-B8A6-515A6502DD73}" name="Column8877"/>
    <tableColumn id="8898" xr3:uid="{0D77F948-1265-7749-898E-71AE1E74C304}" name="Column8878"/>
    <tableColumn id="8899" xr3:uid="{1DF66645-B8CD-7C42-96B6-A543C9BF7DDE}" name="Column8879"/>
    <tableColumn id="8900" xr3:uid="{13C59536-7EDE-1C44-B32B-350B37E3B2DD}" name="Column8880"/>
    <tableColumn id="8901" xr3:uid="{0981D3C0-AEEA-C14A-A376-CF36153E7F58}" name="Column8881"/>
    <tableColumn id="8902" xr3:uid="{AAC7999E-C2AC-E54A-92C9-71F0CFF8FDE8}" name="Column8882"/>
    <tableColumn id="8903" xr3:uid="{680A36A9-D6FF-444F-B8E5-3BB5DEF7975E}" name="Column8883"/>
    <tableColumn id="8904" xr3:uid="{CBED67BB-244D-4F4B-BFF6-F74371C8569D}" name="Column8884"/>
    <tableColumn id="8905" xr3:uid="{F8372893-8450-8F48-9B9A-8311880AF852}" name="Column8885"/>
    <tableColumn id="8906" xr3:uid="{FA717DAA-27BA-EF42-AD28-E21AC6D5BC3C}" name="Column8886"/>
    <tableColumn id="8907" xr3:uid="{E6B4D91B-975A-E741-9488-7DEEA4FDA002}" name="Column8887"/>
    <tableColumn id="8908" xr3:uid="{FAC775C4-8263-6549-95CB-0C4AE0D72B4A}" name="Column8888"/>
    <tableColumn id="8909" xr3:uid="{B9BE99B4-B8EF-B444-B54F-E26D7552F364}" name="Column8889"/>
    <tableColumn id="8910" xr3:uid="{94E830AA-DC8B-A04D-B96A-B43605222AAA}" name="Column8890"/>
    <tableColumn id="8911" xr3:uid="{1B8FF919-9CC8-7542-95FD-96A0D8D93CB9}" name="Column8891"/>
    <tableColumn id="8912" xr3:uid="{D9C88A4B-E266-0240-A41B-F04051D822A1}" name="Column8892"/>
    <tableColumn id="8913" xr3:uid="{DDFDA7E8-B5D5-EB4F-B414-67C629EC45FD}" name="Column8893"/>
    <tableColumn id="8914" xr3:uid="{071FEBCF-FD08-8B4A-9E88-3825B7DFDE67}" name="Column8894"/>
    <tableColumn id="8915" xr3:uid="{CC038F03-DB1E-1A42-BC8C-C4ECBDF45D8D}" name="Column8895"/>
    <tableColumn id="8916" xr3:uid="{21F05D29-BC4A-0F42-924B-DB5C2D9FCF55}" name="Column8896"/>
    <tableColumn id="8917" xr3:uid="{EE694205-1C38-5640-9C94-E371FFCE5320}" name="Column8897"/>
    <tableColumn id="8918" xr3:uid="{B462F9AC-93FC-2140-91DC-076649F5FB5A}" name="Column8898"/>
    <tableColumn id="8919" xr3:uid="{61F16083-D71C-6D44-8090-CBD9C38980A4}" name="Column8899"/>
    <tableColumn id="8920" xr3:uid="{5CD86F59-DA23-5749-B3D2-27F7EC5E2074}" name="Column8900"/>
    <tableColumn id="8921" xr3:uid="{43A3DBCA-1C9A-964E-BAA1-C1718FD53FA6}" name="Column8901"/>
    <tableColumn id="8922" xr3:uid="{6A4BA9C1-733D-B84E-8908-BC00F4549C52}" name="Column8902"/>
    <tableColumn id="8923" xr3:uid="{6C01ED07-7EE9-C74D-9EFF-0DC737CFD3DC}" name="Column8903"/>
    <tableColumn id="8924" xr3:uid="{4B8746EE-E197-454A-B09D-7063ECA3B59D}" name="Column8904"/>
    <tableColumn id="8925" xr3:uid="{A35F8444-B784-4544-B816-87AE3A584ACA}" name="Column8905"/>
    <tableColumn id="8926" xr3:uid="{D0B55058-4082-2C45-AB0D-0274D3954257}" name="Column8906"/>
    <tableColumn id="8927" xr3:uid="{2A36FEB1-3BD0-1346-926E-BBAC5AE6C35D}" name="Column8907"/>
    <tableColumn id="8928" xr3:uid="{A4B84B44-5AD0-E543-A676-67F9AF4012DE}" name="Column8908"/>
    <tableColumn id="8929" xr3:uid="{09E81CD0-88A9-B44D-9AF1-6F315806B608}" name="Column8909"/>
    <tableColumn id="8930" xr3:uid="{FAA451EC-E473-E04F-90DF-BEE66F701D00}" name="Column8910"/>
    <tableColumn id="8931" xr3:uid="{58CA4155-48B0-1E4D-8244-B1AF7EDE5A0A}" name="Column8911"/>
    <tableColumn id="8932" xr3:uid="{3FE5B44C-9488-F242-B22A-56A2BAFA1FF3}" name="Column8912"/>
    <tableColumn id="8933" xr3:uid="{38F17FB2-29A4-8647-AA9C-B288A7C4394D}" name="Column8913"/>
    <tableColumn id="8934" xr3:uid="{F4A567AD-E853-EC4F-9224-4B6FCEB44A9A}" name="Column8914"/>
    <tableColumn id="8935" xr3:uid="{01AC9F7C-476F-9745-8BA7-6C78A05C9DE5}" name="Column8915"/>
    <tableColumn id="8936" xr3:uid="{24A6EE4C-2BCA-CB4E-92AB-F1C99FD16904}" name="Column8916"/>
    <tableColumn id="8937" xr3:uid="{F331A416-EA44-8942-96CA-C7B899C966DE}" name="Column8917"/>
    <tableColumn id="8938" xr3:uid="{AE42D159-7674-B449-A1B6-4203935833AE}" name="Column8918"/>
    <tableColumn id="8939" xr3:uid="{E0529C03-0F55-3E41-8CCB-2C8764FB728C}" name="Column8919"/>
    <tableColumn id="8940" xr3:uid="{0AE8EDE8-ED25-4C49-8D31-A8AE31A46E4E}" name="Column8920"/>
    <tableColumn id="8941" xr3:uid="{C009AECA-2CFC-5F4A-A04C-AFD79FB22CD7}" name="Column8921"/>
    <tableColumn id="8942" xr3:uid="{E55621F0-0A25-9740-B37E-C322445FE879}" name="Column8922"/>
    <tableColumn id="8943" xr3:uid="{001AD1D4-CD2A-4947-88E3-29AFF8AFC9E7}" name="Column8923"/>
    <tableColumn id="8944" xr3:uid="{6AA0AE9F-2818-ED43-A3DD-2E6F0558160A}" name="Column8924"/>
    <tableColumn id="8945" xr3:uid="{30707567-03AF-354F-8D01-1F1DFB098861}" name="Column8925"/>
    <tableColumn id="8946" xr3:uid="{8836D244-C2DE-D74E-AD56-42E7216894AF}" name="Column8926"/>
    <tableColumn id="8947" xr3:uid="{4E00EFFE-2F00-FA47-A457-9A920FBA37EB}" name="Column8927"/>
    <tableColumn id="8948" xr3:uid="{7E97EF02-B25F-8244-B3CB-2700E0F73CA3}" name="Column8928"/>
    <tableColumn id="8949" xr3:uid="{952526B8-72B9-FA47-BDE2-67E2C2862023}" name="Column8929"/>
    <tableColumn id="8950" xr3:uid="{25DD48A4-8782-7A45-BD42-3F1B878D13FE}" name="Column8930"/>
    <tableColumn id="8951" xr3:uid="{8D3F4CB2-0FBD-2945-9AA5-38C248B004E4}" name="Column8931"/>
    <tableColumn id="8952" xr3:uid="{04E8FE96-FBB5-B545-9136-48CD8040AD77}" name="Column8932"/>
    <tableColumn id="8953" xr3:uid="{0AFFF644-2360-E040-BF3F-EA750B2397DE}" name="Column8933"/>
    <tableColumn id="8954" xr3:uid="{6F6EFDF9-F100-CD45-A624-6BBA4D724BED}" name="Column8934"/>
    <tableColumn id="8955" xr3:uid="{5A20B0F9-E209-3D4A-84F5-AD6914FB9B17}" name="Column8935"/>
    <tableColumn id="8956" xr3:uid="{9E0511D6-5F3F-4742-801E-EB227CFD6F0C}" name="Column8936"/>
    <tableColumn id="8957" xr3:uid="{98A23910-FE2E-234A-ADAD-1F2C70A787ED}" name="Column8937"/>
    <tableColumn id="8958" xr3:uid="{356BDE64-11A8-4540-8FF8-A2E5B18AF1C2}" name="Column8938"/>
    <tableColumn id="8959" xr3:uid="{53B78B0D-6B9F-A244-AB45-5D3887B60C8D}" name="Column8939"/>
    <tableColumn id="8960" xr3:uid="{008A433D-4F8E-5540-A8B1-BCBA396EEA09}" name="Column8940"/>
    <tableColumn id="8961" xr3:uid="{74193A68-DF11-DD41-9DBB-71FD19E9174F}" name="Column8941"/>
    <tableColumn id="8962" xr3:uid="{748DA20C-8122-A44C-8AA6-415DD3B0EBEC}" name="Column8942"/>
    <tableColumn id="8963" xr3:uid="{64EF5008-EDD0-2E48-9028-2F3703D89CAC}" name="Column8943"/>
    <tableColumn id="8964" xr3:uid="{32DD6666-55DB-1248-80FA-492E5673B7B7}" name="Column8944"/>
    <tableColumn id="8965" xr3:uid="{342A20FD-BBB6-FE4F-8ADA-D071F6C36C97}" name="Column8945"/>
    <tableColumn id="8966" xr3:uid="{FDB46585-FE8C-754F-916F-61D881BAD56D}" name="Column8946"/>
    <tableColumn id="8967" xr3:uid="{E280D64D-F6F9-3E4E-8C64-EBAC9527AA75}" name="Column8947"/>
    <tableColumn id="8968" xr3:uid="{E697C277-AF5A-BE46-A0B0-DBC2C17EFAFE}" name="Column8948"/>
    <tableColumn id="8969" xr3:uid="{EAEC258E-5B31-9D4B-A5E4-74A530B52204}" name="Column8949"/>
    <tableColumn id="8970" xr3:uid="{937A807B-246C-0A46-A7D2-0FD45E128885}" name="Column8950"/>
    <tableColumn id="8971" xr3:uid="{479674EC-8001-6B48-8D36-614FB29620D0}" name="Column8951"/>
    <tableColumn id="8972" xr3:uid="{D516F1D7-3DD4-6A48-A4B0-DD34024EBBF5}" name="Column8952"/>
    <tableColumn id="8973" xr3:uid="{448F2F0D-145D-1D4F-A7E2-7CA285A75B99}" name="Column8953"/>
    <tableColumn id="8974" xr3:uid="{E8D04214-8576-134C-958F-39A8EF4B03A2}" name="Column8954"/>
    <tableColumn id="8975" xr3:uid="{0B79DA0E-5A27-FB4C-ADDD-F66FE93B8B11}" name="Column8955"/>
    <tableColumn id="8976" xr3:uid="{FBC8D88D-4298-F243-ACEF-8CC9D1C55A17}" name="Column8956"/>
    <tableColumn id="8977" xr3:uid="{52D2B3C5-C81F-3E4D-9708-0CFA55FCA0E3}" name="Column8957"/>
    <tableColumn id="8978" xr3:uid="{18D5966A-FC21-6445-B16E-80EC6399C282}" name="Column8958"/>
    <tableColumn id="8979" xr3:uid="{1ED6CA46-0F1D-9945-9908-B67DCA4C89E5}" name="Column8959"/>
    <tableColumn id="8980" xr3:uid="{19F762F9-2897-A543-925B-EBC982847E5F}" name="Column8960"/>
    <tableColumn id="8981" xr3:uid="{6E241EF2-13D7-1F48-8187-398B66DCADE8}" name="Column8961"/>
    <tableColumn id="8982" xr3:uid="{33A360D0-1947-0C41-A4DB-0E775B84267F}" name="Column8962"/>
    <tableColumn id="8983" xr3:uid="{F63EF9FD-C286-0144-8F94-5403C51B6D72}" name="Column8963"/>
    <tableColumn id="8984" xr3:uid="{30E1ECD4-786A-5748-93D7-8C3AAE3256F3}" name="Column8964"/>
    <tableColumn id="8985" xr3:uid="{10AEE830-0439-E348-9F6E-AA3AA1E8AE43}" name="Column8965"/>
    <tableColumn id="8986" xr3:uid="{DE6A237B-704F-4D4E-B920-9D36C23CDBF5}" name="Column8966"/>
    <tableColumn id="8987" xr3:uid="{68404740-0DE3-8142-877E-B52CE5A02557}" name="Column8967"/>
    <tableColumn id="8988" xr3:uid="{8F267473-8C4A-244A-B969-05CBE2B884D9}" name="Column8968"/>
    <tableColumn id="8989" xr3:uid="{83F01115-C301-7048-98AF-A0DF0D0E6750}" name="Column8969"/>
    <tableColumn id="8990" xr3:uid="{0EDB1C5E-B3B3-054A-997F-785EB52CD942}" name="Column8970"/>
    <tableColumn id="8991" xr3:uid="{06E71007-FF53-2B46-96FA-6103C0797575}" name="Column8971"/>
    <tableColumn id="8992" xr3:uid="{479A4843-92F8-0F43-B9B0-3B89B7E3CD4C}" name="Column8972"/>
    <tableColumn id="8993" xr3:uid="{1F22097A-EEAF-E84F-A51C-C2055D76CBA2}" name="Column8973"/>
    <tableColumn id="8994" xr3:uid="{019EABC6-23E4-7748-BA4C-14F3A0DB4115}" name="Column8974"/>
    <tableColumn id="8995" xr3:uid="{DB8D0924-E496-6048-B088-8449D771A90C}" name="Column8975"/>
    <tableColumn id="8996" xr3:uid="{A064DB9E-C451-5B4E-B775-E1E9CDE12F9D}" name="Column8976"/>
    <tableColumn id="8997" xr3:uid="{9D7CA4AA-18B9-AD4F-860C-7A402BAD77A5}" name="Column8977"/>
    <tableColumn id="8998" xr3:uid="{95D94F0F-BF8C-C347-AE9E-C16FB8823078}" name="Column8978"/>
    <tableColumn id="8999" xr3:uid="{5E9D1EE7-899F-CB41-A8DA-23551E3EFDFE}" name="Column8979"/>
    <tableColumn id="9000" xr3:uid="{12DBE588-423D-1946-BBB9-121E57548C3A}" name="Column8980"/>
    <tableColumn id="9001" xr3:uid="{EA09B446-A8F7-9C4D-8330-922969077303}" name="Column8981"/>
    <tableColumn id="9002" xr3:uid="{A67A362F-225F-8741-B8A8-20376ADCEB89}" name="Column8982"/>
    <tableColumn id="9003" xr3:uid="{872F087D-3370-9940-BF63-D39DF7BE8BFA}" name="Column8983"/>
    <tableColumn id="9004" xr3:uid="{1B16F5A4-AC83-044B-8C8E-D5860BC2B46D}" name="Column8984"/>
    <tableColumn id="9005" xr3:uid="{AAEEAD71-5C69-204E-AF33-92CCAD98B59B}" name="Column8985"/>
    <tableColumn id="9006" xr3:uid="{6A91DA96-2E72-8C47-9D6E-25A3C6C8E60C}" name="Column8986"/>
    <tableColumn id="9007" xr3:uid="{B1BD9B6E-3E2B-3141-943B-B79D51DD1791}" name="Column8987"/>
    <tableColumn id="9008" xr3:uid="{25B3ECE8-EF47-FE4D-AB10-2B8ED5005F09}" name="Column8988"/>
    <tableColumn id="9009" xr3:uid="{A858E483-731C-CE4F-A11C-FA6E9B2347BD}" name="Column8989"/>
    <tableColumn id="9010" xr3:uid="{C7F46E9B-F3B8-1346-877E-D37F8BA03991}" name="Column8990"/>
    <tableColumn id="9011" xr3:uid="{37FA9306-9C6F-C24E-B559-9D98EE7789E6}" name="Column8991"/>
    <tableColumn id="9012" xr3:uid="{A5BB3B2C-B2F8-F24E-AD00-721CECADE30F}" name="Column8992"/>
    <tableColumn id="9013" xr3:uid="{49F752EB-40D6-8645-A01A-5748269A95F9}" name="Column8993"/>
    <tableColumn id="9014" xr3:uid="{C3269B8E-D8B3-004B-A783-637E064FB302}" name="Column8994"/>
    <tableColumn id="9015" xr3:uid="{07C0C48F-34DE-2044-A10F-D4D64EB49C6C}" name="Column8995"/>
    <tableColumn id="9016" xr3:uid="{DD4EAE26-1757-5043-BDD9-79DC9A3A25E1}" name="Column8996"/>
    <tableColumn id="9017" xr3:uid="{4B7DE5C1-7897-FF43-A227-D810CFE0326C}" name="Column8997"/>
    <tableColumn id="9018" xr3:uid="{149EE9D0-2B20-F340-90B2-E1D2F3BFB6B8}" name="Column8998"/>
    <tableColumn id="9019" xr3:uid="{E5E70B8E-6491-1F41-A297-520ABDF66036}" name="Column8999"/>
    <tableColumn id="9020" xr3:uid="{A50878FB-18FC-C843-B5B7-3C7F2B4E143A}" name="Column9000"/>
    <tableColumn id="9021" xr3:uid="{6C813CC4-688D-7348-9F45-F64C820876F6}" name="Column9001"/>
    <tableColumn id="9022" xr3:uid="{9B54FD31-874F-884E-BB4D-911BA3FC5274}" name="Column9002"/>
    <tableColumn id="9023" xr3:uid="{EFFE8DB0-AEF1-1D4E-8E0E-8B4A1D936E57}" name="Column9003"/>
    <tableColumn id="9024" xr3:uid="{2B1FDFF6-8541-9F4C-8779-BB10992327BB}" name="Column9004"/>
    <tableColumn id="9025" xr3:uid="{90D6A607-B33B-5848-83EC-7A731EDA36DE}" name="Column9005"/>
    <tableColumn id="9026" xr3:uid="{4CA09BB5-5EF0-134C-BBBA-E1F8D9CA8166}" name="Column9006"/>
    <tableColumn id="9027" xr3:uid="{C76C3C42-B735-E24B-B574-9E1BEEA56A2F}" name="Column9007"/>
    <tableColumn id="9028" xr3:uid="{9A9FA1F6-BBEB-134F-880F-609EC470D38F}" name="Column9008"/>
    <tableColumn id="9029" xr3:uid="{32E606D7-0B6D-624C-8A6D-2209CB754BA0}" name="Column9009"/>
    <tableColumn id="9030" xr3:uid="{F55AD762-771C-354E-AAFE-F4A28BD3443E}" name="Column9010"/>
    <tableColumn id="9031" xr3:uid="{62B2C62A-9EB5-6148-8343-306B768D512C}" name="Column9011"/>
    <tableColumn id="9032" xr3:uid="{B0129F41-4BAE-904A-8836-FCA735153E56}" name="Column9012"/>
    <tableColumn id="9033" xr3:uid="{E1956702-1AA3-AD4B-8AC1-C8A1590D0AAD}" name="Column9013"/>
    <tableColumn id="9034" xr3:uid="{DD216DB5-1254-EE40-B6EF-4314CD925A5F}" name="Column9014"/>
    <tableColumn id="9035" xr3:uid="{77700FE9-CC64-C446-A086-AC755761DEEA}" name="Column9015"/>
    <tableColumn id="9036" xr3:uid="{AEF13CD1-92F0-1149-8C4B-EE5D31972F79}" name="Column9016"/>
    <tableColumn id="9037" xr3:uid="{DF5F87AB-C6F7-E64E-8685-381ABA66B7D8}" name="Column9017"/>
    <tableColumn id="9038" xr3:uid="{D8AE3A84-A62D-AC41-9C2D-BD4ECEB5B6DD}" name="Column9018"/>
    <tableColumn id="9039" xr3:uid="{E47C3A8F-3502-4E40-B5EA-E05F72D47AFC}" name="Column9019"/>
    <tableColumn id="9040" xr3:uid="{C7EC3A0C-8A4F-6A4D-97FE-ABBFA919D667}" name="Column9020"/>
    <tableColumn id="9041" xr3:uid="{B09F479A-73C2-444A-ABA0-C38A382F2B8A}" name="Column9021"/>
    <tableColumn id="9042" xr3:uid="{1C55ABAD-B469-E74E-9B53-7BCEACDB68F6}" name="Column9022"/>
    <tableColumn id="9043" xr3:uid="{C887DE3A-E16E-9B47-972D-974B6EB46FC6}" name="Column9023"/>
    <tableColumn id="9044" xr3:uid="{D3E1DD88-1ECC-D54F-9FDD-96474EC4B9F8}" name="Column9024"/>
    <tableColumn id="9045" xr3:uid="{92477A8E-6C46-7545-8945-7FB9DAF2C75A}" name="Column9025"/>
    <tableColumn id="9046" xr3:uid="{4631A1AF-3BB4-E54F-88E8-69891FC70D72}" name="Column9026"/>
    <tableColumn id="9047" xr3:uid="{0634493D-FB76-D148-875B-BE90128DDE5B}" name="Column9027"/>
    <tableColumn id="9048" xr3:uid="{1AEED3F8-A705-4B4E-8C21-AE248944FE96}" name="Column9028"/>
    <tableColumn id="9049" xr3:uid="{E94C6207-7DC1-3047-BAD5-0ACA1CAAC680}" name="Column9029"/>
    <tableColumn id="9050" xr3:uid="{40FA90F4-B882-3746-B992-310155D30F6A}" name="Column9030"/>
    <tableColumn id="9051" xr3:uid="{7752E468-0A25-E649-8195-51BD58F1B2D8}" name="Column9031"/>
    <tableColumn id="9052" xr3:uid="{8D7228B1-627A-6942-89EE-D5E3848B3E77}" name="Column9032"/>
    <tableColumn id="9053" xr3:uid="{0A51ABCD-EA60-BF44-AFE1-147D6D8DC0BC}" name="Column9033"/>
    <tableColumn id="9054" xr3:uid="{9DEF85C9-A822-4A4B-A149-007780628558}" name="Column9034"/>
    <tableColumn id="9055" xr3:uid="{4A87D43B-8158-C64D-A833-1EF49AFC899D}" name="Column9035"/>
    <tableColumn id="9056" xr3:uid="{69324F32-1DC5-C948-814E-741F90244D1C}" name="Column9036"/>
    <tableColumn id="9057" xr3:uid="{63D18B41-AFBE-DE4E-A2C5-B96CF5694499}" name="Column9037"/>
    <tableColumn id="9058" xr3:uid="{16E83376-DF34-EB4C-8A3F-15DAC56332E7}" name="Column9038"/>
    <tableColumn id="9059" xr3:uid="{10B1B4CC-3D91-904C-BC5F-973A5C03CD95}" name="Column9039"/>
    <tableColumn id="9060" xr3:uid="{DE8EEC71-6BCE-6645-9342-62D53058FBD6}" name="Column9040"/>
    <tableColumn id="9061" xr3:uid="{5DC43B99-122D-FC47-813F-F517B33ACFE3}" name="Column9041"/>
    <tableColumn id="9062" xr3:uid="{35840D58-89A0-0542-9AD4-DBA784CBE0F5}" name="Column9042"/>
    <tableColumn id="9063" xr3:uid="{8FDFD3FE-B6DD-F44C-9480-E3948B0D0782}" name="Column9043"/>
    <tableColumn id="9064" xr3:uid="{1995B709-6E32-EF4A-8A40-68EF1F0329AB}" name="Column9044"/>
    <tableColumn id="9065" xr3:uid="{CA3658E6-8739-0549-A0C3-A37944D8600F}" name="Column9045"/>
    <tableColumn id="9066" xr3:uid="{616DD4E8-7E06-1947-87B2-F51B2753BBF2}" name="Column9046"/>
    <tableColumn id="9067" xr3:uid="{2BB88FE8-63BF-ED4C-9B4A-81AF7608A8FE}" name="Column9047"/>
    <tableColumn id="9068" xr3:uid="{E866DB8C-9199-6742-A9B7-285F2F057F47}" name="Column9048"/>
    <tableColumn id="9069" xr3:uid="{43E62CA8-6B19-ED46-95EC-BA5D73AF7EA2}" name="Column9049"/>
    <tableColumn id="9070" xr3:uid="{2A76B7A7-7EB2-5241-8E04-57378AA61C86}" name="Column9050"/>
    <tableColumn id="9071" xr3:uid="{53A57D09-1BFD-3947-8F03-73E42BD23B4C}" name="Column9051"/>
    <tableColumn id="9072" xr3:uid="{778F7D87-FC99-984F-B94B-77880C80C237}" name="Column9052"/>
    <tableColumn id="9073" xr3:uid="{4170263B-152D-104D-A3C3-3FB20424D32D}" name="Column9053"/>
    <tableColumn id="9074" xr3:uid="{EE9C212D-654D-ED41-B369-D903A0FB527B}" name="Column9054"/>
    <tableColumn id="9075" xr3:uid="{4CD73417-752E-DF49-A58F-DBC41E69D765}" name="Column9055"/>
    <tableColumn id="9076" xr3:uid="{8D24A214-F34C-C444-BD52-51E8309B2857}" name="Column9056"/>
    <tableColumn id="9077" xr3:uid="{CF4539DF-7F18-3142-9649-CA9A74B5AAC4}" name="Column9057"/>
    <tableColumn id="9078" xr3:uid="{4799C4C0-B9F7-7A4D-88B2-60189B62EE0F}" name="Column9058"/>
    <tableColumn id="9079" xr3:uid="{ECDD1777-B905-8D48-8843-C0DBEBC3D65B}" name="Column9059"/>
    <tableColumn id="9080" xr3:uid="{FF803BEA-B64F-D849-A2FA-F929C462AA82}" name="Column9060"/>
    <tableColumn id="9081" xr3:uid="{B78805E9-4E0B-3540-BCB4-C26BD0D69E48}" name="Column9061"/>
    <tableColumn id="9082" xr3:uid="{9764386C-E7BE-9D45-99BA-C347EA8B6D23}" name="Column9062"/>
    <tableColumn id="9083" xr3:uid="{99DFADF7-CA1A-B143-8573-25096EB15383}" name="Column9063"/>
    <tableColumn id="9084" xr3:uid="{78425DF5-5D0A-2246-B69C-7F5314937D6C}" name="Column9064"/>
    <tableColumn id="9085" xr3:uid="{6D2AE0B5-4E1C-C046-93FD-16AD80596358}" name="Column9065"/>
    <tableColumn id="9086" xr3:uid="{3ECA05CF-F027-884D-964B-FAFEBE05ACDC}" name="Column9066"/>
    <tableColumn id="9087" xr3:uid="{74D84481-3FF3-1F47-B6F7-06B47F7B6EDD}" name="Column9067"/>
    <tableColumn id="9088" xr3:uid="{34AD4992-E474-FF40-B5A0-A794C15E41E4}" name="Column9068"/>
    <tableColumn id="9089" xr3:uid="{AC9C29EF-344D-284E-AF20-5E153BEDE4F9}" name="Column9069"/>
    <tableColumn id="9090" xr3:uid="{C04102F9-A32B-3648-A998-B9FDF5414E28}" name="Column9070"/>
    <tableColumn id="9091" xr3:uid="{53302AFD-F0B3-614A-B757-ED5E9695E91B}" name="Column9071"/>
    <tableColumn id="9092" xr3:uid="{19FABA13-6651-D048-A78C-BA76FED9320C}" name="Column9072"/>
    <tableColumn id="9093" xr3:uid="{1DE9133A-C6BB-034E-BBCE-EC31BBF258E6}" name="Column9073"/>
    <tableColumn id="9094" xr3:uid="{CF90205C-BB42-2844-8611-03E8A435B6EB}" name="Column9074"/>
    <tableColumn id="9095" xr3:uid="{CEB24A2A-29C6-FA46-8AE2-6CAA7A1364C4}" name="Column9075"/>
    <tableColumn id="9096" xr3:uid="{B51994F1-0CAD-A644-8A2D-0961ECD2BA70}" name="Column9076"/>
    <tableColumn id="9097" xr3:uid="{A3A42D4B-BD47-374C-9952-7E6BE50903A2}" name="Column9077"/>
    <tableColumn id="9098" xr3:uid="{2864978E-4B0F-F049-AF4C-A4E3FEA5E5BB}" name="Column9078"/>
    <tableColumn id="9099" xr3:uid="{A848E7D3-C448-EC4B-B610-3F87D470EE8B}" name="Column9079"/>
    <tableColumn id="9100" xr3:uid="{928E6280-816F-A64D-AD93-4EC8017646CF}" name="Column9080"/>
    <tableColumn id="9101" xr3:uid="{EA60052F-BECB-6E46-8074-4E3AA2A4EF5B}" name="Column9081"/>
    <tableColumn id="9102" xr3:uid="{8EC56757-D939-434E-9B73-7D70AFD160F5}" name="Column9082"/>
    <tableColumn id="9103" xr3:uid="{74CF82EF-5A2E-1046-B113-256605CCA697}" name="Column9083"/>
    <tableColumn id="9104" xr3:uid="{091D3BB0-9DF1-0245-AD26-F00D8C4EB19E}" name="Column9084"/>
    <tableColumn id="9105" xr3:uid="{FD1B4057-B712-C242-B005-74E19F932D8D}" name="Column9085"/>
    <tableColumn id="9106" xr3:uid="{84D5592D-0B59-1A4D-A878-78620C12D4FF}" name="Column9086"/>
    <tableColumn id="9107" xr3:uid="{152DE917-ED2A-DA44-BFC7-89E6EC07DE58}" name="Column9087"/>
    <tableColumn id="9108" xr3:uid="{CFE363DF-DBC9-564A-BCD6-4EB2CF78B8D8}" name="Column9088"/>
    <tableColumn id="9109" xr3:uid="{E1F1237B-2A09-1644-8124-AACE451256FC}" name="Column9089"/>
    <tableColumn id="9110" xr3:uid="{1557A961-055A-4B41-B2CD-8C185EE48611}" name="Column9090"/>
    <tableColumn id="9111" xr3:uid="{579029F5-F6DE-8146-B195-32B1DD51815E}" name="Column9091"/>
    <tableColumn id="9112" xr3:uid="{7B6898B4-0B2B-D144-8A0D-DC9A3DF66533}" name="Column9092"/>
    <tableColumn id="9113" xr3:uid="{5FDCDEE2-FD85-A549-B662-C7D3E0D5B80F}" name="Column9093"/>
    <tableColumn id="9114" xr3:uid="{6BDDC256-8701-254C-AB60-DCFC4E4F0C44}" name="Column9094"/>
    <tableColumn id="9115" xr3:uid="{DA08F647-B8FC-9A47-B4C7-437BF8A34677}" name="Column9095"/>
    <tableColumn id="9116" xr3:uid="{0135B9F0-DDEF-4C4F-8507-03D9D67271A1}" name="Column9096"/>
    <tableColumn id="9117" xr3:uid="{8844E0BD-CD1C-E94A-9E9B-97CCD1050944}" name="Column9097"/>
    <tableColumn id="9118" xr3:uid="{CA613516-9672-A840-AFF6-ED75F89966B3}" name="Column9098"/>
    <tableColumn id="9119" xr3:uid="{7D1BA11B-B1B3-F243-8E34-1276FB0E2306}" name="Column9099"/>
    <tableColumn id="9120" xr3:uid="{ED77E7D2-2176-4448-B3B0-A53CA7D202E4}" name="Column9100"/>
    <tableColumn id="9121" xr3:uid="{40E10C19-F3C3-8D4B-A60B-8F0122141116}" name="Column9101"/>
    <tableColumn id="9122" xr3:uid="{99D3379A-8609-BF46-B0C5-494BF1108AB5}" name="Column9102"/>
    <tableColumn id="9123" xr3:uid="{76B03BA2-10BB-E344-A25C-0648A544496C}" name="Column9103"/>
    <tableColumn id="9124" xr3:uid="{A60DB866-AA89-674D-B853-1DEC661906BA}" name="Column9104"/>
    <tableColumn id="9125" xr3:uid="{6C97FABB-AE8D-D645-8567-9DB8CDD07BB6}" name="Column9105"/>
    <tableColumn id="9126" xr3:uid="{8AE6500A-1C07-6A43-9930-D17C3049FC53}" name="Column9106"/>
    <tableColumn id="9127" xr3:uid="{24BF9F8F-85D1-4D4B-BCC6-8B102A6A57AA}" name="Column9107"/>
    <tableColumn id="9128" xr3:uid="{165DEEAC-847E-0743-9514-CB72DB577D66}" name="Column9108"/>
    <tableColumn id="9129" xr3:uid="{8E252722-DE05-E54A-BA5C-7FA60DADFFD3}" name="Column9109"/>
    <tableColumn id="9130" xr3:uid="{EAA1540B-8F48-0B4C-949A-11312248825C}" name="Column9110"/>
    <tableColumn id="9131" xr3:uid="{2A136ABB-01B2-DC41-9FD6-B8FB95527F8C}" name="Column9111"/>
    <tableColumn id="9132" xr3:uid="{C0036A45-673B-E441-BA4D-53604D18595C}" name="Column9112"/>
    <tableColumn id="9133" xr3:uid="{21DF75D4-6D45-E24F-9218-8BF2C775A9CD}" name="Column9113"/>
    <tableColumn id="9134" xr3:uid="{ADA069EF-A8E3-8D45-A978-FDFE5B9DE4E9}" name="Column9114"/>
    <tableColumn id="9135" xr3:uid="{40071556-1ECC-E846-B4F6-58E1B0933AC9}" name="Column9115"/>
    <tableColumn id="9136" xr3:uid="{57AAC00A-2BAE-AA42-9FBC-1A92DF56DCEA}" name="Column9116"/>
    <tableColumn id="9137" xr3:uid="{EE94F7AB-3393-7C43-BA3B-01A247FD3183}" name="Column9117"/>
    <tableColumn id="9138" xr3:uid="{A46D9417-5FF6-9945-9024-9D2B73747983}" name="Column9118"/>
    <tableColumn id="9139" xr3:uid="{65925146-5948-1C43-9486-DDA41502712D}" name="Column9119"/>
    <tableColumn id="9140" xr3:uid="{EF052796-C859-0445-88E3-200C5CC51881}" name="Column9120"/>
    <tableColumn id="9141" xr3:uid="{6D31EC0A-181B-A249-8C0F-2E9461382CB3}" name="Column9121"/>
    <tableColumn id="9142" xr3:uid="{8F7CA4A0-0A72-E142-8F4E-A913D95D40AB}" name="Column9122"/>
    <tableColumn id="9143" xr3:uid="{5643EE2A-0E6B-8E40-B6FD-03FF5ED82075}" name="Column9123"/>
    <tableColumn id="9144" xr3:uid="{4B7583C5-A4B0-9942-952F-E7BAB5908F1C}" name="Column9124"/>
    <tableColumn id="9145" xr3:uid="{55D99A31-7E08-7049-99CA-F9D21C5BE094}" name="Column9125"/>
    <tableColumn id="9146" xr3:uid="{EC48AB09-DDD7-EF49-A9CB-CC2AF91E3401}" name="Column9126"/>
    <tableColumn id="9147" xr3:uid="{062BF2CA-F96D-1C4E-A5DF-989DBBB328E0}" name="Column9127"/>
    <tableColumn id="9148" xr3:uid="{435A3610-9858-4844-9013-E06C52324D40}" name="Column9128"/>
    <tableColumn id="9149" xr3:uid="{C1255876-E251-0048-83EF-19BB61F8FAF4}" name="Column9129"/>
    <tableColumn id="9150" xr3:uid="{C4157693-EEED-784F-AF95-BF8D36B1F7A5}" name="Column9130"/>
    <tableColumn id="9151" xr3:uid="{66B26979-0363-644D-82EE-8847BB855F7B}" name="Column9131"/>
    <tableColumn id="9152" xr3:uid="{3A75B27E-0E08-3A45-919D-A5888143908A}" name="Column9132"/>
    <tableColumn id="9153" xr3:uid="{A7B62E01-2656-5248-9125-33DC3C0211D9}" name="Column9133"/>
    <tableColumn id="9154" xr3:uid="{E9451FF0-020B-AC41-AB33-8331760B3B37}" name="Column9134"/>
    <tableColumn id="9155" xr3:uid="{521B9FE9-673B-4045-84E0-7286B7EE923A}" name="Column9135"/>
    <tableColumn id="9156" xr3:uid="{6F402C06-8029-C042-9C76-5618332BB652}" name="Column9136"/>
    <tableColumn id="9157" xr3:uid="{A082C11F-F88B-344C-B797-B9E2207205C6}" name="Column9137"/>
    <tableColumn id="9158" xr3:uid="{75C4DA6F-4D30-7D4B-A82A-7FE4E27BE7D5}" name="Column9138"/>
    <tableColumn id="9159" xr3:uid="{23C987FD-CC25-3A41-A252-0967BB917E62}" name="Column9139"/>
    <tableColumn id="9160" xr3:uid="{44740EBC-39BC-874C-8110-818034E102CC}" name="Column9140"/>
    <tableColumn id="9161" xr3:uid="{88F78E6C-6035-864B-BB43-57049CFC89CF}" name="Column9141"/>
    <tableColumn id="9162" xr3:uid="{03A59A20-6EF9-BF49-9EE9-E0E8B345099C}" name="Column9142"/>
    <tableColumn id="9163" xr3:uid="{9772B0A3-F25A-7C45-A8BB-0F3BE9D02498}" name="Column9143"/>
    <tableColumn id="9164" xr3:uid="{5C97EB9A-742E-A04B-B29B-BECD3F37C024}" name="Column9144"/>
    <tableColumn id="9165" xr3:uid="{E66A3C9F-4969-F24F-BD47-6CFD95942FED}" name="Column9145"/>
    <tableColumn id="9166" xr3:uid="{5BF1D9F8-4434-8943-A82B-7BB52C15111E}" name="Column9146"/>
    <tableColumn id="9167" xr3:uid="{88BCFAF4-3E72-894E-9E79-3EDA27ED170B}" name="Column9147"/>
    <tableColumn id="9168" xr3:uid="{3DE93154-84F7-B641-A83B-01CF15EFF0AA}" name="Column9148"/>
    <tableColumn id="9169" xr3:uid="{EA73095D-20D5-E042-9DC6-57F3D81BCAAE}" name="Column9149"/>
    <tableColumn id="9170" xr3:uid="{DA7407E6-5959-1548-8D2F-CC406BAA76B2}" name="Column9150"/>
    <tableColumn id="9171" xr3:uid="{018F1DAB-97FA-3447-B65C-758D8322B741}" name="Column9151"/>
    <tableColumn id="9172" xr3:uid="{9F2C3CC1-88F7-2848-9483-77BE92DDD8A7}" name="Column9152"/>
    <tableColumn id="9173" xr3:uid="{82A861AC-D04E-AE4E-A8B8-E12208F37C44}" name="Column9153"/>
    <tableColumn id="9174" xr3:uid="{E5A93328-2862-6F47-A33A-B94BFE3F8D54}" name="Column9154"/>
    <tableColumn id="9175" xr3:uid="{F3225129-14F4-0D49-93A0-F93A68DA26BA}" name="Column9155"/>
    <tableColumn id="9176" xr3:uid="{72DA1916-42A5-554F-8F7D-9C677DB5C5A0}" name="Column9156"/>
    <tableColumn id="9177" xr3:uid="{342348F8-01F9-4047-8536-2C57ACAF1581}" name="Column9157"/>
    <tableColumn id="9178" xr3:uid="{AC888B69-1766-6D4F-873C-7DAD03B4C4A2}" name="Column9158"/>
    <tableColumn id="9179" xr3:uid="{CD68B25E-B769-5A4E-A39D-1401D4F61A6B}" name="Column9159"/>
    <tableColumn id="9180" xr3:uid="{22A78E7F-3661-BE4F-B3D4-8D5F34FA20B9}" name="Column9160"/>
    <tableColumn id="9181" xr3:uid="{2FD7A2DD-7F49-2549-8A41-1D477127F2B3}" name="Column9161"/>
    <tableColumn id="9182" xr3:uid="{01B1251D-7494-0342-A388-6393EC5E26A2}" name="Column9162"/>
    <tableColumn id="9183" xr3:uid="{3E396A6C-1ED2-EC41-AD06-B4CD0B2FB343}" name="Column9163"/>
    <tableColumn id="9184" xr3:uid="{02151C01-81CC-4240-8268-DB1FC330D390}" name="Column9164"/>
    <tableColumn id="9185" xr3:uid="{7AB3B353-F8D6-4E41-8BDC-F4563F28B3DA}" name="Column9165"/>
    <tableColumn id="9186" xr3:uid="{427CB812-7DC1-D446-9F58-22398BCE8605}" name="Column9166"/>
    <tableColumn id="9187" xr3:uid="{5A8676BD-3CC1-3A48-B477-20BBFBF442F5}" name="Column9167"/>
    <tableColumn id="9188" xr3:uid="{154CCE1C-48B0-5C4B-BEAE-896EA7928AB3}" name="Column9168"/>
    <tableColumn id="9189" xr3:uid="{615D1F85-D8C5-7E4C-BF54-141D5C7678E3}" name="Column9169"/>
    <tableColumn id="9190" xr3:uid="{B999353E-EBBF-FC4F-B673-DA1B5D084F5D}" name="Column9170"/>
    <tableColumn id="9191" xr3:uid="{1095478A-3E1C-5B49-A61D-66977568A858}" name="Column9171"/>
    <tableColumn id="9192" xr3:uid="{D32F1443-6F1E-6043-A36D-5C7865D8B3C2}" name="Column9172"/>
    <tableColumn id="9193" xr3:uid="{7523D401-BD07-4C4B-83AB-ABE5EF2FFC81}" name="Column9173"/>
    <tableColumn id="9194" xr3:uid="{7538ED44-9DA7-B147-B08A-34ABD7EEED7C}" name="Column9174"/>
    <tableColumn id="9195" xr3:uid="{25DFA2B2-9ED2-8340-8B88-A0A4F2B819A5}" name="Column9175"/>
    <tableColumn id="9196" xr3:uid="{3074B7B1-AD59-5740-82C9-A835667DA4ED}" name="Column9176"/>
    <tableColumn id="9197" xr3:uid="{303C4B62-901E-CA42-8446-9D6B2475964F}" name="Column9177"/>
    <tableColumn id="9198" xr3:uid="{66090FE2-5484-4442-A581-E5546E3A6B7A}" name="Column9178"/>
    <tableColumn id="9199" xr3:uid="{8DDE99B3-1B3F-E041-8172-7D867339C264}" name="Column9179"/>
    <tableColumn id="9200" xr3:uid="{521CC250-5B92-BE44-A1BE-1F87FEBB7C67}" name="Column9180"/>
    <tableColumn id="9201" xr3:uid="{6BE881EC-BF9F-484E-A9AE-5D0EB54DDEFA}" name="Column9181"/>
    <tableColumn id="9202" xr3:uid="{08D6B557-6036-8F4A-BF74-6EA2B81AC594}" name="Column9182"/>
    <tableColumn id="9203" xr3:uid="{5B7B90AD-F8C4-594A-9496-D8709D8C876D}" name="Column9183"/>
    <tableColumn id="9204" xr3:uid="{CC474C43-6992-DE43-A145-EA57B0A41C63}" name="Column9184"/>
    <tableColumn id="9205" xr3:uid="{996481F4-BB05-2744-B4B7-B73574FAC4F6}" name="Column9185"/>
    <tableColumn id="9206" xr3:uid="{C1198627-9837-A245-B21B-17087459FD00}" name="Column9186"/>
    <tableColumn id="9207" xr3:uid="{F09629D0-6BEF-6A4C-A469-067A8F812A9A}" name="Column9187"/>
    <tableColumn id="9208" xr3:uid="{4521DEE8-2543-F147-B0B4-E451C2EF12DE}" name="Column9188"/>
    <tableColumn id="9209" xr3:uid="{694F1969-701D-4D4A-A9D2-67478AB2D0A7}" name="Column9189"/>
    <tableColumn id="9210" xr3:uid="{8BDF33D8-6241-F74F-9485-ACF1EE1B765B}" name="Column9190"/>
    <tableColumn id="9211" xr3:uid="{2E6944E5-A46E-5040-95F2-03950518853B}" name="Column9191"/>
    <tableColumn id="9212" xr3:uid="{EDD99019-7687-BB41-8F87-11A20B5097B9}" name="Column9192"/>
    <tableColumn id="9213" xr3:uid="{83D96A5D-D6FD-7442-99B0-980FE340D85C}" name="Column9193"/>
    <tableColumn id="9214" xr3:uid="{B94B0E25-81BC-344D-9D37-3CC41F7EC9F6}" name="Column9194"/>
    <tableColumn id="9215" xr3:uid="{D8ED14B2-3D21-2A4E-8E0D-21A8802DCC5F}" name="Column9195"/>
    <tableColumn id="9216" xr3:uid="{8AC73348-C8B0-B743-98E2-A4401D20F9EA}" name="Column9196"/>
    <tableColumn id="9217" xr3:uid="{F1148993-3018-7B48-AA3E-350E8270567D}" name="Column9197"/>
    <tableColumn id="9218" xr3:uid="{7C1D82CB-C7C2-F44D-9295-F207847859F1}" name="Column9198"/>
    <tableColumn id="9219" xr3:uid="{CEDB6860-E4EB-8443-857D-34C64DA25FD5}" name="Column9199"/>
    <tableColumn id="9220" xr3:uid="{6A44077E-44C6-4C4E-98E7-1C8363767210}" name="Column9200"/>
    <tableColumn id="9221" xr3:uid="{94EB59A5-650A-C846-9673-9272097F6761}" name="Column9201"/>
    <tableColumn id="9222" xr3:uid="{9C695BDC-267D-2C42-9F19-95492A15D359}" name="Column9202"/>
    <tableColumn id="9223" xr3:uid="{0D7F09A8-A8F1-A443-92CF-73DD4F11C3D3}" name="Column9203"/>
    <tableColumn id="9224" xr3:uid="{6F87FA85-335B-A949-A94F-7A6003F0D2C5}" name="Column9204"/>
    <tableColumn id="9225" xr3:uid="{A711E7C8-C3F6-0D42-93AA-C26725F5019B}" name="Column9205"/>
    <tableColumn id="9226" xr3:uid="{36B743CE-3F11-DC45-B181-E835804B759E}" name="Column9206"/>
    <tableColumn id="9227" xr3:uid="{1BAE7752-0190-1942-BC53-C79AC69032AB}" name="Column9207"/>
    <tableColumn id="9228" xr3:uid="{AE5948A3-3C93-2B47-814D-E80C10C1023A}" name="Column9208"/>
    <tableColumn id="9229" xr3:uid="{AF808996-4D33-BA48-A2F7-5F35548B617D}" name="Column9209"/>
    <tableColumn id="9230" xr3:uid="{404A79FE-644E-BC44-BD5A-94F13B4FEE34}" name="Column9210"/>
    <tableColumn id="9231" xr3:uid="{77F04563-B9E7-5F41-B76C-0D74AE1F2180}" name="Column9211"/>
    <tableColumn id="9232" xr3:uid="{73B863EA-3F48-154E-B497-9235FEDF2CDC}" name="Column9212"/>
    <tableColumn id="9233" xr3:uid="{CCEE6ABA-3782-2140-AA70-2BE66FCB02D0}" name="Column9213"/>
    <tableColumn id="9234" xr3:uid="{5336A65B-AA7B-9D4B-8313-4994CD0E888A}" name="Column9214"/>
    <tableColumn id="9235" xr3:uid="{9162C5B3-9EE1-2A44-90C7-ED864DE54CBF}" name="Column9215"/>
    <tableColumn id="9236" xr3:uid="{62DB2EA4-5084-0C45-8A81-9D718AD46042}" name="Column9216"/>
    <tableColumn id="9237" xr3:uid="{153489B0-7AB0-0549-A8A1-3B82D2E55D9C}" name="Column9217"/>
    <tableColumn id="9238" xr3:uid="{58E9A262-4C9E-254B-986F-BF44CC6AC0B4}" name="Column9218"/>
    <tableColumn id="9239" xr3:uid="{E521F26A-F945-FB46-9B6A-49ED020E6172}" name="Column9219"/>
    <tableColumn id="9240" xr3:uid="{29A60EAC-52EA-5F46-98E3-BB8A331FC425}" name="Column9220"/>
    <tableColumn id="9241" xr3:uid="{D3CE5030-A10C-E348-9DB9-E1E806F2F259}" name="Column9221"/>
    <tableColumn id="9242" xr3:uid="{A59C4643-0BB9-D148-9A86-49C0FF494B68}" name="Column9222"/>
    <tableColumn id="9243" xr3:uid="{EDD4511A-77C3-ED4E-A93F-7FA7C5246C9A}" name="Column9223"/>
    <tableColumn id="9244" xr3:uid="{7B9D88C8-60AD-8D45-8D90-BAA3D83DC9E5}" name="Column9224"/>
    <tableColumn id="9245" xr3:uid="{E3773DBB-BA33-1C41-8D0E-C77278598C8C}" name="Column9225"/>
    <tableColumn id="9246" xr3:uid="{E2D25640-AF2A-DF4D-9C7A-01099DCC634D}" name="Column9226"/>
    <tableColumn id="9247" xr3:uid="{385B65DD-1BDD-8745-82D3-B7A478F9C2C4}" name="Column9227"/>
    <tableColumn id="9248" xr3:uid="{A1D79CE0-A91C-AA49-9493-67B7F1EDE11D}" name="Column9228"/>
    <tableColumn id="9249" xr3:uid="{CFE6E705-2F7B-4E4A-BB47-C40E77D7F4B6}" name="Column9229"/>
    <tableColumn id="9250" xr3:uid="{3EF381A5-4596-1146-832A-268D78235ACD}" name="Column9230"/>
    <tableColumn id="9251" xr3:uid="{00CE2690-CBBE-D64D-8E61-5A88418AC38D}" name="Column9231"/>
    <tableColumn id="9252" xr3:uid="{FDA3E91C-6212-F544-B2B6-1770883E309B}" name="Column9232"/>
    <tableColumn id="9253" xr3:uid="{A0A8FA8D-C328-0E49-BB67-73A9B9E6C5DA}" name="Column9233"/>
    <tableColumn id="9254" xr3:uid="{D38D85AB-447C-CF40-A57D-0D55F61842B3}" name="Column9234"/>
    <tableColumn id="9255" xr3:uid="{CC190E31-35AD-2E47-A781-4CACC9C8A816}" name="Column9235"/>
    <tableColumn id="9256" xr3:uid="{A0457166-46B8-A94C-A59C-C64A7B1BDF5B}" name="Column9236"/>
    <tableColumn id="9257" xr3:uid="{931D845A-51EB-374D-9649-19768494B7B5}" name="Column9237"/>
    <tableColumn id="9258" xr3:uid="{ADB5E0B3-5DB1-0B46-8B11-3552255D5B0E}" name="Column9238"/>
    <tableColumn id="9259" xr3:uid="{F8D875DA-E884-424D-975C-C07D020D9252}" name="Column9239"/>
    <tableColumn id="9260" xr3:uid="{B0B598CE-DB57-1642-9ECB-E294DBD4F07D}" name="Column9240"/>
    <tableColumn id="9261" xr3:uid="{08E52EFC-8AC1-5842-99C7-5D054C3F43D4}" name="Column9241"/>
    <tableColumn id="9262" xr3:uid="{9EED2951-1B18-B549-B108-39F7F9AA2944}" name="Column9242"/>
    <tableColumn id="9263" xr3:uid="{73A29945-FFBC-4047-AE3C-BFDF6D697277}" name="Column9243"/>
    <tableColumn id="9264" xr3:uid="{62C10807-960B-9241-8A6D-4D1D012EB5A4}" name="Column9244"/>
    <tableColumn id="9265" xr3:uid="{9669E44C-79CA-7F4C-8CBC-3A5EDF86112D}" name="Column9245"/>
    <tableColumn id="9266" xr3:uid="{0D07AAD9-9DA5-0A45-94E6-2327D4C836F9}" name="Column9246"/>
    <tableColumn id="9267" xr3:uid="{7D470F4C-752C-3D45-8F5D-E043EE9F5EA9}" name="Column9247"/>
    <tableColumn id="9268" xr3:uid="{D771C4E4-C63A-9747-91C6-B56DAF69D22F}" name="Column9248"/>
    <tableColumn id="9269" xr3:uid="{7F7CD764-33D0-DC44-A4F3-F29B2F1C37A5}" name="Column9249"/>
    <tableColumn id="9270" xr3:uid="{D3D53CD2-9448-6C4E-8F2F-AC2BB88E5B99}" name="Column9250"/>
    <tableColumn id="9271" xr3:uid="{0478F24A-49FB-AC48-8BFC-AA2F8C072601}" name="Column9251"/>
    <tableColumn id="9272" xr3:uid="{AE6F781D-F66C-4442-A9BE-F1EC9363C2BF}" name="Column9252"/>
    <tableColumn id="9273" xr3:uid="{B29EC9CE-4B04-7249-BABA-81B141F1A506}" name="Column9253"/>
    <tableColumn id="9274" xr3:uid="{9FF68463-8E12-1342-A4F7-D32A71F18162}" name="Column9254"/>
    <tableColumn id="9275" xr3:uid="{DE856031-91A8-194C-AAC8-89C8D07538AC}" name="Column9255"/>
    <tableColumn id="9276" xr3:uid="{E99EEB6D-6AE0-D646-8CB5-480A85BC2820}" name="Column9256"/>
    <tableColumn id="9277" xr3:uid="{86F97A3A-01C7-454B-A716-2E6F992D4B26}" name="Column9257"/>
    <tableColumn id="9278" xr3:uid="{40CB1D34-743F-1341-BB6B-E282FACDDC21}" name="Column9258"/>
    <tableColumn id="9279" xr3:uid="{A9244C6A-6812-764C-8621-E8015BC467DB}" name="Column9259"/>
    <tableColumn id="9280" xr3:uid="{AB4C4661-5786-4647-BE01-5E60C33C4C55}" name="Column9260"/>
    <tableColumn id="9281" xr3:uid="{DA2BFE07-FF29-7B46-8C4E-6E00CBB19A61}" name="Column9261"/>
    <tableColumn id="9282" xr3:uid="{11847509-DEA7-8448-8150-91A7A393C89D}" name="Column9262"/>
    <tableColumn id="9283" xr3:uid="{5BA74894-FC7F-1D42-8304-8B3CC95D9211}" name="Column9263"/>
    <tableColumn id="9284" xr3:uid="{385DAB6A-6DD4-FE42-A061-6F97F73AFE07}" name="Column9264"/>
    <tableColumn id="9285" xr3:uid="{9E6D2F79-0DAF-3A4C-BA27-868EA743DF5C}" name="Column9265"/>
    <tableColumn id="9286" xr3:uid="{A1020B45-F740-0F4D-9E60-D216D5BC3596}" name="Column9266"/>
    <tableColumn id="9287" xr3:uid="{CA0CA62D-0F2D-B444-B879-5816829E7E19}" name="Column9267"/>
    <tableColumn id="9288" xr3:uid="{2C082D68-1E4A-F543-955A-6733AC15E7DC}" name="Column9268"/>
    <tableColumn id="9289" xr3:uid="{57758235-80FF-0747-94AA-566B7B637821}" name="Column9269"/>
    <tableColumn id="9290" xr3:uid="{2B78EA73-F3DF-7148-9916-E4C7C7C3C69E}" name="Column9270"/>
    <tableColumn id="9291" xr3:uid="{524BA4C1-6055-8F4D-B7CE-7A408D475B3A}" name="Column9271"/>
    <tableColumn id="9292" xr3:uid="{1283797B-C386-FC4F-AA71-9A0F92DF6BD0}" name="Column9272"/>
    <tableColumn id="9293" xr3:uid="{0DC62680-5DAC-9A47-BDE8-9C056E932D9F}" name="Column9273"/>
    <tableColumn id="9294" xr3:uid="{E6C97FB7-E7B8-FD4F-8B28-6E9F512A9915}" name="Column9274"/>
    <tableColumn id="9295" xr3:uid="{942132DE-AC17-6C4B-B114-6F2E2A728B91}" name="Column9275"/>
    <tableColumn id="9296" xr3:uid="{DF636B0B-97F5-3F42-9C29-36DC1C751CE9}" name="Column9276"/>
    <tableColumn id="9297" xr3:uid="{B90E76B1-A823-D840-B2AF-118147A74DE1}" name="Column9277"/>
    <tableColumn id="9298" xr3:uid="{F45C49B3-B4CB-2A4E-B323-EC308CA335D4}" name="Column9278"/>
    <tableColumn id="9299" xr3:uid="{9E9C0509-2CE9-0E48-BDED-8403C5814DD2}" name="Column9279"/>
    <tableColumn id="9300" xr3:uid="{16F04311-424C-A24C-997D-1677487B6C88}" name="Column9280"/>
    <tableColumn id="9301" xr3:uid="{DC35A748-676E-494F-9DFA-08D29F9F6341}" name="Column9281"/>
    <tableColumn id="9302" xr3:uid="{49B7099C-594C-BD46-8D42-272CA78E243B}" name="Column9282"/>
    <tableColumn id="9303" xr3:uid="{98AB0B65-8A8A-0149-ABC5-4DE22D17C2E7}" name="Column9283"/>
    <tableColumn id="9304" xr3:uid="{5095586D-1F06-804A-A392-40A2E35327F9}" name="Column9284"/>
    <tableColumn id="9305" xr3:uid="{7EDEBB10-EFD2-904F-9F1A-1B517B405F78}" name="Column9285"/>
    <tableColumn id="9306" xr3:uid="{2A466D07-B689-DB42-8578-8AEE0A9F73D3}" name="Column9286"/>
    <tableColumn id="9307" xr3:uid="{3870143D-8B2F-B34A-AA1A-F43CB40C0EE2}" name="Column9287"/>
    <tableColumn id="9308" xr3:uid="{55E2C1FB-69B5-D94F-AE6A-50BD98AF8C51}" name="Column9288"/>
    <tableColumn id="9309" xr3:uid="{FB20C28C-4BC6-B54B-95F4-C081F82FC05E}" name="Column9289"/>
    <tableColumn id="9310" xr3:uid="{187B3A61-4340-A04F-8B86-DB8D7A9325EE}" name="Column9290"/>
    <tableColumn id="9311" xr3:uid="{D70C133B-DAE5-0745-B4E5-B730819764F6}" name="Column9291"/>
    <tableColumn id="9312" xr3:uid="{1A056D88-9C10-7546-B963-A2A1D0868CE6}" name="Column9292"/>
    <tableColumn id="9313" xr3:uid="{57758E1E-E4FB-1D47-927B-D5B5F6EFAA59}" name="Column9293"/>
    <tableColumn id="9314" xr3:uid="{A8D0D804-6985-5D4D-8A1C-C62B8D64311D}" name="Column9294"/>
    <tableColumn id="9315" xr3:uid="{FA349A0A-8888-754B-8FC5-0D986431BB2E}" name="Column9295"/>
    <tableColumn id="9316" xr3:uid="{C9BDAE79-2540-204A-B96F-B85649214304}" name="Column9296"/>
    <tableColumn id="9317" xr3:uid="{BDF76489-606D-B841-9519-EA71D7CE3DE9}" name="Column9297"/>
    <tableColumn id="9318" xr3:uid="{7C5C029E-3FC8-5647-A8D7-DB9B4205CFD2}" name="Column9298"/>
    <tableColumn id="9319" xr3:uid="{7ECE9636-98D9-E44B-A7EA-19D2CD8E7D99}" name="Column9299"/>
    <tableColumn id="9320" xr3:uid="{1726C9B4-0C04-7540-BA53-D7516BFB1A91}" name="Column9300"/>
    <tableColumn id="9321" xr3:uid="{EE4BAD04-03AA-A64B-90DB-2FECFDBFC427}" name="Column9301"/>
    <tableColumn id="9322" xr3:uid="{7C48AB94-2B0D-A549-9217-A2AFB1F99865}" name="Column9302"/>
    <tableColumn id="9323" xr3:uid="{78E4D13B-9B3E-8A41-9EA8-54E97A45E5A9}" name="Column9303"/>
    <tableColumn id="9324" xr3:uid="{E55ED5E7-C816-404E-863F-305CEDA394FC}" name="Column9304"/>
    <tableColumn id="9325" xr3:uid="{76B126BA-4405-C443-8F43-7655E254F66B}" name="Column9305"/>
    <tableColumn id="9326" xr3:uid="{DCAA3F88-19E0-E944-9A85-D79A3A93349D}" name="Column9306"/>
    <tableColumn id="9327" xr3:uid="{B89EF9EE-25D5-AA47-97A5-29BE5FA6C87D}" name="Column9307"/>
    <tableColumn id="9328" xr3:uid="{31747A73-1CB6-604F-929B-02F8CB9B4CE3}" name="Column9308"/>
    <tableColumn id="9329" xr3:uid="{6720FFC9-FAE4-6340-93A6-290DFE2F6CC3}" name="Column9309"/>
    <tableColumn id="9330" xr3:uid="{B6DF1D61-E930-0D4D-B68A-F8898C076B50}" name="Column9310"/>
    <tableColumn id="9331" xr3:uid="{D1BFE2F7-DD0D-004B-A4FB-ACF6B74857CD}" name="Column9311"/>
    <tableColumn id="9332" xr3:uid="{907B8173-2B4D-2740-9D07-DF02ABC933ED}" name="Column9312"/>
    <tableColumn id="9333" xr3:uid="{89538A27-04D6-F24C-860A-B4AC103A8E22}" name="Column9313"/>
    <tableColumn id="9334" xr3:uid="{E75E770B-9F74-6A4F-B2CA-15D4F65E29C4}" name="Column9314"/>
    <tableColumn id="9335" xr3:uid="{EC575F2E-E717-7547-8C6B-37CEC80A214E}" name="Column9315"/>
    <tableColumn id="9336" xr3:uid="{274B7BC2-90EB-BE4B-862E-6FB5A0AB1F99}" name="Column9316"/>
    <tableColumn id="9337" xr3:uid="{125AFA5B-84B5-3943-B2B3-E42A880EAB55}" name="Column9317"/>
    <tableColumn id="9338" xr3:uid="{9B5AF73C-2672-8F44-B25F-560B1227A2EF}" name="Column9318"/>
    <tableColumn id="9339" xr3:uid="{07707D5F-4898-F84A-AF4F-4BA2F95F634A}" name="Column9319"/>
    <tableColumn id="9340" xr3:uid="{2DA6B21B-7D10-AF4B-9B44-43FF4B51E72A}" name="Column9320"/>
    <tableColumn id="9341" xr3:uid="{674BFB51-F3A3-EC49-B7F9-F342D0D436F5}" name="Column9321"/>
    <tableColumn id="9342" xr3:uid="{8BE2604E-1968-1749-AE93-B722D389D767}" name="Column9322"/>
    <tableColumn id="9343" xr3:uid="{F3D102D5-D35D-8040-8F60-9D97C8B75AF2}" name="Column9323"/>
    <tableColumn id="9344" xr3:uid="{B1351B6C-0D0B-9743-ACE5-02ABDBC80B18}" name="Column9324"/>
    <tableColumn id="9345" xr3:uid="{432C5158-DDA5-BF47-9590-38A6EB4A370A}" name="Column9325"/>
    <tableColumn id="9346" xr3:uid="{FFD07A2B-7D07-A448-B9C6-975E1920EBBD}" name="Column9326"/>
    <tableColumn id="9347" xr3:uid="{166B3019-F47D-0645-B5EB-BECC3CE6DC91}" name="Column9327"/>
    <tableColumn id="9348" xr3:uid="{EC7A3BD9-511C-3947-AADE-75773711BD4B}" name="Column9328"/>
    <tableColumn id="9349" xr3:uid="{FDE9C216-8B66-9648-B318-D0E339F7EADE}" name="Column9329"/>
    <tableColumn id="9350" xr3:uid="{78CE2E62-900D-8443-AC9A-C4993C7F0D70}" name="Column9330"/>
    <tableColumn id="9351" xr3:uid="{FF321141-4E9B-BA4C-BC8D-E887F1566A17}" name="Column9331"/>
    <tableColumn id="9352" xr3:uid="{6D837A0B-BABD-BB44-9041-BA6210510709}" name="Column9332"/>
    <tableColumn id="9353" xr3:uid="{BD6C6CCD-B014-1346-9C5C-ECF8EA2C5C31}" name="Column9333"/>
    <tableColumn id="9354" xr3:uid="{4813CC7F-C251-A348-B684-05BA58BA944E}" name="Column9334"/>
    <tableColumn id="9355" xr3:uid="{2C2B3030-4C8B-BF46-BD2F-B4915A6EBB0A}" name="Column9335"/>
    <tableColumn id="9356" xr3:uid="{7B5107F7-CB34-E54A-9D04-DAF2C04B6267}" name="Column9336"/>
    <tableColumn id="9357" xr3:uid="{89810183-D14C-7346-B059-0EB832666E8E}" name="Column9337"/>
    <tableColumn id="9358" xr3:uid="{509FE4B9-6BD3-464A-975A-06ED8BCE9D6C}" name="Column9338"/>
    <tableColumn id="9359" xr3:uid="{A52E76CA-28DB-E745-A661-DC6B4F365138}" name="Column9339"/>
    <tableColumn id="9360" xr3:uid="{F2120539-46F9-C449-B0BF-6B3836845865}" name="Column9340"/>
    <tableColumn id="9361" xr3:uid="{07BBF3EF-B966-8A4B-AD85-C1DB2FC9AD04}" name="Column9341"/>
    <tableColumn id="9362" xr3:uid="{829150F9-7B9B-E647-BC01-946E7054A989}" name="Column9342"/>
    <tableColumn id="9363" xr3:uid="{1772ED7D-0F0B-054B-8B93-8B92BD278CC8}" name="Column9343"/>
    <tableColumn id="9364" xr3:uid="{26273635-5EA2-8241-A3E4-9D1D9AE2314D}" name="Column9344"/>
    <tableColumn id="9365" xr3:uid="{A97C924C-2E6B-2B48-920D-1CBD1367EDF5}" name="Column9345"/>
    <tableColumn id="9366" xr3:uid="{C3EBB2E1-0F28-3645-97D2-F9F81762BF4E}" name="Column9346"/>
    <tableColumn id="9367" xr3:uid="{388769C8-7C9C-C745-BD29-F3FE4C751B83}" name="Column9347"/>
    <tableColumn id="9368" xr3:uid="{BFD83DBF-E097-2D46-ACE9-820615F651B6}" name="Column9348"/>
    <tableColumn id="9369" xr3:uid="{6C27A920-54F8-D742-8861-746796E457D2}" name="Column9349"/>
    <tableColumn id="9370" xr3:uid="{189650DC-10D0-214C-A0CA-D6A2F17D7484}" name="Column9350"/>
    <tableColumn id="9371" xr3:uid="{5D1B0B66-1A5A-6149-9DA4-9423C8ED3491}" name="Column9351"/>
    <tableColumn id="9372" xr3:uid="{7C246E99-CEDC-D64E-8613-1316952F1ED7}" name="Column9352"/>
    <tableColumn id="9373" xr3:uid="{DA92EB8F-097C-0A42-BACE-EAB28D4E6186}" name="Column9353"/>
    <tableColumn id="9374" xr3:uid="{7A7BF488-AD9A-F24D-9CCF-48E585A8FE67}" name="Column9354"/>
    <tableColumn id="9375" xr3:uid="{F84A3E2B-B249-5244-A955-60F4E5E9ECC0}" name="Column9355"/>
    <tableColumn id="9376" xr3:uid="{9F94F12C-C309-0546-8BF6-FCE577022D5C}" name="Column9356"/>
    <tableColumn id="9377" xr3:uid="{57F126F8-DFA3-D74F-94A6-46109DD3F0C7}" name="Column9357"/>
    <tableColumn id="9378" xr3:uid="{F00E93FE-282E-B447-AC5D-E52A0F932319}" name="Column9358"/>
    <tableColumn id="9379" xr3:uid="{3DA47A48-15C8-D547-9247-AAE731E29072}" name="Column9359"/>
    <tableColumn id="9380" xr3:uid="{4395F952-4A26-1D4A-A2E6-5662C20E0687}" name="Column9360"/>
    <tableColumn id="9381" xr3:uid="{5064DC40-0598-D945-B879-A81EC9E4BFBE}" name="Column9361"/>
    <tableColumn id="9382" xr3:uid="{5899FD02-E304-7A4F-8B88-289ABFB9A319}" name="Column9362"/>
    <tableColumn id="9383" xr3:uid="{8F0E55F1-87E9-2849-9A4D-4542CF1F5BA8}" name="Column9363"/>
    <tableColumn id="9384" xr3:uid="{9C9EE2D8-D2B6-F94B-9D2B-6C5B053B16C1}" name="Column9364"/>
    <tableColumn id="9385" xr3:uid="{B729A198-F10C-E44E-90E7-9F6075699C69}" name="Column9365"/>
    <tableColumn id="9386" xr3:uid="{0E4571CD-5481-F040-B566-14C028D4AB94}" name="Column9366"/>
    <tableColumn id="9387" xr3:uid="{A2B3651B-3685-D848-9E64-A5D5D2063452}" name="Column9367"/>
    <tableColumn id="9388" xr3:uid="{291C8262-F306-5549-8650-6F54ED3C1715}" name="Column9368"/>
    <tableColumn id="9389" xr3:uid="{1C3223EE-B3C6-2743-860C-8A9A3F2455F5}" name="Column9369"/>
    <tableColumn id="9390" xr3:uid="{5F806E7F-DD69-ED40-AC32-F8F7EE28E5A0}" name="Column9370"/>
    <tableColumn id="9391" xr3:uid="{B70D29D2-CAE5-A04A-BEB1-EC9E36B7A92B}" name="Column9371"/>
    <tableColumn id="9392" xr3:uid="{C4BBE6BD-75BA-FF48-8C63-828EC3519757}" name="Column9372"/>
    <tableColumn id="9393" xr3:uid="{25A08A6F-FFFF-6347-A76F-13033C9137D8}" name="Column9373"/>
    <tableColumn id="9394" xr3:uid="{D4A1ACF8-CF33-6142-BA66-9DFF62791EE7}" name="Column9374"/>
    <tableColumn id="9395" xr3:uid="{F78D22CD-0C9A-724B-8C4F-7FEC1160BECC}" name="Column9375"/>
    <tableColumn id="9396" xr3:uid="{483CCD4A-4AA0-8C4E-A580-40AE3AC8AA66}" name="Column9376"/>
    <tableColumn id="9397" xr3:uid="{6D1B21F3-B5F2-6643-8F5A-16E1A297D431}" name="Column9377"/>
    <tableColumn id="9398" xr3:uid="{D7DC964F-6296-1F4B-8870-26BDC7E4203B}" name="Column9378"/>
    <tableColumn id="9399" xr3:uid="{06E8B1A3-003E-7B49-974B-B7E7D26ABF6D}" name="Column9379"/>
    <tableColumn id="9400" xr3:uid="{07E2D502-684F-284A-8B56-2B9E50C58A75}" name="Column9380"/>
    <tableColumn id="9401" xr3:uid="{A2EA43EB-5BA0-8C4E-B9CC-BD798ECDE0EA}" name="Column9381"/>
    <tableColumn id="9402" xr3:uid="{F44824AB-2381-9943-B9A7-633E823C7B0D}" name="Column9382"/>
    <tableColumn id="9403" xr3:uid="{DE3BBD0E-AF04-414D-895A-059C5CA140BB}" name="Column9383"/>
    <tableColumn id="9404" xr3:uid="{98978AD1-3483-6344-81FA-D2645F8C3030}" name="Column9384"/>
    <tableColumn id="9405" xr3:uid="{0476AAB5-431D-6148-9E15-1B34E42C158E}" name="Column9385"/>
    <tableColumn id="9406" xr3:uid="{F3274D26-EFD6-1540-ACBF-2FCA731BE7FE}" name="Column9386"/>
    <tableColumn id="9407" xr3:uid="{8AE3C91F-1467-DF43-A669-2D2A9C4E979B}" name="Column9387"/>
    <tableColumn id="9408" xr3:uid="{518BA489-9842-8C49-9301-0A36F03B4254}" name="Column9388"/>
    <tableColumn id="9409" xr3:uid="{F6B78E81-DCE0-3A43-9F9C-B4E8262FDB3E}" name="Column9389"/>
    <tableColumn id="9410" xr3:uid="{687CD915-17B5-ED48-AF9F-AF27ECB1FC4E}" name="Column9390"/>
    <tableColumn id="9411" xr3:uid="{203BC722-3DB9-A348-9DAA-EF4424040EFF}" name="Column9391"/>
    <tableColumn id="9412" xr3:uid="{31D33F79-BF41-8A48-8BEE-D94ECD5E4EB5}" name="Column9392"/>
    <tableColumn id="9413" xr3:uid="{1D041155-B4D3-E441-97C5-AEA036D788A9}" name="Column9393"/>
    <tableColumn id="9414" xr3:uid="{19C821BB-5DE2-F94B-98EF-DE09B7951590}" name="Column9394"/>
    <tableColumn id="9415" xr3:uid="{B2060891-5FBC-7347-880B-18626C2A9B51}" name="Column9395"/>
    <tableColumn id="9416" xr3:uid="{38E82560-AC95-C149-8336-65D71E753FAB}" name="Column9396"/>
    <tableColumn id="9417" xr3:uid="{839A12AD-E16B-1941-8837-4D3AFC566D40}" name="Column9397"/>
    <tableColumn id="9418" xr3:uid="{B477A316-DAEF-8046-9C2D-E88AB1169430}" name="Column9398"/>
    <tableColumn id="9419" xr3:uid="{9D87BA3C-D3F6-3645-B5F0-8896E654D870}" name="Column9399"/>
    <tableColumn id="9420" xr3:uid="{690F5CC8-C927-B441-9F6F-B47AF804AC35}" name="Column9400"/>
    <tableColumn id="9421" xr3:uid="{D9A95534-57C5-AC4E-A639-2BE57B6E55B0}" name="Column9401"/>
    <tableColumn id="9422" xr3:uid="{234A62EB-9118-F248-A2CE-77AB9BC24D13}" name="Column9402"/>
    <tableColumn id="9423" xr3:uid="{A97E46A9-EB37-FF4E-8F32-3E1D995496D5}" name="Column9403"/>
    <tableColumn id="9424" xr3:uid="{2720BE8C-81B9-7941-A630-FAF46A664290}" name="Column9404"/>
    <tableColumn id="9425" xr3:uid="{958FA6CB-2DA1-854D-91D4-67862809CF8F}" name="Column9405"/>
    <tableColumn id="9426" xr3:uid="{864ACE7B-894F-0247-B57E-26078C123021}" name="Column9406"/>
    <tableColumn id="9427" xr3:uid="{3A657BBD-747C-DD49-AF4A-9885FF384108}" name="Column9407"/>
    <tableColumn id="9428" xr3:uid="{687EA80D-43BC-D548-9BF0-15C5B5459AED}" name="Column9408"/>
    <tableColumn id="9429" xr3:uid="{387FCD96-9304-414D-8F20-285B8E15A96C}" name="Column9409"/>
    <tableColumn id="9430" xr3:uid="{237C595A-FA05-B043-945C-ED5E25C5D99A}" name="Column9410"/>
    <tableColumn id="9431" xr3:uid="{BC8B6B95-3707-D241-B496-62F7A36A0BA2}" name="Column9411"/>
    <tableColumn id="9432" xr3:uid="{12A41CDE-ADF6-FC4A-A6B6-BC940BF7E5B0}" name="Column9412"/>
    <tableColumn id="9433" xr3:uid="{C10D7435-1B97-D144-BB8E-8E05DC06DE05}" name="Column9413"/>
    <tableColumn id="9434" xr3:uid="{A6A363D0-A843-1A4D-A5CE-81B65F2AE81B}" name="Column9414"/>
    <tableColumn id="9435" xr3:uid="{9BCF53B8-5CC7-914C-86DB-9C36FBDA3E05}" name="Column9415"/>
    <tableColumn id="9436" xr3:uid="{4ED8E093-46B2-A942-91A7-7BE1B8469ED4}" name="Column9416"/>
    <tableColumn id="9437" xr3:uid="{CDC65315-6CA0-F14A-8157-354DB4D35787}" name="Column9417"/>
    <tableColumn id="9438" xr3:uid="{742333FE-EF39-304C-9712-DCBDEB52F0C2}" name="Column9418"/>
    <tableColumn id="9439" xr3:uid="{67D03594-A359-A841-9410-53B1A0A47182}" name="Column9419"/>
    <tableColumn id="9440" xr3:uid="{709C5BA8-5201-364C-B394-6EECC39B6E3F}" name="Column9420"/>
    <tableColumn id="9441" xr3:uid="{79422939-9D59-CA4F-BA7D-F7B2EDC9FCAB}" name="Column9421"/>
    <tableColumn id="9442" xr3:uid="{A79B418A-4B85-F04D-BB91-357DE8F0DCBF}" name="Column9422"/>
    <tableColumn id="9443" xr3:uid="{04A3C42B-AE1E-EC44-9EAD-70EB9E9BB739}" name="Column9423"/>
    <tableColumn id="9444" xr3:uid="{88ADDBDD-E63A-C548-8DB5-B48C091F85D4}" name="Column9424"/>
    <tableColumn id="9445" xr3:uid="{713DB873-F20A-3949-930A-18CA67F6C34D}" name="Column9425"/>
    <tableColumn id="9446" xr3:uid="{BF476EB0-9793-724A-8A31-753B2DB709EA}" name="Column9426"/>
    <tableColumn id="9447" xr3:uid="{E2CFBADF-57F5-7245-B496-7113D4D9C318}" name="Column9427"/>
    <tableColumn id="9448" xr3:uid="{A3E5CC37-62E3-894E-B9FC-3E68BF9A8F1E}" name="Column9428"/>
    <tableColumn id="9449" xr3:uid="{946CCA46-F578-D04A-AD61-AFC1A84C6F2B}" name="Column9429"/>
    <tableColumn id="9450" xr3:uid="{08479FA4-B58B-3045-B4B9-F4A4DE971E77}" name="Column9430"/>
    <tableColumn id="9451" xr3:uid="{C71B826A-D557-A040-B537-AF14B708B63C}" name="Column9431"/>
    <tableColumn id="9452" xr3:uid="{C2A93250-582F-194E-8E6B-DB95C5F5AEC3}" name="Column9432"/>
    <tableColumn id="9453" xr3:uid="{66A15371-2002-2F4B-BDC5-60DCBCC1260B}" name="Column9433"/>
    <tableColumn id="9454" xr3:uid="{D1701D07-BD82-EF4A-A5C8-2F08A4F2F81B}" name="Column9434"/>
    <tableColumn id="9455" xr3:uid="{9DF6F86B-712F-B543-84C8-CC8E86B01CC7}" name="Column9435"/>
    <tableColumn id="9456" xr3:uid="{B9C175AD-F0AC-4E44-A9AC-156370E716C7}" name="Column9436"/>
    <tableColumn id="9457" xr3:uid="{999F1278-184F-A74E-B0A0-4515928B1519}" name="Column9437"/>
    <tableColumn id="9458" xr3:uid="{E602FEAD-0C60-0742-9C3E-04E9B2260B70}" name="Column9438"/>
    <tableColumn id="9459" xr3:uid="{24563664-B6C6-1740-A407-3D0F4C1BC7E2}" name="Column9439"/>
    <tableColumn id="9460" xr3:uid="{7D6767B2-CED9-1040-A6F2-84CF98C633E9}" name="Column9440"/>
    <tableColumn id="9461" xr3:uid="{D808C5CC-56F4-7144-ABA6-CFA1651A0E7F}" name="Column9441"/>
    <tableColumn id="9462" xr3:uid="{F2D37865-4D52-7D4B-A4FA-E984E1631B15}" name="Column9442"/>
    <tableColumn id="9463" xr3:uid="{6AB311E6-40D3-8B4C-BABA-5FF1E92225A6}" name="Column9443"/>
    <tableColumn id="9464" xr3:uid="{A1C11E53-1E09-D94B-B551-828EF64FA574}" name="Column9444"/>
    <tableColumn id="9465" xr3:uid="{6CFFC467-64FF-454D-8277-B1B14B5B1745}" name="Column9445"/>
    <tableColumn id="9466" xr3:uid="{D2D32236-AD9C-6842-BC60-A2AA51507810}" name="Column9446"/>
    <tableColumn id="9467" xr3:uid="{A5F7590B-1006-C648-8971-7199BB347077}" name="Column9447"/>
    <tableColumn id="9468" xr3:uid="{7B0198D8-ACA1-864E-9BEA-18624EB0C4E2}" name="Column9448"/>
    <tableColumn id="9469" xr3:uid="{E0FBEF36-8F5D-CA48-A31C-5CEDEFFBE0B2}" name="Column9449"/>
    <tableColumn id="9470" xr3:uid="{00D2BA54-8B7E-B245-9736-0444CC2C6D7E}" name="Column9450"/>
    <tableColumn id="9471" xr3:uid="{2BDBBC2C-522A-9E44-94EB-EF3A1FEF795C}" name="Column9451"/>
    <tableColumn id="9472" xr3:uid="{8D862698-569E-8C48-BD3D-1D243CC1F51D}" name="Column9452"/>
    <tableColumn id="9473" xr3:uid="{8CAA46B1-8486-074F-9E8B-1F0EEC388F44}" name="Column9453"/>
    <tableColumn id="9474" xr3:uid="{78F0F5AE-9343-7A45-907C-0525755DA755}" name="Column9454"/>
    <tableColumn id="9475" xr3:uid="{2FF50E70-87A0-994F-8F9F-59C76CE95945}" name="Column9455"/>
    <tableColumn id="9476" xr3:uid="{1B2AA57C-22F6-D541-8F09-8C38688B5F75}" name="Column9456"/>
    <tableColumn id="9477" xr3:uid="{AD556066-5E54-974D-87E7-3E51CB21F032}" name="Column9457"/>
    <tableColumn id="9478" xr3:uid="{1A874654-F1A9-CB4A-86C5-9C27867373AD}" name="Column9458"/>
    <tableColumn id="9479" xr3:uid="{A309FD9D-5E93-8C41-BB87-9803E50A0E10}" name="Column9459"/>
    <tableColumn id="9480" xr3:uid="{B096C63D-3953-EB4B-84AD-70F754787A5F}" name="Column9460"/>
    <tableColumn id="9481" xr3:uid="{42866974-5E28-4A40-BC1B-F5B7AE5EB724}" name="Column9461"/>
    <tableColumn id="9482" xr3:uid="{4428FAE2-D88F-0241-8F81-4ECEF69D4EDB}" name="Column9462"/>
    <tableColumn id="9483" xr3:uid="{C08B64FD-2C74-6B44-B034-8E328A21AF62}" name="Column9463"/>
    <tableColumn id="9484" xr3:uid="{AEADE8A1-6D78-B847-A35F-908EFE8FA155}" name="Column9464"/>
    <tableColumn id="9485" xr3:uid="{D629401F-A0A5-2542-A3FC-B63D8D877BF0}" name="Column9465"/>
    <tableColumn id="9486" xr3:uid="{50AE9A9E-50F5-B347-87D1-DD70474DE281}" name="Column9466"/>
    <tableColumn id="9487" xr3:uid="{ED98CAB2-A9D4-F740-8A86-B98599BCE5B1}" name="Column9467"/>
    <tableColumn id="9488" xr3:uid="{8E151AC7-9876-1043-B65B-6BF903445C9E}" name="Column9468"/>
    <tableColumn id="9489" xr3:uid="{8D9136A0-11BA-C845-9E4E-7CD472F27522}" name="Column9469"/>
    <tableColumn id="9490" xr3:uid="{45047DF3-0461-9E45-B58C-8DA050C24759}" name="Column9470"/>
    <tableColumn id="9491" xr3:uid="{25F8410F-41C5-E84B-BF23-6C757DB91CF1}" name="Column9471"/>
    <tableColumn id="9492" xr3:uid="{85483A8B-76C9-234D-9C4F-42E63EBE6B2E}" name="Column9472"/>
    <tableColumn id="9493" xr3:uid="{6483AE11-4EF3-2142-B350-E3696FE15E4B}" name="Column9473"/>
    <tableColumn id="9494" xr3:uid="{D007DD3E-517C-2B4C-B936-ED70A786D3D5}" name="Column9474"/>
    <tableColumn id="9495" xr3:uid="{F7EF2A1E-8F17-154E-A430-B3F9BC81E8AA}" name="Column9475"/>
    <tableColumn id="9496" xr3:uid="{FE10F1A1-98E8-D642-802B-F030753F2E67}" name="Column9476"/>
    <tableColumn id="9497" xr3:uid="{2E94660E-1881-CD4B-A062-6F26BFE52264}" name="Column9477"/>
    <tableColumn id="9498" xr3:uid="{D439B719-3078-364C-9D80-22D0B0F5E8B5}" name="Column9478"/>
    <tableColumn id="9499" xr3:uid="{F96A18A7-1B47-BC46-8A02-E78F510A6790}" name="Column9479"/>
    <tableColumn id="9500" xr3:uid="{FB0BCB73-58E5-B846-AB27-AB38D0669B22}" name="Column9480"/>
    <tableColumn id="9501" xr3:uid="{8220FFFB-93E6-F648-AF0E-BEEED67DD300}" name="Column9481"/>
    <tableColumn id="9502" xr3:uid="{51F0A67E-02FE-5540-9600-6BD5E1E571C4}" name="Column9482"/>
    <tableColumn id="9503" xr3:uid="{57A2BC6F-BC94-A94C-8C43-4A5126C8BC4A}" name="Column9483"/>
    <tableColumn id="9504" xr3:uid="{6216DA59-28DF-EA43-A0A2-E3A801FB5DEE}" name="Column9484"/>
    <tableColumn id="9505" xr3:uid="{C621FCE5-7759-194D-A129-FC57A11A0CA6}" name="Column9485"/>
    <tableColumn id="9506" xr3:uid="{9A6E0818-63CD-564B-AFE8-A3F95D15D879}" name="Column9486"/>
    <tableColumn id="9507" xr3:uid="{DEB0A488-3523-B74B-B957-F9A622EE816A}" name="Column9487"/>
    <tableColumn id="9508" xr3:uid="{288689A7-F753-6F46-A428-30CF820D21DC}" name="Column9488"/>
    <tableColumn id="9509" xr3:uid="{85570766-1214-AF41-83DB-51315CC19D4C}" name="Column9489"/>
    <tableColumn id="9510" xr3:uid="{ADEDB4FE-9161-0546-B212-A89A4835FEC8}" name="Column9490"/>
    <tableColumn id="9511" xr3:uid="{42C543C1-7504-374F-BC88-D893ABC4C62C}" name="Column9491"/>
    <tableColumn id="9512" xr3:uid="{76A71466-9458-F140-89AF-EBA9A69DEA89}" name="Column9492"/>
    <tableColumn id="9513" xr3:uid="{25B9CE06-237E-7B47-BF6A-DCCFDE743515}" name="Column9493"/>
    <tableColumn id="9514" xr3:uid="{F6132362-8E9C-A745-9E74-034D8893CED8}" name="Column9494"/>
    <tableColumn id="9515" xr3:uid="{1BB35B92-A9B0-D442-BA20-4C4263778FDA}" name="Column9495"/>
    <tableColumn id="9516" xr3:uid="{3427DC2E-8837-4744-BA68-C3A84E4A7E5C}" name="Column9496"/>
    <tableColumn id="9517" xr3:uid="{DB0FA49E-ADDB-7E48-B230-63D54D770D76}" name="Column9497"/>
    <tableColumn id="9518" xr3:uid="{42B33F7C-0B0F-ED4E-BB67-32C6B4306774}" name="Column9498"/>
    <tableColumn id="9519" xr3:uid="{955AEB56-C4DC-F94B-9285-6B8A8B4B8B3B}" name="Column9499"/>
    <tableColumn id="9520" xr3:uid="{ED451A1A-4B60-4742-A020-20BB9AB6051D}" name="Column9500"/>
    <tableColumn id="9521" xr3:uid="{FD455328-6B3D-094D-AEAD-B63B0A94286F}" name="Column9501"/>
    <tableColumn id="9522" xr3:uid="{4DE8F3A8-D5CE-AC4D-8154-F32E396D086E}" name="Column9502"/>
    <tableColumn id="9523" xr3:uid="{8A5813B8-8A6B-2B48-B03E-7935462BEA18}" name="Column9503"/>
    <tableColumn id="9524" xr3:uid="{0C84EC46-3EB0-1447-A813-D285085F427C}" name="Column9504"/>
    <tableColumn id="9525" xr3:uid="{07D46709-C225-9446-A2D8-827FCC563EB3}" name="Column9505"/>
    <tableColumn id="9526" xr3:uid="{9BAFAE29-3828-9142-B62B-010AB0D34D70}" name="Column9506"/>
    <tableColumn id="9527" xr3:uid="{7CE67A41-F02D-684F-823F-DDC249E56E75}" name="Column9507"/>
    <tableColumn id="9528" xr3:uid="{55DAFE70-D832-D947-AAEF-8C9C7C2E2527}" name="Column9508"/>
    <tableColumn id="9529" xr3:uid="{CE56D08B-A9DB-924B-AB72-06777093B5B5}" name="Column9509"/>
    <tableColumn id="9530" xr3:uid="{6EDCFEF2-46A7-A74C-BE40-4B3FEDDD5728}" name="Column9510"/>
    <tableColumn id="9531" xr3:uid="{2F786442-0B84-B442-8265-39EB5CC47789}" name="Column9511"/>
    <tableColumn id="9532" xr3:uid="{A22855F4-00AB-1948-9238-6B9DC40AD69F}" name="Column9512"/>
    <tableColumn id="9533" xr3:uid="{9B3203D0-2BE7-6E43-9D5C-B18BABD495D9}" name="Column9513"/>
    <tableColumn id="9534" xr3:uid="{91DD223F-0CAF-B643-ABFD-EE1F563B0187}" name="Column9514"/>
    <tableColumn id="9535" xr3:uid="{215E2C76-63CA-DF40-B060-CE4A8D897D5B}" name="Column9515"/>
    <tableColumn id="9536" xr3:uid="{3294116F-14CD-1248-82B3-7D77A00FD993}" name="Column9516"/>
    <tableColumn id="9537" xr3:uid="{07E57E90-FAE5-6945-82C1-BA210982FB5B}" name="Column9517"/>
    <tableColumn id="9538" xr3:uid="{CA763C4E-4840-6A4E-B428-945AE7FA0A61}" name="Column9518"/>
    <tableColumn id="9539" xr3:uid="{99730E1F-255C-FF4B-9913-51A136836B20}" name="Column9519"/>
    <tableColumn id="9540" xr3:uid="{0BB8A019-AF7D-5F4C-B47E-1490102E15E5}" name="Column9520"/>
    <tableColumn id="9541" xr3:uid="{39A92D84-882A-404C-AFC1-4CE2F9B566C0}" name="Column9521"/>
    <tableColumn id="9542" xr3:uid="{030A270A-A933-2248-873C-28C643A5C635}" name="Column9522"/>
    <tableColumn id="9543" xr3:uid="{36B753ED-99F2-464D-8B81-48003A2F3CF3}" name="Column9523"/>
    <tableColumn id="9544" xr3:uid="{11D6FC63-2A69-8E4E-8AEC-21652379890F}" name="Column9524"/>
    <tableColumn id="9545" xr3:uid="{FE593ABB-E0E6-D14C-8BB4-1C4EB812A8AA}" name="Column9525"/>
    <tableColumn id="9546" xr3:uid="{B4D4439E-277A-4345-ACB6-D192C412E626}" name="Column9526"/>
    <tableColumn id="9547" xr3:uid="{C2AC8BA0-436B-D846-AC7A-12E98A4DDE88}" name="Column9527"/>
    <tableColumn id="9548" xr3:uid="{0EAB9DF7-B3B1-464E-9BEF-4C8A3D68E549}" name="Column9528"/>
    <tableColumn id="9549" xr3:uid="{E1834BCC-36B0-424A-AF6A-55963E464406}" name="Column9529"/>
    <tableColumn id="9550" xr3:uid="{00A1D4C6-8CC4-7E4E-AAC1-787A158B6B17}" name="Column9530"/>
    <tableColumn id="9551" xr3:uid="{E7F0B095-1397-CF4C-AF99-8CC6FA3502D0}" name="Column9531"/>
    <tableColumn id="9552" xr3:uid="{1CBA7BCE-1621-0E4F-B92F-25719A0CE6DD}" name="Column9532"/>
    <tableColumn id="9553" xr3:uid="{D25222F7-A6D5-5B44-ACA5-8B02D769FFA0}" name="Column9533"/>
    <tableColumn id="9554" xr3:uid="{2E592E76-5735-FA4B-A370-9DFF73152CC8}" name="Column9534"/>
    <tableColumn id="9555" xr3:uid="{7EB494AD-04F0-D947-BA27-6FE39C9E2DA8}" name="Column9535"/>
    <tableColumn id="9556" xr3:uid="{89D379BD-FB92-1647-BD09-0BF1EF2A3B09}" name="Column9536"/>
    <tableColumn id="9557" xr3:uid="{6818E899-BB37-4646-A257-3546376BC715}" name="Column9537"/>
    <tableColumn id="9558" xr3:uid="{3EDE8CB3-EAB1-5B48-AB81-4A59DE4ACAAB}" name="Column9538"/>
    <tableColumn id="9559" xr3:uid="{CF5D61F4-17BA-FC48-822C-1E9687D4F2F3}" name="Column9539"/>
    <tableColumn id="9560" xr3:uid="{332FBFEB-0389-114D-BD49-C79E6EE2E37F}" name="Column9540"/>
    <tableColumn id="9561" xr3:uid="{A4615FE9-9678-DD4C-8F26-1178ECEEB5F4}" name="Column9541"/>
    <tableColumn id="9562" xr3:uid="{23F9E06B-075B-8142-B4D4-080C000AEF7F}" name="Column9542"/>
    <tableColumn id="9563" xr3:uid="{1F19F567-9216-8A4D-AD4B-9DCE0FE87E33}" name="Column9543"/>
    <tableColumn id="9564" xr3:uid="{7328B7E6-D908-CB47-8304-3C4E9889E862}" name="Column9544"/>
    <tableColumn id="9565" xr3:uid="{0E619EB1-5E8D-3649-B6C4-00316B566B7C}" name="Column9545"/>
    <tableColumn id="9566" xr3:uid="{60C3A7D5-290C-5B4C-A579-6C52FAECF25A}" name="Column9546"/>
    <tableColumn id="9567" xr3:uid="{2C7E1488-C31F-6342-A94E-145D801E1EB8}" name="Column9547"/>
    <tableColumn id="9568" xr3:uid="{21D6A50F-A03A-A947-9E7D-0CC2A37D2955}" name="Column9548"/>
    <tableColumn id="9569" xr3:uid="{F833754D-FCA9-054D-B031-D76616DD0CBC}" name="Column9549"/>
    <tableColumn id="9570" xr3:uid="{D90BCBEC-FE7F-2E42-B444-266482514AD1}" name="Column9550"/>
    <tableColumn id="9571" xr3:uid="{CC027926-CAD1-A24A-83CC-365B6AFD3E82}" name="Column9551"/>
    <tableColumn id="9572" xr3:uid="{27DF750C-DEAF-B042-8BE4-AC11BAFA3CB7}" name="Column9552"/>
    <tableColumn id="9573" xr3:uid="{E32C00F9-F1DB-4345-A860-B943CF68A8E4}" name="Column9553"/>
    <tableColumn id="9574" xr3:uid="{8C8A2455-09F1-D842-A975-3E67E1181B01}" name="Column9554"/>
    <tableColumn id="9575" xr3:uid="{F19BADCB-E44C-DE48-822F-16AC3D10C8AB}" name="Column9555"/>
    <tableColumn id="9576" xr3:uid="{60B9B143-986A-6947-85DE-16B3A4B66154}" name="Column9556"/>
    <tableColumn id="9577" xr3:uid="{8C37E3F8-2670-FE45-94E7-E0FE5FE3FFF8}" name="Column9557"/>
    <tableColumn id="9578" xr3:uid="{7547CF8A-21F3-024C-B43E-090B7126C7B9}" name="Column9558"/>
    <tableColumn id="9579" xr3:uid="{695819DA-D954-0746-AB39-C296964E0AD3}" name="Column9559"/>
    <tableColumn id="9580" xr3:uid="{6A9BD318-6465-0E42-82A6-0DE290B90C99}" name="Column9560"/>
    <tableColumn id="9581" xr3:uid="{B2AAB478-3A08-8D4E-B0C3-3BB6B7E89818}" name="Column9561"/>
    <tableColumn id="9582" xr3:uid="{4D91BE40-B024-B942-AD57-CE5BFEFEBAC0}" name="Column9562"/>
    <tableColumn id="9583" xr3:uid="{7FA12B43-7300-614A-9DEE-D6A3E632E2A7}" name="Column9563"/>
    <tableColumn id="9584" xr3:uid="{3C92B054-3AB2-2B46-B41D-5B2996AE2A2D}" name="Column9564"/>
    <tableColumn id="9585" xr3:uid="{5373AD13-E871-FA44-A03F-D850D5A02EE3}" name="Column9565"/>
    <tableColumn id="9586" xr3:uid="{60185C96-E33D-3145-8082-1525698A14F0}" name="Column9566"/>
    <tableColumn id="9587" xr3:uid="{15DD03E9-8043-C641-B383-778BADA52CD2}" name="Column9567"/>
    <tableColumn id="9588" xr3:uid="{B795D0E1-EC04-C840-9C48-19DFBE8E73BB}" name="Column9568"/>
    <tableColumn id="9589" xr3:uid="{A004BFC3-9B3A-7640-8E9E-C0FB55B50318}" name="Column9569"/>
    <tableColumn id="9590" xr3:uid="{D3DFB98D-527A-8E4F-8FC4-9CFE61C81CBF}" name="Column9570"/>
    <tableColumn id="9591" xr3:uid="{DC78296C-B212-D74A-9156-C50052BDE748}" name="Column9571"/>
    <tableColumn id="9592" xr3:uid="{DAC3A18C-73C2-6242-B8DC-EFC73CE5E1BD}" name="Column9572"/>
    <tableColumn id="9593" xr3:uid="{81848388-8930-0749-90A3-04F078765B49}" name="Column9573"/>
    <tableColumn id="9594" xr3:uid="{6E3F0502-96BB-1F41-912D-047B3E11B071}" name="Column9574"/>
    <tableColumn id="9595" xr3:uid="{8036716A-8D36-A345-95A6-5AE1D9C2A91C}" name="Column9575"/>
    <tableColumn id="9596" xr3:uid="{954E4EFC-FD07-CE4D-B6C0-CFF1CACB54DD}" name="Column9576"/>
    <tableColumn id="9597" xr3:uid="{46E8EB10-C7AB-2041-8FC5-E55D46EC44E2}" name="Column9577"/>
    <tableColumn id="9598" xr3:uid="{82347C73-3D9B-034A-99A8-8DFFCEE5C50D}" name="Column9578"/>
    <tableColumn id="9599" xr3:uid="{69128217-751F-0542-996A-E29D0C5D5CA6}" name="Column9579"/>
    <tableColumn id="9600" xr3:uid="{68D13034-5B22-4F42-B1DC-902F18445B5C}" name="Column9580"/>
    <tableColumn id="9601" xr3:uid="{7B2E4988-463A-6E45-9D5B-48AE1386E0C2}" name="Column9581"/>
    <tableColumn id="9602" xr3:uid="{8B392010-75A9-1044-A0D7-AE586A159479}" name="Column9582"/>
    <tableColumn id="9603" xr3:uid="{D3ED4BB8-E811-4743-8B00-D1FB43AC8289}" name="Column9583"/>
    <tableColumn id="9604" xr3:uid="{5DEC568D-2BE1-F14F-A8F4-8AF5F2709E7C}" name="Column9584"/>
    <tableColumn id="9605" xr3:uid="{288B9251-DAD8-1C43-8CEF-5D0AF95DABEC}" name="Column9585"/>
    <tableColumn id="9606" xr3:uid="{AAB29AD4-BFC6-DD49-8E7A-B8EDF4F947B8}" name="Column9586"/>
    <tableColumn id="9607" xr3:uid="{92EC9394-FC3D-1548-B196-05207A7D8D94}" name="Column9587"/>
    <tableColumn id="9608" xr3:uid="{9DC6E6F8-275D-654D-AB94-F81A8ED5D366}" name="Column9588"/>
    <tableColumn id="9609" xr3:uid="{0BE96783-5EB4-E448-9C30-46ADE8B37BF5}" name="Column9589"/>
    <tableColumn id="9610" xr3:uid="{7116F5EA-5353-CE41-B515-CEDD6145DEE4}" name="Column9590"/>
    <tableColumn id="9611" xr3:uid="{C0053FC9-C1E1-224F-BAB8-4750EB86C2CA}" name="Column9591"/>
    <tableColumn id="9612" xr3:uid="{DA42B633-C3EC-9447-B43D-A70F7FFB0D63}" name="Column9592"/>
    <tableColumn id="9613" xr3:uid="{95F804EC-EF7D-E94F-A3AC-872FA70D9F75}" name="Column9593"/>
    <tableColumn id="9614" xr3:uid="{D6FBD2F8-E382-5B4C-96A6-1A451F89E212}" name="Column9594"/>
    <tableColumn id="9615" xr3:uid="{530FFA75-AA69-1847-9468-BDBFB826ABD9}" name="Column9595"/>
    <tableColumn id="9616" xr3:uid="{06BD65B9-330B-0E4A-9F66-0BCC575D68F7}" name="Column9596"/>
    <tableColumn id="9617" xr3:uid="{E1209FD7-2C96-794C-A8B8-F3C89012C7FC}" name="Column9597"/>
    <tableColumn id="9618" xr3:uid="{4697C862-32A5-BF47-AF0A-C1F5E799900C}" name="Column9598"/>
    <tableColumn id="9619" xr3:uid="{AB710FC6-A9CD-6F4F-8D0B-35A0BA7D5A30}" name="Column9599"/>
    <tableColumn id="9620" xr3:uid="{1B81DD9E-6166-E24B-BCD2-1C331E7C3CAA}" name="Column9600"/>
    <tableColumn id="9621" xr3:uid="{570C7B7F-5D05-CA45-B083-16A30F2AD99F}" name="Column9601"/>
    <tableColumn id="9622" xr3:uid="{034D5144-5962-AF4B-870C-6E14D2709200}" name="Column9602"/>
    <tableColumn id="9623" xr3:uid="{C4CB0783-54D7-834F-9649-0C0210CDE225}" name="Column9603"/>
    <tableColumn id="9624" xr3:uid="{E849E904-273E-A149-890B-6877865B6573}" name="Column9604"/>
    <tableColumn id="9625" xr3:uid="{C6BE47E4-13EB-3449-88DC-0ABFFC4E571C}" name="Column9605"/>
    <tableColumn id="9626" xr3:uid="{78BDAC06-42AE-364A-A94E-69FC0211A0E2}" name="Column9606"/>
    <tableColumn id="9627" xr3:uid="{F7BDDE6E-B48A-F540-B019-653E247FEAD7}" name="Column9607"/>
    <tableColumn id="9628" xr3:uid="{A09B2D29-B21B-CF41-AEBC-37DFCCBBE00A}" name="Column9608"/>
    <tableColumn id="9629" xr3:uid="{3BA92C63-71E1-6349-9303-7D4213615F95}" name="Column9609"/>
    <tableColumn id="9630" xr3:uid="{D0FFD005-F161-C74D-BEEF-564B851C04C1}" name="Column9610"/>
    <tableColumn id="9631" xr3:uid="{92E4B08E-57D8-C64E-BB74-1AA7B12D1632}" name="Column9611"/>
    <tableColumn id="9632" xr3:uid="{4193F3A9-E11E-DE43-8B90-A1DD7EBBA00C}" name="Column9612"/>
    <tableColumn id="9633" xr3:uid="{26009AA6-9646-2F41-851E-3439A21A3637}" name="Column9613"/>
    <tableColumn id="9634" xr3:uid="{DB19CDBF-8745-C849-91D2-47322D5D281D}" name="Column9614"/>
    <tableColumn id="9635" xr3:uid="{E3F0DC5E-C373-8D48-AB7F-73485687C075}" name="Column9615"/>
    <tableColumn id="9636" xr3:uid="{8CD4A68F-1577-FE44-AFB2-E9997BBA6427}" name="Column9616"/>
    <tableColumn id="9637" xr3:uid="{DD8DEDB1-216B-DE45-8A1C-B17B0B86460E}" name="Column9617"/>
    <tableColumn id="9638" xr3:uid="{0253BA7E-76A9-4040-9A90-F63ED8CA9C47}" name="Column9618"/>
    <tableColumn id="9639" xr3:uid="{623A6B0F-A539-874F-962F-B30BFD30FD6D}" name="Column9619"/>
    <tableColumn id="9640" xr3:uid="{4EB2A515-0B08-4840-AB62-918644326E7F}" name="Column9620"/>
    <tableColumn id="9641" xr3:uid="{B4748A74-F2CE-7241-9360-2CD8185D85BF}" name="Column9621"/>
    <tableColumn id="9642" xr3:uid="{129F7B94-B7F8-3F4D-AB18-A1E6E71C26B9}" name="Column9622"/>
    <tableColumn id="9643" xr3:uid="{BC8C6A4C-36C3-F248-ADBF-7EA6065A71E6}" name="Column9623"/>
    <tableColumn id="9644" xr3:uid="{F60AF07F-28F7-AE45-91BB-493879194FE6}" name="Column9624"/>
    <tableColumn id="9645" xr3:uid="{79D30FC9-F8D5-F14B-911C-CD5A4A488841}" name="Column9625"/>
    <tableColumn id="9646" xr3:uid="{C9004773-E35B-AF46-9AFE-E06FC619C25A}" name="Column9626"/>
    <tableColumn id="9647" xr3:uid="{9350293F-DA0D-8545-8565-E03B39A7D19B}" name="Column9627"/>
    <tableColumn id="9648" xr3:uid="{E03C8C28-C7AA-EE46-BF8F-E15273C0BC2D}" name="Column9628"/>
    <tableColumn id="9649" xr3:uid="{9FBA9F8C-2712-E44C-A4F3-716F51903152}" name="Column9629"/>
    <tableColumn id="9650" xr3:uid="{A135B7A5-B925-9A41-9F36-344828B77E73}" name="Column9630"/>
    <tableColumn id="9651" xr3:uid="{5BC2E4A7-6E6C-A448-8F91-6D462A2B6981}" name="Column9631"/>
    <tableColumn id="9652" xr3:uid="{051D6CB8-36AD-A54E-B2B2-A0E6598D044B}" name="Column9632"/>
    <tableColumn id="9653" xr3:uid="{4165A9B8-2AD0-8046-95F3-200FAFC294CF}" name="Column9633"/>
    <tableColumn id="9654" xr3:uid="{DCDB4B56-F7DC-7B44-8F00-7F2BFAA1D2D6}" name="Column9634"/>
    <tableColumn id="9655" xr3:uid="{D498F100-C09B-454A-B5DA-9CDBD1C26EC8}" name="Column9635"/>
    <tableColumn id="9656" xr3:uid="{3B44C2C8-8D28-874A-8E90-2C6F826F3A9E}" name="Column9636"/>
    <tableColumn id="9657" xr3:uid="{3E927F7D-2074-5645-8712-F9B136A55FD8}" name="Column9637"/>
    <tableColumn id="9658" xr3:uid="{74265271-985A-9146-BCBC-D972A57EE96E}" name="Column9638"/>
    <tableColumn id="9659" xr3:uid="{1106395E-FEE9-7A4A-85CF-0E5D441EF4CC}" name="Column9639"/>
    <tableColumn id="9660" xr3:uid="{109C0FC9-92D2-774B-9301-E48F0A27E748}" name="Column9640"/>
    <tableColumn id="9661" xr3:uid="{39803B4B-0627-5F4A-9DBF-3773E654DB3C}" name="Column9641"/>
    <tableColumn id="9662" xr3:uid="{B9610527-0477-5444-B9AD-765386271C1E}" name="Column9642"/>
    <tableColumn id="9663" xr3:uid="{4B681619-328A-1145-A81D-D77B3A198655}" name="Column9643"/>
    <tableColumn id="9664" xr3:uid="{632A54BC-F827-F843-890C-F289E2E9473C}" name="Column9644"/>
    <tableColumn id="9665" xr3:uid="{71F95EB3-7436-E244-A742-7C3F4368F6D4}" name="Column9645"/>
    <tableColumn id="9666" xr3:uid="{EE859B79-C67F-A746-8B82-16BAD10BE11B}" name="Column9646"/>
    <tableColumn id="9667" xr3:uid="{D22A2859-485A-3948-8D50-118309311604}" name="Column9647"/>
    <tableColumn id="9668" xr3:uid="{CF6F42EF-BD36-9D45-A2E5-D53D683A8701}" name="Column9648"/>
    <tableColumn id="9669" xr3:uid="{FF22AE25-7372-0644-AEBD-A1F826969FFB}" name="Column9649"/>
    <tableColumn id="9670" xr3:uid="{2ED89C0D-2E24-6347-B380-0E122F129107}" name="Column9650"/>
    <tableColumn id="9671" xr3:uid="{065E272E-9159-DF40-A5E7-C864C20248BE}" name="Column9651"/>
    <tableColumn id="9672" xr3:uid="{0DB90CC0-4918-E543-A932-88C82DD3A459}" name="Column9652"/>
    <tableColumn id="9673" xr3:uid="{DBFBCE16-4F0E-004A-8E43-68CDB3CC43DE}" name="Column9653"/>
    <tableColumn id="9674" xr3:uid="{B0776ED5-D7FC-8F4B-BC49-8A85129C39B7}" name="Column9654"/>
    <tableColumn id="9675" xr3:uid="{0D5FDC3D-9FBF-F849-B4AC-BE982D2345FC}" name="Column9655"/>
    <tableColumn id="9676" xr3:uid="{43464E4A-E32F-8C41-8EED-5E928AF2AE95}" name="Column9656"/>
    <tableColumn id="9677" xr3:uid="{B16776B5-5B89-3F46-87DB-3480749AB56C}" name="Column9657"/>
    <tableColumn id="9678" xr3:uid="{5E306106-5D87-A042-9290-654A9D845ADC}" name="Column9658"/>
    <tableColumn id="9679" xr3:uid="{CA60CF05-99CB-0F44-969C-F78F42CE80E5}" name="Column9659"/>
    <tableColumn id="9680" xr3:uid="{2346515C-F1B8-6943-A51A-9BC54C7D9C90}" name="Column9660"/>
    <tableColumn id="9681" xr3:uid="{AD8B15DC-9D4D-454B-84FB-673D06B13E6A}" name="Column9661"/>
    <tableColumn id="9682" xr3:uid="{D321E106-E442-BD47-9FC0-83DF738726CD}" name="Column9662"/>
    <tableColumn id="9683" xr3:uid="{46D04D83-0C70-4E4C-B65A-28BFAEFAE98D}" name="Column9663"/>
    <tableColumn id="9684" xr3:uid="{6D345C07-420C-9E46-8DE6-2284733F636B}" name="Column9664"/>
    <tableColumn id="9685" xr3:uid="{7C9EF79B-B6D7-9649-92B3-0B3A01252F11}" name="Column9665"/>
    <tableColumn id="9686" xr3:uid="{16134CD4-9F8D-3A47-90E1-E6BE460145EA}" name="Column9666"/>
    <tableColumn id="9687" xr3:uid="{7BE6D406-053B-7D44-9DA9-F646650AD63A}" name="Column9667"/>
    <tableColumn id="9688" xr3:uid="{E9E79287-0DF2-7148-9FAA-30E6BC55579E}" name="Column9668"/>
    <tableColumn id="9689" xr3:uid="{1A117920-09BE-004B-B8AA-D07153B0B3D7}" name="Column9669"/>
    <tableColumn id="9690" xr3:uid="{58804116-8B1C-A940-AD5C-D1908182509D}" name="Column9670"/>
    <tableColumn id="9691" xr3:uid="{9647A616-D64A-D749-A7DD-42CF13F50E1A}" name="Column9671"/>
    <tableColumn id="9692" xr3:uid="{8487A463-5400-F34E-ADFD-B995F921621D}" name="Column9672"/>
    <tableColumn id="9693" xr3:uid="{1164DAEC-AFF6-424F-993B-BE29E6C020FB}" name="Column9673"/>
    <tableColumn id="9694" xr3:uid="{78D469C5-5C26-3E48-8E1D-E42232618395}" name="Column9674"/>
    <tableColumn id="9695" xr3:uid="{9E9C3C46-0123-2344-8273-407BD6BFD148}" name="Column9675"/>
    <tableColumn id="9696" xr3:uid="{3F749734-C107-2845-A8A3-FC284F41E37C}" name="Column9676"/>
    <tableColumn id="9697" xr3:uid="{823FBC3E-BA9D-7140-911C-A87BF207AC43}" name="Column9677"/>
    <tableColumn id="9698" xr3:uid="{85F1970A-1720-0A49-B836-B1EED1ED25B1}" name="Column9678"/>
    <tableColumn id="9699" xr3:uid="{6F0A9F56-2908-7842-88D2-B9BEB5B418BD}" name="Column9679"/>
    <tableColumn id="9700" xr3:uid="{0A213DD4-C94E-9B42-A43C-ECBF4BBF0F34}" name="Column9680"/>
    <tableColumn id="9701" xr3:uid="{8E1F9B64-C5D4-1E4E-A6F4-067A4A774E53}" name="Column9681"/>
    <tableColumn id="9702" xr3:uid="{014AC899-923A-3849-8758-1EC71AA7B340}" name="Column9682"/>
    <tableColumn id="9703" xr3:uid="{239A7CF1-0508-CC43-BA4B-1F52C858934B}" name="Column9683"/>
    <tableColumn id="9704" xr3:uid="{4488D1D3-E45A-2F44-88BE-7E5B6BD65B8C}" name="Column9684"/>
    <tableColumn id="9705" xr3:uid="{1AC65C67-43F2-7741-8468-4D27915F7878}" name="Column9685"/>
    <tableColumn id="9706" xr3:uid="{83F7A25A-5390-E245-8ED0-88B36AC31C98}" name="Column9686"/>
    <tableColumn id="9707" xr3:uid="{53493346-3AB9-4D45-9ABF-5EEAE5B76EC0}" name="Column9687"/>
    <tableColumn id="9708" xr3:uid="{22376735-035A-D34D-B7C1-10452E520D1B}" name="Column9688"/>
    <tableColumn id="9709" xr3:uid="{034B7B9D-5560-9242-80B1-904AA139B108}" name="Column9689"/>
    <tableColumn id="9710" xr3:uid="{A6031A7D-4FC4-984C-8DC6-15C7D9F254C9}" name="Column9690"/>
    <tableColumn id="9711" xr3:uid="{4961C681-6F19-214F-8C79-2FECBDE48EEC}" name="Column9691"/>
    <tableColumn id="9712" xr3:uid="{0FB01735-1EF2-6645-9D6E-1764D5CCF2ED}" name="Column9692"/>
    <tableColumn id="9713" xr3:uid="{DB2E0817-B87F-E44E-8A85-E4485324026A}" name="Column9693"/>
    <tableColumn id="9714" xr3:uid="{07D6A175-FBA4-ED4C-9779-0B7BD4B81766}" name="Column9694"/>
    <tableColumn id="9715" xr3:uid="{1893021D-2065-BE4C-BF2C-D993DDEA095A}" name="Column9695"/>
    <tableColumn id="9716" xr3:uid="{31321041-1298-4E4B-8568-406A379B20EF}" name="Column9696"/>
    <tableColumn id="9717" xr3:uid="{DB9FADD0-5116-3245-84FE-943375B6FA58}" name="Column9697"/>
    <tableColumn id="9718" xr3:uid="{01B68065-9CDE-CC4C-926C-625E413AB3F0}" name="Column9698"/>
    <tableColumn id="9719" xr3:uid="{AC29E819-6613-DF48-954C-23FF12D6722E}" name="Column9699"/>
    <tableColumn id="9720" xr3:uid="{B2C5216A-4A0E-FB44-95F5-0CA15E23C8D6}" name="Column9700"/>
    <tableColumn id="9721" xr3:uid="{E7E74C7F-11DB-8B4E-A58F-CEC98216AC95}" name="Column9701"/>
    <tableColumn id="9722" xr3:uid="{20E75258-91EF-604A-8E24-5FED23F3743E}" name="Column9702"/>
    <tableColumn id="9723" xr3:uid="{FF0AD4E9-2DC1-8540-884B-2193BFCEF59E}" name="Column9703"/>
    <tableColumn id="9724" xr3:uid="{05685E34-5216-6940-AEFB-2D3268EBA5A7}" name="Column9704"/>
    <tableColumn id="9725" xr3:uid="{793DD358-1961-B94D-9F08-6C8CB2F2DA9B}" name="Column9705"/>
    <tableColumn id="9726" xr3:uid="{EAA5A9E0-665E-314E-8248-83BF1455E8A9}" name="Column9706"/>
    <tableColumn id="9727" xr3:uid="{7627BE04-622B-EA45-A0DC-23D39C0C5115}" name="Column9707"/>
    <tableColumn id="9728" xr3:uid="{AB480543-4D70-9B4E-9826-9E23F410DBFC}" name="Column9708"/>
    <tableColumn id="9729" xr3:uid="{DAC8C2C1-2F51-B445-96D5-23E1C26AC4D0}" name="Column9709"/>
    <tableColumn id="9730" xr3:uid="{310519E6-5569-9A40-9CF5-6A36D5D887F2}" name="Column9710"/>
    <tableColumn id="9731" xr3:uid="{C512EFFE-99AD-6E4E-A323-BF32BF9026C9}" name="Column9711"/>
    <tableColumn id="9732" xr3:uid="{04FC4F96-11B0-ED46-A16E-82B8A57E74F8}" name="Column9712"/>
    <tableColumn id="9733" xr3:uid="{F50013CC-48E0-F24D-8CB3-21611F05C7D5}" name="Column9713"/>
    <tableColumn id="9734" xr3:uid="{EAD611FD-AFAD-C745-B563-7A9C69CC13E1}" name="Column9714"/>
    <tableColumn id="9735" xr3:uid="{D951262B-242B-674D-A859-A263AC92DE89}" name="Column9715"/>
    <tableColumn id="9736" xr3:uid="{58C80DC6-2DC7-9240-883D-02CCCBEEAB72}" name="Column9716"/>
    <tableColumn id="9737" xr3:uid="{C64C3282-8B20-8E4F-96B5-861498BE3F35}" name="Column9717"/>
    <tableColumn id="9738" xr3:uid="{2B00E9D2-F0AB-C24C-8591-532D72EA81CD}" name="Column9718"/>
    <tableColumn id="9739" xr3:uid="{6998DA78-A085-3545-9092-8921B99AA0EC}" name="Column9719"/>
    <tableColumn id="9740" xr3:uid="{C34CF789-EDB5-9B4B-A420-EDC6D1C3EFA8}" name="Column9720"/>
    <tableColumn id="9741" xr3:uid="{9B520EE6-8501-774D-86C9-64C76F78F19E}" name="Column9721"/>
    <tableColumn id="9742" xr3:uid="{04551BFD-1615-9141-B8AA-48EA178A4C9A}" name="Column9722"/>
    <tableColumn id="9743" xr3:uid="{BBCE231D-CDD1-E44F-967E-F1E26A0541E5}" name="Column9723"/>
    <tableColumn id="9744" xr3:uid="{953EBCCA-BD0D-254D-8CBA-2BBCB7F38963}" name="Column9724"/>
    <tableColumn id="9745" xr3:uid="{F8A430E9-FCE2-0845-9007-0A0F4ABBA26E}" name="Column9725"/>
    <tableColumn id="9746" xr3:uid="{EE6A986F-81DC-914B-A319-20220630F22A}" name="Column9726"/>
    <tableColumn id="9747" xr3:uid="{66E3B475-F446-6344-BD5E-2F561D72D89B}" name="Column9727"/>
    <tableColumn id="9748" xr3:uid="{5AE73E0E-B1C3-A04C-B52A-3DBA9FC37FF3}" name="Column9728"/>
    <tableColumn id="9749" xr3:uid="{656983DC-61BC-DB41-938B-12DC615DF0C1}" name="Column9729"/>
    <tableColumn id="9750" xr3:uid="{421D74DD-4AD5-6343-9F53-71BDB4A280FF}" name="Column9730"/>
    <tableColumn id="9751" xr3:uid="{32A80D53-B670-2A4D-AAA9-D2AD3B3CBD1A}" name="Column9731"/>
    <tableColumn id="9752" xr3:uid="{5EA40908-EAA9-A748-B7EB-B4E6A7B9F0E6}" name="Column9732"/>
    <tableColumn id="9753" xr3:uid="{4A2A623A-2E1F-D946-8828-7D90079002E8}" name="Column9733"/>
    <tableColumn id="9754" xr3:uid="{23ABF76A-D16B-F841-8B55-5BBFA7304F74}" name="Column9734"/>
    <tableColumn id="9755" xr3:uid="{BB000ED1-EA47-4D43-8F9E-572029B12E7A}" name="Column9735"/>
    <tableColumn id="9756" xr3:uid="{74E3F97A-9263-0649-AD5A-470026A235F3}" name="Column9736"/>
    <tableColumn id="9757" xr3:uid="{EFD4EDF8-4D86-DE4B-BD77-77FB1BF64B39}" name="Column9737"/>
    <tableColumn id="9758" xr3:uid="{20ECAF05-4635-184A-95D2-5902A0FBC750}" name="Column9738"/>
    <tableColumn id="9759" xr3:uid="{DDC240E8-A81D-2841-B901-FA1706F7460D}" name="Column9739"/>
    <tableColumn id="9760" xr3:uid="{DB43B3F1-6E08-3445-AD7B-0B3CDBE86CDD}" name="Column9740"/>
    <tableColumn id="9761" xr3:uid="{F910FE86-F9DB-EA4C-B699-8107B12DB354}" name="Column9741"/>
    <tableColumn id="9762" xr3:uid="{C8F5C906-80F7-1B4D-8CDC-C84E6D04F054}" name="Column9742"/>
    <tableColumn id="9763" xr3:uid="{F426233A-1B2A-134E-BC59-B9E59F58AB3B}" name="Column9743"/>
    <tableColumn id="9764" xr3:uid="{E2A3B74D-B360-9942-842C-7ECCAAB66C4B}" name="Column9744"/>
    <tableColumn id="9765" xr3:uid="{668A7F82-4111-5B40-8F55-AA72FE30D16F}" name="Column9745"/>
    <tableColumn id="9766" xr3:uid="{F745C76A-C18A-EA44-963A-676691AAFD66}" name="Column9746"/>
    <tableColumn id="9767" xr3:uid="{99433FD1-4E34-4D4B-B014-F87105975381}" name="Column9747"/>
    <tableColumn id="9768" xr3:uid="{6FFE8AB7-D053-C24A-94E2-31FAD815837F}" name="Column9748"/>
    <tableColumn id="9769" xr3:uid="{34AFB1F8-CEBF-F246-813B-B6E338A1C5C5}" name="Column9749"/>
    <tableColumn id="9770" xr3:uid="{072EE180-D448-644F-96F7-A9BE3C1C351B}" name="Column9750"/>
    <tableColumn id="9771" xr3:uid="{71E8F0D2-5D39-2342-9A04-79BFBF759972}" name="Column9751"/>
    <tableColumn id="9772" xr3:uid="{F6E3D330-8273-5741-B05A-B7AE3025D5D9}" name="Column9752"/>
    <tableColumn id="9773" xr3:uid="{08547DBC-FA34-A44D-8C07-6B21CAE0B4FC}" name="Column9753"/>
    <tableColumn id="9774" xr3:uid="{19AA548B-9DC5-EF4D-AC5F-29F15D36D080}" name="Column9754"/>
    <tableColumn id="9775" xr3:uid="{B4106FB6-746D-5849-BADB-9CAB8C76A500}" name="Column9755"/>
    <tableColumn id="9776" xr3:uid="{4F2E1685-9522-9847-BEE2-2026E1079098}" name="Column9756"/>
    <tableColumn id="9777" xr3:uid="{934E9A4B-3AA9-2648-A993-EA4F9F851BAE}" name="Column9757"/>
    <tableColumn id="9778" xr3:uid="{876AE3A9-58F1-0E42-B682-CD1715B43390}" name="Column9758"/>
    <tableColumn id="9779" xr3:uid="{B46476D7-E26F-7B4D-A9F5-637CF8F85778}" name="Column9759"/>
    <tableColumn id="9780" xr3:uid="{6AA60AA9-DCE4-534A-95F1-99F3949B6247}" name="Column9760"/>
    <tableColumn id="9781" xr3:uid="{45E10389-18B9-B34F-A759-E0558161E7BA}" name="Column9761"/>
    <tableColumn id="9782" xr3:uid="{4E3188D7-7DB2-4240-82E8-E88B4CCC597B}" name="Column9762"/>
    <tableColumn id="9783" xr3:uid="{1FC05DAF-C9C8-BE46-91F8-24DBB8562D19}" name="Column9763"/>
    <tableColumn id="9784" xr3:uid="{4CC277C0-CF8D-3F4F-B82A-2FDEBC5930EA}" name="Column9764"/>
    <tableColumn id="9785" xr3:uid="{29192A76-4B76-CB41-B32F-D48436685C6B}" name="Column9765"/>
    <tableColumn id="9786" xr3:uid="{7DC86BBA-D6F4-9445-9A32-4C56C9985DE4}" name="Column9766"/>
    <tableColumn id="9787" xr3:uid="{E434CCAB-8C28-AC45-846D-F4AC5F7EEC6E}" name="Column9767"/>
    <tableColumn id="9788" xr3:uid="{0FB59FBC-4028-A24F-87D9-F29488ACADEF}" name="Column9768"/>
    <tableColumn id="9789" xr3:uid="{D1AE4E12-41ED-4F45-B2B6-48462E87EBA0}" name="Column9769"/>
    <tableColumn id="9790" xr3:uid="{3448E2DC-3E4C-FD4F-A3EE-A7FDEAC4BF33}" name="Column9770"/>
    <tableColumn id="9791" xr3:uid="{4A920838-241B-D44C-87A7-FE310AA7885E}" name="Column9771"/>
    <tableColumn id="9792" xr3:uid="{27AA05F8-6706-A541-BA30-41E9C4E7D3B5}" name="Column9772"/>
    <tableColumn id="9793" xr3:uid="{B6DCC371-543D-1D4B-AB4F-5158BEE4A6E5}" name="Column9773"/>
    <tableColumn id="9794" xr3:uid="{EE2C16C4-48CB-BB48-9B6E-91BD30DF9A98}" name="Column9774"/>
    <tableColumn id="9795" xr3:uid="{3EC81D75-A095-6A4E-93DF-90749C85081A}" name="Column9775"/>
    <tableColumn id="9796" xr3:uid="{08BAA432-E6E0-3342-B192-8E730B2E94AD}" name="Column9776"/>
    <tableColumn id="9797" xr3:uid="{AF344278-1C78-094F-9E1E-EC6D4968FF74}" name="Column9777"/>
    <tableColumn id="9798" xr3:uid="{77BC44E7-0D50-504B-B307-164659EF7DB6}" name="Column9778"/>
    <tableColumn id="9799" xr3:uid="{6A6A2419-AA08-A54D-B0E0-4584CD0C3203}" name="Column9779"/>
    <tableColumn id="9800" xr3:uid="{350DA3FB-E2BC-A04E-95A6-F2F77886C6F2}" name="Column9780"/>
    <tableColumn id="9801" xr3:uid="{A333F899-E2F4-D340-8BB6-A350F8FB234D}" name="Column9781"/>
    <tableColumn id="9802" xr3:uid="{70F5BE0F-4A18-D64B-8876-0D39B9D3510C}" name="Column9782"/>
    <tableColumn id="9803" xr3:uid="{CAD23EE3-B9FC-744C-B095-AE6332CD6B85}" name="Column9783"/>
    <tableColumn id="9804" xr3:uid="{BDBA2C0A-968F-F740-857A-3EEA3CB5F582}" name="Column9784"/>
    <tableColumn id="9805" xr3:uid="{7C507A74-06AC-6749-A96D-C39F3BF11242}" name="Column9785"/>
    <tableColumn id="9806" xr3:uid="{0D6A5793-6305-9A44-BD5F-9D7AFFDDFE4C}" name="Column9786"/>
    <tableColumn id="9807" xr3:uid="{8CF2B3FF-36B0-3C43-9EA7-31A7CB8E8BA7}" name="Column9787"/>
    <tableColumn id="9808" xr3:uid="{7239C089-CEB2-A74E-A803-FC7FCEE72DEF}" name="Column9788"/>
    <tableColumn id="9809" xr3:uid="{7630149C-AE58-4647-A07B-760E761BB655}" name="Column9789"/>
    <tableColumn id="9810" xr3:uid="{7AD3B071-5705-7549-8263-C9E798303265}" name="Column9790"/>
    <tableColumn id="9811" xr3:uid="{D4DA2D81-D541-E645-9E0E-CE8A6FA42E02}" name="Column9791"/>
    <tableColumn id="9812" xr3:uid="{E3E0A25C-6AF0-0A4D-AB8E-496032ED162D}" name="Column9792"/>
    <tableColumn id="9813" xr3:uid="{21555637-3587-8E4D-A343-1198935189A1}" name="Column9793"/>
    <tableColumn id="9814" xr3:uid="{8B86A77B-DC4B-4648-9F62-096C06518440}" name="Column9794"/>
    <tableColumn id="9815" xr3:uid="{936F2172-31C4-FB48-9231-304462FE4678}" name="Column9795"/>
    <tableColumn id="9816" xr3:uid="{FAC26F1B-1DB7-474C-8643-411E4A169DF5}" name="Column9796"/>
    <tableColumn id="9817" xr3:uid="{4EBBDE48-94F8-8D4E-BC44-E9C7AD3D2FB9}" name="Column9797"/>
    <tableColumn id="9818" xr3:uid="{A006A36D-9BEB-6347-A826-572E2022B9A3}" name="Column9798"/>
    <tableColumn id="9819" xr3:uid="{7160FDD0-A36F-844B-839A-4561800D94F9}" name="Column9799"/>
    <tableColumn id="9820" xr3:uid="{5E1334DA-79DB-7D40-8938-BF4CC9F04AB9}" name="Column9800"/>
    <tableColumn id="9821" xr3:uid="{2AE68AF5-760E-D442-904D-3536A999B4C7}" name="Column9801"/>
    <tableColumn id="9822" xr3:uid="{6F68D38A-B9BB-1B44-ADB1-F916EBF7B3C8}" name="Column9802"/>
    <tableColumn id="9823" xr3:uid="{A1FE4A49-D385-994E-9BE0-08C5898311EA}" name="Column9803"/>
    <tableColumn id="9824" xr3:uid="{D53F7317-7203-2B40-9782-30DFC87E3C99}" name="Column9804"/>
    <tableColumn id="9825" xr3:uid="{FA20DFD8-F77B-8444-9FD9-AD6319D53EBE}" name="Column9805"/>
    <tableColumn id="9826" xr3:uid="{F1072744-84B7-0A47-A86C-C90C41CF1280}" name="Column9806"/>
    <tableColumn id="9827" xr3:uid="{DA9E2B5D-FA29-C84F-859E-05D5F546779C}" name="Column9807"/>
    <tableColumn id="9828" xr3:uid="{F96389F7-52DE-664B-8ED1-B080042F09F3}" name="Column9808"/>
    <tableColumn id="9829" xr3:uid="{C6BC8588-C1B3-E64A-90E5-DE26A43745C3}" name="Column9809"/>
    <tableColumn id="9830" xr3:uid="{32D8AA88-2578-3648-8C73-501F99E4BF3F}" name="Column9810"/>
    <tableColumn id="9831" xr3:uid="{6D19BD8D-23FD-DB45-8AD8-3120AE54EF6F}" name="Column9811"/>
    <tableColumn id="9832" xr3:uid="{16AB4408-F26D-FC43-94A6-4D9B15F0E3E2}" name="Column9812"/>
    <tableColumn id="9833" xr3:uid="{475599F9-B5B0-014F-8093-C84487B326AF}" name="Column9813"/>
    <tableColumn id="9834" xr3:uid="{A26EDE83-CF39-8B45-9C14-E38722CDDBFD}" name="Column9814"/>
    <tableColumn id="9835" xr3:uid="{2F615A59-8762-5C40-A81D-D3446FAB14C6}" name="Column9815"/>
    <tableColumn id="9836" xr3:uid="{C86F675E-738C-6E4B-B461-2FDC6387C78D}" name="Column9816"/>
    <tableColumn id="9837" xr3:uid="{D16E22C2-077A-FD47-A732-00FEDCEB8D04}" name="Column9817"/>
    <tableColumn id="9838" xr3:uid="{89EA838F-3749-B644-8576-90D7FC466F57}" name="Column9818"/>
    <tableColumn id="9839" xr3:uid="{D5049975-079C-F84C-8475-5FA069A83A6D}" name="Column9819"/>
    <tableColumn id="9840" xr3:uid="{42C7A7F9-C888-7E40-9BF6-558B1243E282}" name="Column9820"/>
    <tableColumn id="9841" xr3:uid="{C5DF2E6D-65F0-D241-AEE7-E2E445F95E31}" name="Column9821"/>
    <tableColumn id="9842" xr3:uid="{B16C2F81-9BE4-ED41-BE98-19357E24676C}" name="Column9822"/>
    <tableColumn id="9843" xr3:uid="{B630D4F4-4A1F-1647-ACA6-913D4CE51191}" name="Column9823"/>
    <tableColumn id="9844" xr3:uid="{191C1519-3184-B742-990B-35E7ACDC3E62}" name="Column9824"/>
    <tableColumn id="9845" xr3:uid="{38ECF2D1-85D1-D447-9ED0-A40BBE4702A3}" name="Column9825"/>
    <tableColumn id="9846" xr3:uid="{852BBBD3-8F2C-3D46-86D3-930581E81F72}" name="Column9826"/>
    <tableColumn id="9847" xr3:uid="{A8DB595F-F0CD-644C-A1B5-35AC13EFFBB1}" name="Column9827"/>
    <tableColumn id="9848" xr3:uid="{D7351777-CFE0-634C-B780-49FD8DA5197A}" name="Column9828"/>
    <tableColumn id="9849" xr3:uid="{4EEEB9F9-D309-0248-99A6-769CA7F2CF49}" name="Column9829"/>
    <tableColumn id="9850" xr3:uid="{FEBA57D0-D732-0C43-8F83-836BEA5F8146}" name="Column9830"/>
    <tableColumn id="9851" xr3:uid="{9AE758EE-5F49-8E46-A58A-BB25734DDB0D}" name="Column9831"/>
    <tableColumn id="9852" xr3:uid="{0FA5BB59-DAF9-7445-9045-AD31238FF882}" name="Column9832"/>
    <tableColumn id="9853" xr3:uid="{82A62D5B-16F1-4940-B7BC-2C2EC832467A}" name="Column9833"/>
    <tableColumn id="9854" xr3:uid="{9AA208A2-2AE2-0146-821E-21CB802452D8}" name="Column9834"/>
    <tableColumn id="9855" xr3:uid="{84259D0A-698E-9043-BC77-2977D782B8A5}" name="Column9835"/>
    <tableColumn id="9856" xr3:uid="{6DC8017F-C8CA-364D-B246-5DFE81818D1C}" name="Column9836"/>
    <tableColumn id="9857" xr3:uid="{4F7181B7-351C-3B4D-8992-19064D3D7062}" name="Column9837"/>
    <tableColumn id="9858" xr3:uid="{5F2030B8-CFFF-7A46-A5E2-76083B5F54B2}" name="Column9838"/>
    <tableColumn id="9859" xr3:uid="{5A3A4ECB-0930-B340-89C0-5747AF32B9CE}" name="Column9839"/>
    <tableColumn id="9860" xr3:uid="{D85047B4-2026-EF46-9818-9BB245503FD6}" name="Column9840"/>
    <tableColumn id="9861" xr3:uid="{016FDE4B-C135-0F43-8937-20D1832C0DB7}" name="Column9841"/>
    <tableColumn id="9862" xr3:uid="{FA0D1E92-B2B2-8342-AF1E-15F105E3A5DA}" name="Column9842"/>
    <tableColumn id="9863" xr3:uid="{5D517E2B-E4F1-1044-9EAE-23ECB3A68617}" name="Column9843"/>
    <tableColumn id="9864" xr3:uid="{0F4C2A10-F162-4843-87A5-E7D8D6A081C3}" name="Column9844"/>
    <tableColumn id="9865" xr3:uid="{1DAE2DDF-97FB-074F-BB24-AC28ECF387E1}" name="Column9845"/>
    <tableColumn id="9866" xr3:uid="{04475ABB-3BC5-9149-BAB2-53F84D37378A}" name="Column9846"/>
    <tableColumn id="9867" xr3:uid="{1302A6FF-0851-274E-8FA6-BCBC051C8F0C}" name="Column9847"/>
    <tableColumn id="9868" xr3:uid="{F6453C0A-8642-6741-9647-CB518D253644}" name="Column9848"/>
    <tableColumn id="9869" xr3:uid="{1E82C3C3-455C-3546-B99B-AF5150571A8B}" name="Column9849"/>
    <tableColumn id="9870" xr3:uid="{57667064-212F-1F41-AC5E-C53548212ADE}" name="Column9850"/>
    <tableColumn id="9871" xr3:uid="{46F4CA3C-E4E6-DD40-BDBB-45DCA12B4A31}" name="Column9851"/>
    <tableColumn id="9872" xr3:uid="{0692B40F-974F-FD47-A75C-BCD13207FDEE}" name="Column9852"/>
    <tableColumn id="9873" xr3:uid="{9484D536-E58A-EB45-B326-7DE37420D0CE}" name="Column9853"/>
    <tableColumn id="9874" xr3:uid="{A39A6FDD-3B0F-F847-81ED-0B326EE56230}" name="Column9854"/>
    <tableColumn id="9875" xr3:uid="{C9678A81-E418-0741-BD2F-EB8DEE795D6F}" name="Column9855"/>
    <tableColumn id="9876" xr3:uid="{4906C543-79BF-C646-B27C-8853BFAA8F22}" name="Column9856"/>
    <tableColumn id="9877" xr3:uid="{2CA4E0C7-A55D-7642-B91D-089A2C6E5200}" name="Column9857"/>
    <tableColumn id="9878" xr3:uid="{C51E0C6E-A1E4-BA4A-94E2-B1E41B119ADD}" name="Column9858"/>
    <tableColumn id="9879" xr3:uid="{C2D20F48-0B4B-574F-AFA0-EC2A55A919CF}" name="Column9859"/>
    <tableColumn id="9880" xr3:uid="{2FA7D5F7-0EBC-994B-A357-D5EF52AB916C}" name="Column9860"/>
    <tableColumn id="9881" xr3:uid="{7BE54F69-0038-9D4F-A374-1C9CDE1A151E}" name="Column9861"/>
    <tableColumn id="9882" xr3:uid="{FCDB5D3C-9406-9B4B-BD78-FE53ACDC4B5D}" name="Column9862"/>
    <tableColumn id="9883" xr3:uid="{369A4BB5-35DE-4C4C-8E97-4788F34FD790}" name="Column9863"/>
    <tableColumn id="9884" xr3:uid="{669F20AB-FB34-4B4E-B489-42861C0874BB}" name="Column9864"/>
    <tableColumn id="9885" xr3:uid="{6C1B9B27-0FE0-B644-9B05-B368088BFCD4}" name="Column9865"/>
    <tableColumn id="9886" xr3:uid="{65B1C79A-AA01-4243-A1C3-CC14CAE62F32}" name="Column9866"/>
    <tableColumn id="9887" xr3:uid="{9C9BC8F7-1BDC-9546-8019-E904E0FC4732}" name="Column9867"/>
    <tableColumn id="9888" xr3:uid="{6F97B996-8FAE-4049-9E40-D7CBC38A4793}" name="Column9868"/>
    <tableColumn id="9889" xr3:uid="{876B5136-5055-E941-A2DF-D43728A1FC23}" name="Column9869"/>
    <tableColumn id="9890" xr3:uid="{A4551CF5-665D-9540-83C0-627D12AB70E8}" name="Column9870"/>
    <tableColumn id="9891" xr3:uid="{A79E8B4C-FE11-E249-BAAC-229F6E348AC2}" name="Column9871"/>
    <tableColumn id="9892" xr3:uid="{7E381BBA-D784-9A4A-8A4A-19EFACB0712D}" name="Column9872"/>
    <tableColumn id="9893" xr3:uid="{E9FE41A2-3D2B-7E4C-B9ED-D7519539E1AF}" name="Column9873"/>
    <tableColumn id="9894" xr3:uid="{60EB0706-3468-D542-B976-177E91EC4665}" name="Column9874"/>
    <tableColumn id="9895" xr3:uid="{30C2EC48-8963-CE4E-8A9E-2F55CD654DC6}" name="Column9875"/>
    <tableColumn id="9896" xr3:uid="{1176FD61-4028-354A-B47E-BDE4D64AA257}" name="Column9876"/>
    <tableColumn id="9897" xr3:uid="{EA290984-A14C-8545-9D9D-628D8C9067EE}" name="Column9877"/>
    <tableColumn id="9898" xr3:uid="{284177FE-EE64-C547-8CA3-C52E17422CC9}" name="Column9878"/>
    <tableColumn id="9899" xr3:uid="{1046E4BE-BA41-384C-85BD-C9EFEF1656D3}" name="Column9879"/>
    <tableColumn id="9900" xr3:uid="{BCD5E1C4-51EE-D34A-BE50-7C632E60AAEE}" name="Column9880"/>
    <tableColumn id="9901" xr3:uid="{2FCC3EF5-E50C-9F4C-B276-03FB94D39721}" name="Column9881"/>
    <tableColumn id="9902" xr3:uid="{E1F2C9C7-4BB1-4240-A62C-F6E87D72C887}" name="Column9882"/>
    <tableColumn id="9903" xr3:uid="{851009FE-A133-7046-A49B-7E773477CE1E}" name="Column9883"/>
    <tableColumn id="9904" xr3:uid="{B2018BF2-3082-7547-AD68-48FA373DE220}" name="Column9884"/>
    <tableColumn id="9905" xr3:uid="{9DCB1EF0-B824-A144-98E2-CE8388DF1B20}" name="Column9885"/>
    <tableColumn id="9906" xr3:uid="{A2C4EC02-6CA6-7E4B-BB31-F296983CFA9B}" name="Column9886"/>
    <tableColumn id="9907" xr3:uid="{AD965399-4932-0642-BDB7-689EFE036549}" name="Column9887"/>
    <tableColumn id="9908" xr3:uid="{4A43CCE6-C356-5C4F-B2DE-1743AF432540}" name="Column9888"/>
    <tableColumn id="9909" xr3:uid="{FC7D6CDE-265D-B14D-B9E1-D774A96B6E53}" name="Column9889"/>
    <tableColumn id="9910" xr3:uid="{B1438F80-0406-E34E-915A-D50ED961AC36}" name="Column9890"/>
    <tableColumn id="9911" xr3:uid="{3D710B47-A57F-EC43-89B1-7FEB1D8D1669}" name="Column9891"/>
    <tableColumn id="9912" xr3:uid="{F00C1843-5AF1-1C47-8091-573BC808236C}" name="Column9892"/>
    <tableColumn id="9913" xr3:uid="{31E0E5A0-6991-944F-BD75-8D6999C6D41F}" name="Column9893"/>
    <tableColumn id="9914" xr3:uid="{9BDA42FE-0331-3143-B221-1DC3D2792A4A}" name="Column9894"/>
    <tableColumn id="9915" xr3:uid="{350DEBD0-71D0-C348-9CF5-B444DAFC8E1C}" name="Column9895"/>
    <tableColumn id="9916" xr3:uid="{5BD689D4-1800-CC46-A6D4-C4CA7E58A66A}" name="Column9896"/>
    <tableColumn id="9917" xr3:uid="{B783935B-7783-2F44-B227-8FBFBBACD92A}" name="Column9897"/>
    <tableColumn id="9918" xr3:uid="{8C820A75-29CE-9645-AFC3-B1013640E849}" name="Column9898"/>
    <tableColumn id="9919" xr3:uid="{9AACBCCA-05B1-6049-88E2-30B8A1D7384E}" name="Column9899"/>
    <tableColumn id="9920" xr3:uid="{48914177-45BF-7D4D-B429-D81EBFE3DDD1}" name="Column9900"/>
    <tableColumn id="9921" xr3:uid="{20AB5AC2-08E0-FF44-A547-B679AAA8B2BE}" name="Column9901"/>
    <tableColumn id="9922" xr3:uid="{097BBD40-EEFC-494E-B952-F0B9C9A64C13}" name="Column9902"/>
    <tableColumn id="9923" xr3:uid="{0F13DFCE-9578-A54F-9065-2272C2B7019B}" name="Column9903"/>
    <tableColumn id="9924" xr3:uid="{BD173963-F940-524F-86CF-2F8682EB071B}" name="Column9904"/>
    <tableColumn id="9925" xr3:uid="{568CA80C-0D20-864A-A790-D7E5FB78F0DA}" name="Column9905"/>
    <tableColumn id="9926" xr3:uid="{CF9751B2-7B9D-DE43-BF3D-2BDCCE577D18}" name="Column9906"/>
    <tableColumn id="9927" xr3:uid="{CCAF68F6-051F-3E4F-8397-ED164429975B}" name="Column9907"/>
    <tableColumn id="9928" xr3:uid="{81422E99-C9ED-8A4B-9F1E-0ECB7F21FEB9}" name="Column9908"/>
    <tableColumn id="9929" xr3:uid="{F4CAD84B-7AA9-2F4B-BD48-6BE2DAA158AF}" name="Column9909"/>
    <tableColumn id="9930" xr3:uid="{C212EA36-E67A-9E43-945F-6C87E1245C60}" name="Column9910"/>
    <tableColumn id="9931" xr3:uid="{B667199D-80B8-8F41-920A-06DC8D90C767}" name="Column9911"/>
    <tableColumn id="9932" xr3:uid="{277A9703-B4C7-1A48-96A6-9FE9600257AE}" name="Column9912"/>
    <tableColumn id="9933" xr3:uid="{7952382A-228D-714A-808E-F5177DDF7536}" name="Column9913"/>
    <tableColumn id="9934" xr3:uid="{676A6EC2-DF87-3248-9037-A39F665E0FDF}" name="Column9914"/>
    <tableColumn id="9935" xr3:uid="{3480BA4B-EC2B-2840-9526-3701A5215AA5}" name="Column9915"/>
    <tableColumn id="9936" xr3:uid="{6BCBB3C6-84D4-B741-B1C1-C6E4234B22BD}" name="Column9916"/>
    <tableColumn id="9937" xr3:uid="{BF66FA0D-8E56-2447-95AD-7056E9AA0623}" name="Column9917"/>
    <tableColumn id="9938" xr3:uid="{95E16FFE-ABC9-A646-B287-3AE41BFC2AB1}" name="Column9918"/>
    <tableColumn id="9939" xr3:uid="{ADE5A507-544C-E145-BC17-841A7A40DAB9}" name="Column9919"/>
    <tableColumn id="9940" xr3:uid="{100175BF-1483-5D47-9A78-AC8A7B1AA61D}" name="Column9920"/>
    <tableColumn id="9941" xr3:uid="{BBF34472-437E-004D-830C-FBF6B570640C}" name="Column9921"/>
    <tableColumn id="9942" xr3:uid="{B079A89A-4C09-E84B-A7BB-E9DA6720B0F7}" name="Column9922"/>
    <tableColumn id="9943" xr3:uid="{1DA30408-0581-754C-9E78-32EAD599BDC8}" name="Column9923"/>
    <tableColumn id="9944" xr3:uid="{2D812A4D-B1AB-AE49-B245-F94B3417B4AE}" name="Column9924"/>
    <tableColumn id="9945" xr3:uid="{B6273895-36F2-FF4D-8C8E-31B6E6310AA1}" name="Column9925"/>
    <tableColumn id="9946" xr3:uid="{5D90C563-4606-4340-BBDE-6676140DF9E1}" name="Column9926"/>
    <tableColumn id="9947" xr3:uid="{151DF0D2-B3F6-8548-879D-B522FA4997F0}" name="Column9927"/>
    <tableColumn id="9948" xr3:uid="{319A58F3-4976-3E41-9959-D7081699140E}" name="Column9928"/>
    <tableColumn id="9949" xr3:uid="{EFC03C71-D10F-5947-8769-78087FF6267D}" name="Column9929"/>
    <tableColumn id="9950" xr3:uid="{ED560F6C-E040-3646-9AD4-53FE1021DAA2}" name="Column9930"/>
    <tableColumn id="9951" xr3:uid="{A1EE0D5C-BCFD-F848-979A-B7C0D4C681D7}" name="Column9931"/>
    <tableColumn id="9952" xr3:uid="{0DCFF65E-A0F2-D549-AD47-C868009CE9A9}" name="Column9932"/>
    <tableColumn id="9953" xr3:uid="{E93CEC7A-B823-194F-A055-D0EB5830CA88}" name="Column9933"/>
    <tableColumn id="9954" xr3:uid="{C3E36587-7772-5B48-80C2-E65E12FF3015}" name="Column9934"/>
    <tableColumn id="9955" xr3:uid="{EAC3D670-512E-B845-AB27-321337498D2C}" name="Column9935"/>
    <tableColumn id="9956" xr3:uid="{045417E8-008B-3144-ADB2-0CCC63A75DB7}" name="Column9936"/>
    <tableColumn id="9957" xr3:uid="{9306B9EE-6AC8-2B4A-A012-F8CFAD6FF017}" name="Column9937"/>
    <tableColumn id="9958" xr3:uid="{5B22BB81-31BC-DE4E-B05F-0102F4827EDF}" name="Column9938"/>
    <tableColumn id="9959" xr3:uid="{6ED9974D-7BC0-FA4A-AD01-1DA0783182E7}" name="Column9939"/>
    <tableColumn id="9960" xr3:uid="{DF110E19-692C-DB4B-9584-BA4AC62B6101}" name="Column9940"/>
    <tableColumn id="9961" xr3:uid="{92D2FC3E-C90F-574C-ABB6-BCF90CCE85FB}" name="Column9941"/>
    <tableColumn id="9962" xr3:uid="{3488E279-98AA-1543-BDFB-F1472FB09F38}" name="Column9942"/>
    <tableColumn id="9963" xr3:uid="{5CDC6D9A-F653-A547-A967-DE2E0A49E5DA}" name="Column9943"/>
    <tableColumn id="9964" xr3:uid="{E8F12E78-A079-8442-B6B5-92ED017E41E2}" name="Column9944"/>
    <tableColumn id="9965" xr3:uid="{E8D3481B-6210-E240-902A-F98A4B72062C}" name="Column9945"/>
    <tableColumn id="9966" xr3:uid="{E02F4BE1-E438-6146-8F8E-EDC2A53F382B}" name="Column9946"/>
    <tableColumn id="9967" xr3:uid="{F574E7D0-E30A-7740-979E-A52DF7BA6FAD}" name="Column9947"/>
    <tableColumn id="9968" xr3:uid="{F91F1F6E-CEBF-394E-89CA-8426CA395CA3}" name="Column9948"/>
    <tableColumn id="9969" xr3:uid="{9731DAEA-F676-FB43-BA8F-A5509DBA3FDE}" name="Column9949"/>
    <tableColumn id="9970" xr3:uid="{24C9897D-3B79-6645-9B18-0FD7643603F8}" name="Column9950"/>
    <tableColumn id="9971" xr3:uid="{C6919D2B-352E-5344-8F68-238BDC837D77}" name="Column9951"/>
    <tableColumn id="9972" xr3:uid="{B76DDA6F-D875-5C4D-B11E-7D11CD0B8611}" name="Column9952"/>
    <tableColumn id="9973" xr3:uid="{4F312638-88F1-5F4E-9102-414AC2A6B219}" name="Column9953"/>
    <tableColumn id="9974" xr3:uid="{096CAC9C-F9B4-294B-A9FC-9E3FF4986ECF}" name="Column9954"/>
    <tableColumn id="9975" xr3:uid="{AB6AAE4B-C7BF-4442-9726-E017EDD269C8}" name="Column9955"/>
    <tableColumn id="9976" xr3:uid="{A6104B29-7ED8-D04E-8325-37A439F865E9}" name="Column9956"/>
    <tableColumn id="9977" xr3:uid="{462C4D37-AC1B-CE49-B318-36132C4D34FE}" name="Column9957"/>
    <tableColumn id="9978" xr3:uid="{358AC036-5A85-BE4F-A641-242A8A371BE2}" name="Column9958"/>
    <tableColumn id="9979" xr3:uid="{F1CB8146-1DAB-0C47-B0FD-4BF153A78DE7}" name="Column9959"/>
    <tableColumn id="9980" xr3:uid="{C4A5B4DC-CA46-FC4F-81A0-53C0A5E2F683}" name="Column9960"/>
    <tableColumn id="9981" xr3:uid="{AB174FF3-5430-4F45-941C-E7743D54539B}" name="Column9961"/>
    <tableColumn id="9982" xr3:uid="{2039CA6A-AF58-5346-AABC-4556636D0854}" name="Column9962"/>
    <tableColumn id="9983" xr3:uid="{0AF6DFAE-D7BF-CD46-9394-46372E3723E4}" name="Column9963"/>
    <tableColumn id="9984" xr3:uid="{EC899F06-4057-3D4D-8852-37273ECBEAF6}" name="Column9964"/>
    <tableColumn id="9985" xr3:uid="{FDB01A25-ECF1-284A-ACFC-A3427C80389D}" name="Column9965"/>
    <tableColumn id="9986" xr3:uid="{5BDFE77B-58E5-C642-A313-4218C770994D}" name="Column9966"/>
    <tableColumn id="9987" xr3:uid="{12F434F7-B1B3-974D-A4DB-44B200B9061B}" name="Column9967"/>
    <tableColumn id="9988" xr3:uid="{1A920947-76EC-CE46-9E66-F97CE7723B70}" name="Column9968"/>
    <tableColumn id="9989" xr3:uid="{A0E6CA62-FC8B-7D46-B51E-E809D40382BE}" name="Column9969"/>
    <tableColumn id="9990" xr3:uid="{7A59FE0F-AB6C-DD4A-A65D-BD77F0FC5196}" name="Column9970"/>
    <tableColumn id="9991" xr3:uid="{8895B89F-9BBC-4448-945F-E81686AB92B9}" name="Column9971"/>
    <tableColumn id="9992" xr3:uid="{5802E36F-B602-3244-BC4A-6741A1E1DFA2}" name="Column9972"/>
    <tableColumn id="9993" xr3:uid="{8E07EECE-3841-4741-88BD-9128043ACDEC}" name="Column9973"/>
    <tableColumn id="9994" xr3:uid="{F078FFE1-FF0F-8943-BF02-778909B51959}" name="Column9974"/>
    <tableColumn id="9995" xr3:uid="{5ECB9F81-5227-994D-95CB-4F9EF992FD23}" name="Column9975"/>
    <tableColumn id="9996" xr3:uid="{81A496EE-1272-5A40-A989-3385F6199519}" name="Column9976"/>
    <tableColumn id="9997" xr3:uid="{D4228FA9-B8FE-D84D-A36E-8E4D6FD0BC80}" name="Column9977"/>
    <tableColumn id="9998" xr3:uid="{29D69A22-0FE8-B64F-8791-EBB2F465CCFA}" name="Column9978"/>
    <tableColumn id="9999" xr3:uid="{0CC381D7-CC89-F942-BD89-774131D44E77}" name="Column9979"/>
    <tableColumn id="10000" xr3:uid="{0EBF6FF6-6039-9F47-9431-E0EE95405310}" name="Column9980"/>
    <tableColumn id="10001" xr3:uid="{8E1F04DD-7662-984B-9401-F65F45ADB5D4}" name="Column9981"/>
    <tableColumn id="10002" xr3:uid="{00912BCA-0660-F142-A363-49375BE778FE}" name="Column9982"/>
    <tableColumn id="10003" xr3:uid="{4FBF6127-7D71-A047-8CB6-395AC29DD185}" name="Column9983"/>
    <tableColumn id="10004" xr3:uid="{AA5EA515-0591-F346-950C-3DEE182F4565}" name="Column9984"/>
    <tableColumn id="10005" xr3:uid="{8D36F923-3C42-5F4A-8482-C7FCFC54C39D}" name="Column9985"/>
    <tableColumn id="10006" xr3:uid="{A9647587-B9C1-6248-B7C1-4FFC42B4EA8E}" name="Column9986"/>
    <tableColumn id="10007" xr3:uid="{6203A649-9D35-7D49-9805-76E69038829A}" name="Column9987"/>
    <tableColumn id="10008" xr3:uid="{2743743F-05BD-4A47-8374-F32CE0F9C9EC}" name="Column9988"/>
    <tableColumn id="10009" xr3:uid="{C039450B-A8BD-8943-95D0-C2BA83BDBA5D}" name="Column9989"/>
    <tableColumn id="10010" xr3:uid="{1C3A7C31-C690-4B49-966D-DB34890DE048}" name="Column9990"/>
    <tableColumn id="10011" xr3:uid="{7A9DF6CE-E496-624A-A002-3DBECE8FFCD9}" name="Column9991"/>
    <tableColumn id="10012" xr3:uid="{9BA6BF0B-FE56-F942-BA14-D02997344C36}" name="Column9992"/>
    <tableColumn id="10013" xr3:uid="{35D8FF1A-2A97-224F-B5CD-12B9E73888DE}" name="Column9993"/>
    <tableColumn id="10014" xr3:uid="{0B3D405F-B059-E040-8CEC-09D83DEBFADB}" name="Column9994"/>
    <tableColumn id="10015" xr3:uid="{CDF43D0B-EEB0-F54F-B245-6EC7FD27C374}" name="Column9995"/>
    <tableColumn id="10016" xr3:uid="{EB1D303F-BFD5-0D4C-80A9-910BB4675E9F}" name="Column9996"/>
    <tableColumn id="10017" xr3:uid="{94FDE974-A707-6B4E-B263-49B4F75B3A9D}" name="Column9997"/>
    <tableColumn id="10018" xr3:uid="{0B6ABAEB-8CA5-8241-A07C-490DECF792A0}" name="Column9998"/>
    <tableColumn id="10019" xr3:uid="{7DCD4193-DCAD-9C41-9828-A7D2EDFB99DB}" name="Column9999"/>
    <tableColumn id="10020" xr3:uid="{8FC4CABD-54BE-3243-A813-3FA1C647DCE9}" name="Column10000"/>
    <tableColumn id="10021" xr3:uid="{4A308B7D-E5B1-8A4D-992C-B94A536E3CC9}" name="Column10001"/>
    <tableColumn id="10022" xr3:uid="{98AD7A5B-EC33-834C-BD70-ACBD079A5E3B}" name="Column10002"/>
    <tableColumn id="10023" xr3:uid="{D47AFCD6-EB44-0C4C-AD27-B3C7C61D1627}" name="Column10003"/>
    <tableColumn id="10024" xr3:uid="{58D8D2E6-01EF-094A-AA0F-C33FF6637F3D}" name="Column10004"/>
    <tableColumn id="10025" xr3:uid="{664CAE8E-067F-534A-AEC8-34CC976A1C14}" name="Column10005"/>
    <tableColumn id="10026" xr3:uid="{6CA6D726-B953-9849-9EE6-BDF389ACD72D}" name="Column10006"/>
    <tableColumn id="10027" xr3:uid="{28A8DC13-8601-7D47-91D8-9DA7612C8833}" name="Column10007"/>
    <tableColumn id="10028" xr3:uid="{DF3C8164-AC29-AB45-91B3-D6C06A8CD005}" name="Column10008"/>
    <tableColumn id="10029" xr3:uid="{836937EA-83B9-EC42-B583-04D466DFC601}" name="Column10009"/>
    <tableColumn id="10030" xr3:uid="{806D94CD-18D6-A94E-BE45-C9DF0322D147}" name="Column10010"/>
    <tableColumn id="10031" xr3:uid="{CFC0B2C2-EA00-9C42-99CA-224BEB6F9315}" name="Column10011"/>
    <tableColumn id="10032" xr3:uid="{711D807C-BD7D-3347-96C5-4F36CA401C00}" name="Column10012"/>
    <tableColumn id="10033" xr3:uid="{B63E0BC3-4543-AD47-A7F9-15804BF3C115}" name="Column10013"/>
    <tableColumn id="10034" xr3:uid="{7E39BCC3-ED98-8E49-AB77-35724ED1D05B}" name="Column10014"/>
    <tableColumn id="10035" xr3:uid="{6556CE88-D197-0744-B834-F16D3F89823D}" name="Column10015"/>
    <tableColumn id="10036" xr3:uid="{BE0CB42D-FEC7-054A-9EE5-9E4A0136E431}" name="Column10016"/>
    <tableColumn id="10037" xr3:uid="{D2249575-F33B-934F-856C-8AA531A0578D}" name="Column10017"/>
    <tableColumn id="10038" xr3:uid="{36274016-A27A-6045-8150-487A056041E0}" name="Column10018"/>
    <tableColumn id="10039" xr3:uid="{4C680120-257C-FE4F-A9E0-0749A0AE9BCF}" name="Column10019"/>
    <tableColumn id="10040" xr3:uid="{05945DAE-E66F-7547-A85E-7A2440F415FC}" name="Column10020"/>
    <tableColumn id="10041" xr3:uid="{18D51085-20ED-3A43-86C5-EA2011CD5E4C}" name="Column10021"/>
    <tableColumn id="10042" xr3:uid="{6FC9E6C9-51D7-424F-AD50-95CBC55C4984}" name="Column10022"/>
    <tableColumn id="10043" xr3:uid="{CD67CF59-0C13-BF4A-8D4F-3BCCD0A05A82}" name="Column10023"/>
    <tableColumn id="10044" xr3:uid="{E9DCA3E8-4399-E944-A5BB-3E361CA5BAAC}" name="Column10024"/>
    <tableColumn id="10045" xr3:uid="{A730972F-5A87-8144-B03D-CFD7D672D75E}" name="Column10025"/>
    <tableColumn id="10046" xr3:uid="{8FEA574F-DE19-8745-BC04-68148187EE66}" name="Column10026"/>
    <tableColumn id="10047" xr3:uid="{BDBF4034-C3AE-E14F-BE98-7B961E5C6E65}" name="Column10027"/>
    <tableColumn id="10048" xr3:uid="{76476427-A246-3E49-8A50-77D9E1C9C0E2}" name="Column10028"/>
    <tableColumn id="10049" xr3:uid="{A026A3A5-2089-B446-8058-F0B16760A7F5}" name="Column10029"/>
    <tableColumn id="10050" xr3:uid="{5F3B5CC9-647F-BE4A-BCDE-E098A6455C4C}" name="Column10030"/>
    <tableColumn id="10051" xr3:uid="{C216C78F-022E-CB4C-8240-A06A49177480}" name="Column10031"/>
    <tableColumn id="10052" xr3:uid="{A2240295-1D8F-EC42-A00A-BC1DEAA2685F}" name="Column10032"/>
    <tableColumn id="10053" xr3:uid="{401685A6-08A5-3F4C-9D96-06B365675750}" name="Column10033"/>
    <tableColumn id="10054" xr3:uid="{F93DF1D5-EEA3-704C-9BCF-66A63F0C3252}" name="Column10034"/>
    <tableColumn id="10055" xr3:uid="{EB7A98BD-ADFC-3943-A3B6-F8DAA11F76F7}" name="Column10035"/>
    <tableColumn id="10056" xr3:uid="{7E8456AD-1E2A-9942-A529-261A5338856B}" name="Column10036"/>
    <tableColumn id="10057" xr3:uid="{4E6C635F-3BF2-754C-80B2-C039978046DF}" name="Column10037"/>
    <tableColumn id="10058" xr3:uid="{C92C7F5A-5F3E-6041-AB39-29D55095C566}" name="Column10038"/>
    <tableColumn id="10059" xr3:uid="{40F2AB00-A52A-8441-AD7E-5DC7ADAE86D4}" name="Column10039"/>
    <tableColumn id="10060" xr3:uid="{2B41FCAB-2DC2-9B45-ACB9-0B230C7FAF68}" name="Column10040"/>
    <tableColumn id="10061" xr3:uid="{D2778EE2-3D28-964E-AEF3-B589F51BCDBE}" name="Column10041"/>
    <tableColumn id="10062" xr3:uid="{E9C0F8D9-FEEF-534E-819E-764C2CC7B1A6}" name="Column10042"/>
    <tableColumn id="10063" xr3:uid="{ACBEDA04-1680-974E-8CED-9FC576A94497}" name="Column10043"/>
    <tableColumn id="10064" xr3:uid="{B6F122BF-E230-7743-BB5C-89049C61154B}" name="Column10044"/>
    <tableColumn id="10065" xr3:uid="{CF5CDECE-2E8C-9F46-B97B-605E533FCFF2}" name="Column10045"/>
    <tableColumn id="10066" xr3:uid="{8C0EF06F-3F97-1D42-8957-AA2833FC11CF}" name="Column10046"/>
    <tableColumn id="10067" xr3:uid="{7CDA7461-252D-DE4A-894D-3BFDB0F5F7A6}" name="Column10047"/>
    <tableColumn id="10068" xr3:uid="{847BE4DA-2A72-5741-A3F1-50850E9577D5}" name="Column10048"/>
    <tableColumn id="10069" xr3:uid="{0655933F-0A66-4444-BEF8-1003A83F370C}" name="Column10049"/>
    <tableColumn id="10070" xr3:uid="{53648B54-DA0F-5947-9E97-5AC07919C915}" name="Column10050"/>
    <tableColumn id="10071" xr3:uid="{53E3ABBF-2FE3-274B-8522-060A74B2B9EE}" name="Column10051"/>
    <tableColumn id="10072" xr3:uid="{95F1CA2C-7DE6-6243-81AF-785FBD3300DD}" name="Column10052"/>
    <tableColumn id="10073" xr3:uid="{AB4003D0-B5C5-F54F-A49C-EA097610413A}" name="Column10053"/>
    <tableColumn id="10074" xr3:uid="{B0F71BF9-A00A-1241-9595-0689B26E742D}" name="Column10054"/>
    <tableColumn id="10075" xr3:uid="{6EBD3D23-B2D9-E747-B521-281DE147C7DC}" name="Column10055"/>
    <tableColumn id="10076" xr3:uid="{8F38F2CD-428F-1246-ABB2-71EA1F04B1E5}" name="Column10056"/>
    <tableColumn id="10077" xr3:uid="{1FA4ADC4-3AFF-634A-A455-7C2343C27A19}" name="Column10057"/>
    <tableColumn id="10078" xr3:uid="{1BD7D3CA-C7D3-8E4B-B48D-3074066DF3E2}" name="Column10058"/>
    <tableColumn id="10079" xr3:uid="{A8AD7B01-6F71-7748-B78B-5BA7B7137948}" name="Column10059"/>
    <tableColumn id="10080" xr3:uid="{FC7CB95F-C8F6-FA4F-A9A3-F123D9BC5047}" name="Column10060"/>
    <tableColumn id="10081" xr3:uid="{6926AEF1-B2B8-894C-8F97-3763A9A22422}" name="Column10061"/>
    <tableColumn id="10082" xr3:uid="{1CC420CE-424F-E046-B7D8-B81E2643C63D}" name="Column10062"/>
    <tableColumn id="10083" xr3:uid="{D24792AF-7B35-9343-A603-F4F620F793A6}" name="Column10063"/>
    <tableColumn id="10084" xr3:uid="{7237007E-3C6B-F442-AA4A-316C83B5C2FF}" name="Column10064"/>
    <tableColumn id="10085" xr3:uid="{9D7E781C-F6DC-494D-AA20-76C225E5A5CD}" name="Column10065"/>
    <tableColumn id="10086" xr3:uid="{4DC8B30B-49E9-E249-AFC0-6AF5B8E0FF61}" name="Column10066"/>
    <tableColumn id="10087" xr3:uid="{C8B3BF8C-8032-E04A-8AB9-E6EE2FCE4187}" name="Column10067"/>
    <tableColumn id="10088" xr3:uid="{B510FB60-8584-454B-B939-EE6AF692CBEA}" name="Column10068"/>
    <tableColumn id="10089" xr3:uid="{4BBCC7D0-F429-0340-88BB-233E1842558A}" name="Column10069"/>
    <tableColumn id="10090" xr3:uid="{7A892CCE-5A93-D64A-B5E1-BE7C6C4CE8E3}" name="Column10070"/>
    <tableColumn id="10091" xr3:uid="{7072807E-9267-8441-ABF2-9EEE20702EFE}" name="Column10071"/>
    <tableColumn id="10092" xr3:uid="{85FE39FC-89E6-4541-83B3-40DFCB6DDE8E}" name="Column10072"/>
    <tableColumn id="10093" xr3:uid="{96AD4852-F966-C845-B826-6CBE7B06A7FF}" name="Column10073"/>
    <tableColumn id="10094" xr3:uid="{B3EBC38A-11B0-2548-BF2E-39AB7A608876}" name="Column10074"/>
    <tableColumn id="10095" xr3:uid="{F0E2E53E-C682-7141-879D-7C57D70C4713}" name="Column10075"/>
    <tableColumn id="10096" xr3:uid="{57B141CF-7EC7-9C44-89C0-7A4844C29751}" name="Column10076"/>
    <tableColumn id="10097" xr3:uid="{57F298E1-A1C3-4A4D-B565-2E1FCBDD7A1E}" name="Column10077"/>
    <tableColumn id="10098" xr3:uid="{78A277D9-604E-8A4A-8D48-EAE816E02796}" name="Column10078"/>
    <tableColumn id="10099" xr3:uid="{C2BF0670-CF6B-FD4D-A93F-D42F74E70F16}" name="Column10079"/>
    <tableColumn id="10100" xr3:uid="{A1E9E8AA-481C-074D-BCFD-AF6AFA409A50}" name="Column10080"/>
    <tableColumn id="10101" xr3:uid="{C366311E-3683-0149-87C5-8D38AD94F472}" name="Column10081"/>
    <tableColumn id="10102" xr3:uid="{C8AAFB87-ECFA-2B43-AD5E-02E59AF0D66F}" name="Column10082"/>
    <tableColumn id="10103" xr3:uid="{FDF46729-6B0C-3B44-8E50-39CEE8A81FD9}" name="Column10083"/>
    <tableColumn id="10104" xr3:uid="{63480ACE-84A5-9542-9379-79EC2A82C257}" name="Column10084"/>
    <tableColumn id="10105" xr3:uid="{619E9981-8A38-6346-9BEB-763D2FDFB0F2}" name="Column10085"/>
    <tableColumn id="10106" xr3:uid="{B677B740-8B43-CD4E-8B01-E2C56E38F22D}" name="Column10086"/>
    <tableColumn id="10107" xr3:uid="{5A75739B-0693-8445-A2A6-F4A83FC52FDA}" name="Column10087"/>
    <tableColumn id="10108" xr3:uid="{8AB1E229-E501-CC4C-A50D-23F07AD01ACA}" name="Column10088"/>
    <tableColumn id="10109" xr3:uid="{067694F5-F813-644C-97BD-949588AB0E69}" name="Column10089"/>
    <tableColumn id="10110" xr3:uid="{E7ED6F07-4C79-CC46-9083-CE1DAA09B37A}" name="Column10090"/>
    <tableColumn id="10111" xr3:uid="{E843E3CE-4EBC-D542-BCF3-091FC448567B}" name="Column10091"/>
    <tableColumn id="10112" xr3:uid="{23CEA048-10B9-C04B-A2B2-89E7AE956583}" name="Column10092"/>
    <tableColumn id="10113" xr3:uid="{A34AC866-4AA5-194F-BFCD-98E67064CA92}" name="Column10093"/>
    <tableColumn id="10114" xr3:uid="{4EE37D7F-F988-394A-8992-3B68D00144DC}" name="Column10094"/>
    <tableColumn id="10115" xr3:uid="{5F100574-DCC3-EB44-BBEC-595C5DAEC6B2}" name="Column10095"/>
    <tableColumn id="10116" xr3:uid="{85FB8C19-3F49-2340-8BCC-E9E12974105E}" name="Column10096"/>
    <tableColumn id="10117" xr3:uid="{0EFFB5BD-5CC1-1C4F-BAF1-97DCF2C6E467}" name="Column10097"/>
    <tableColumn id="10118" xr3:uid="{1AB242DA-5F3E-EA4A-9571-A59694A04E61}" name="Column10098"/>
    <tableColumn id="10119" xr3:uid="{5F90741C-F2DB-0E45-A5CE-5EA9137B0D67}" name="Column10099"/>
    <tableColumn id="10120" xr3:uid="{02893B26-0AF5-6940-B525-713A2A388499}" name="Column10100"/>
    <tableColumn id="10121" xr3:uid="{60B8E55B-AF43-014E-AAD7-46A54DBD0D95}" name="Column10101"/>
    <tableColumn id="10122" xr3:uid="{95E29C15-0681-E044-9733-EE89549B8BBC}" name="Column10102"/>
    <tableColumn id="10123" xr3:uid="{E148E509-BC09-B64E-80E3-A51FEC7F8308}" name="Column10103"/>
    <tableColumn id="10124" xr3:uid="{80C844F8-A9B3-E94D-BF88-7C4E3241140D}" name="Column10104"/>
    <tableColumn id="10125" xr3:uid="{F57F597F-6790-3A4A-88BA-140F108E5323}" name="Column10105"/>
    <tableColumn id="10126" xr3:uid="{A89B42FB-F543-7143-9C64-83DD6CC96317}" name="Column10106"/>
    <tableColumn id="10127" xr3:uid="{306E72FF-C0C9-E643-ACE8-AFED99F9ED07}" name="Column10107"/>
    <tableColumn id="10128" xr3:uid="{E90FB091-1913-2543-8DA6-1A30BAE36E28}" name="Column10108"/>
    <tableColumn id="10129" xr3:uid="{98EF9CFF-A7CB-E646-8655-8C332255F655}" name="Column10109"/>
    <tableColumn id="10130" xr3:uid="{68C9A5E7-DDFC-2E47-9A26-1624B1A57B2D}" name="Column10110"/>
    <tableColumn id="10131" xr3:uid="{456F7A38-BC3F-A14B-8E34-19A203CEDEEB}" name="Column10111"/>
    <tableColumn id="10132" xr3:uid="{1941ACC0-9C32-744D-A059-FC5566DC1D48}" name="Column10112"/>
    <tableColumn id="10133" xr3:uid="{AE78CA47-1614-5E48-A58E-036CBF88DA3F}" name="Column10113"/>
    <tableColumn id="10134" xr3:uid="{04532A8D-59D1-B84F-AD42-F531860703D2}" name="Column10114"/>
    <tableColumn id="10135" xr3:uid="{BCA80026-21CE-5F41-B243-A105B061F3DC}" name="Column10115"/>
    <tableColumn id="10136" xr3:uid="{9725D73A-F88B-8E44-ABBB-908BE5199E4D}" name="Column10116"/>
    <tableColumn id="10137" xr3:uid="{D1B90507-27B5-B941-A0C4-45C7AC6EA051}" name="Column10117"/>
    <tableColumn id="10138" xr3:uid="{DF44F3D4-CCE1-3743-B3C1-354BD72030FD}" name="Column10118"/>
    <tableColumn id="10139" xr3:uid="{8A3EE915-3C81-5B4D-AC4C-2218BDD664E3}" name="Column10119"/>
    <tableColumn id="10140" xr3:uid="{0336325D-4DAB-1642-AA66-AE2D1572F461}" name="Column10120"/>
    <tableColumn id="10141" xr3:uid="{B7272D54-D356-7742-96E2-249CDC9D626A}" name="Column10121"/>
    <tableColumn id="10142" xr3:uid="{11F4BA9B-58DA-B748-BE7A-4277D8E37B40}" name="Column10122"/>
    <tableColumn id="10143" xr3:uid="{77A85613-66C3-4C4F-83BF-5AE30DD7B6D7}" name="Column10123"/>
    <tableColumn id="10144" xr3:uid="{3F941DA5-B06C-B341-A623-4BD200A63814}" name="Column10124"/>
    <tableColumn id="10145" xr3:uid="{BF02F871-E94B-6F43-A567-99AC03ADC785}" name="Column10125"/>
    <tableColumn id="10146" xr3:uid="{6BFFD0D7-FFC5-3546-8D8A-BF81E8B502B3}" name="Column10126"/>
    <tableColumn id="10147" xr3:uid="{E9101E0A-4A7E-B344-87E9-E5B0CD9A4818}" name="Column10127"/>
    <tableColumn id="10148" xr3:uid="{580A973F-D191-7744-B9F8-585ED5A5985C}" name="Column10128"/>
    <tableColumn id="10149" xr3:uid="{321976F4-CF00-A248-A470-4E7A8843A408}" name="Column10129"/>
    <tableColumn id="10150" xr3:uid="{5E530737-BC32-C148-8584-E393893191D2}" name="Column10130"/>
    <tableColumn id="10151" xr3:uid="{A74840DA-7B4C-A34C-94B4-AB0F46BF9920}" name="Column10131"/>
    <tableColumn id="10152" xr3:uid="{C2796495-3BF7-8848-B4A8-2AE81832192B}" name="Column10132"/>
    <tableColumn id="10153" xr3:uid="{96BF9C53-8651-7443-B1B7-F20A252DFD98}" name="Column10133"/>
    <tableColumn id="10154" xr3:uid="{5483BD89-D86D-5F46-8A27-F30313536E4D}" name="Column10134"/>
    <tableColumn id="10155" xr3:uid="{03AC5BBD-1F4C-1D4E-862E-A49B2935F526}" name="Column10135"/>
    <tableColumn id="10156" xr3:uid="{2612DD5B-ACB8-AC49-9EF1-3FD1E8DC5518}" name="Column10136"/>
    <tableColumn id="10157" xr3:uid="{6DB943C2-D9A9-E34C-A520-087F982085B0}" name="Column10137"/>
    <tableColumn id="10158" xr3:uid="{B862F73B-9FC1-8B43-B4B3-2017CC7BF183}" name="Column10138"/>
    <tableColumn id="10159" xr3:uid="{60A13F9F-86A9-5C47-B8D9-ED3D954FE209}" name="Column10139"/>
    <tableColumn id="10160" xr3:uid="{C28517B4-5E4F-F940-AF83-0EBC16675604}" name="Column10140"/>
    <tableColumn id="10161" xr3:uid="{F5ED6EA8-A1BB-5041-BF8D-88893007A3E3}" name="Column10141"/>
    <tableColumn id="10162" xr3:uid="{7A05279A-5596-5047-857C-06FAD7F5E02F}" name="Column10142"/>
    <tableColumn id="10163" xr3:uid="{11223527-7E5A-0C45-9A39-6E2476BECE42}" name="Column10143"/>
    <tableColumn id="10164" xr3:uid="{643C03D9-DCEF-3A48-A7F7-10FB3C622B77}" name="Column10144"/>
    <tableColumn id="10165" xr3:uid="{6E47CAF2-BB3C-6644-8E3F-E7729B902F3F}" name="Column10145"/>
    <tableColumn id="10166" xr3:uid="{50DAF19F-92E1-0E4A-93A5-092463B0C106}" name="Column10146"/>
    <tableColumn id="10167" xr3:uid="{6C24D361-CDC5-F040-BE9E-19FEA8C957A3}" name="Column10147"/>
    <tableColumn id="10168" xr3:uid="{0B1AFEC0-EFDF-3D4B-8583-882B3FEA7464}" name="Column10148"/>
    <tableColumn id="10169" xr3:uid="{FBDECC2B-6087-3D4F-94A0-FE4935FACB90}" name="Column10149"/>
    <tableColumn id="10170" xr3:uid="{62F7E135-6E3E-5249-8119-EDF63249E05D}" name="Column10150"/>
    <tableColumn id="10171" xr3:uid="{78AB58F3-05F1-A744-A4D9-A83DD968F99B}" name="Column10151"/>
    <tableColumn id="10172" xr3:uid="{B24EFDCF-20BE-664C-9A03-8C19EB79B958}" name="Column10152"/>
    <tableColumn id="10173" xr3:uid="{FFE4C754-1389-C24E-96FC-1F9058A1161D}" name="Column10153"/>
    <tableColumn id="10174" xr3:uid="{E9A11FDD-EF30-7E44-B61D-17EB2B1FB70A}" name="Column10154"/>
    <tableColumn id="10175" xr3:uid="{60E4C1E6-EF0A-0D47-B030-EC9DF03C2EC5}" name="Column10155"/>
    <tableColumn id="10176" xr3:uid="{9AA9662C-7F1A-D14E-A3CE-9E48EB3D1375}" name="Column10156"/>
    <tableColumn id="10177" xr3:uid="{3C72D1AE-5129-8940-B318-8B423FAD0A82}" name="Column10157"/>
    <tableColumn id="10178" xr3:uid="{BD7CB633-3D92-3340-86FD-DF507D7DDAD7}" name="Column10158"/>
    <tableColumn id="10179" xr3:uid="{BD7694C9-968E-DD42-A639-8C08D55A7252}" name="Column10159"/>
    <tableColumn id="10180" xr3:uid="{7DA616E1-BFF6-BA4E-8FA9-C615CB5BAA95}" name="Column10160"/>
    <tableColumn id="10181" xr3:uid="{F77360C3-E55C-F541-B169-899EABAC4630}" name="Column10161"/>
    <tableColumn id="10182" xr3:uid="{80C972D9-E862-2048-8E62-4EB95EDF8507}" name="Column10162"/>
    <tableColumn id="10183" xr3:uid="{A157B75B-5014-B749-A84F-70F05D5CE823}" name="Column10163"/>
    <tableColumn id="10184" xr3:uid="{D88FFB01-7893-1D42-A427-3ED2439BBCE9}" name="Column10164"/>
    <tableColumn id="10185" xr3:uid="{8DC510A0-E398-4D41-8F08-8FD37917526E}" name="Column10165"/>
    <tableColumn id="10186" xr3:uid="{EB391624-06ED-E943-881D-541CA1EB083F}" name="Column10166"/>
    <tableColumn id="10187" xr3:uid="{8D493435-9BC6-DA42-8EFA-151903F8B5B2}" name="Column10167"/>
    <tableColumn id="10188" xr3:uid="{1170796E-6F38-6C48-8E19-013CF35DC5F4}" name="Column10168"/>
    <tableColumn id="10189" xr3:uid="{6CF34517-509D-034F-A9E3-6D70B2EF1919}" name="Column10169"/>
    <tableColumn id="10190" xr3:uid="{F7B623F6-D5D9-3646-AA85-93DBEC6516BC}" name="Column10170"/>
    <tableColumn id="10191" xr3:uid="{93298ED4-00E0-C945-B98F-755852BFBA51}" name="Column10171"/>
    <tableColumn id="10192" xr3:uid="{CB414E6E-814D-A943-9D9A-32C10E6B685E}" name="Column10172"/>
    <tableColumn id="10193" xr3:uid="{9026303F-71F2-2B4E-9AB8-B2C63C2EC88C}" name="Column10173"/>
    <tableColumn id="10194" xr3:uid="{3C33300E-E6DD-5D44-850A-4A55BEB8A78E}" name="Column10174"/>
    <tableColumn id="10195" xr3:uid="{9A396088-53AD-F542-983D-328EE9E900EC}" name="Column10175"/>
    <tableColumn id="10196" xr3:uid="{3D9CAEDC-8954-334E-8504-7E57223D3895}" name="Column10176"/>
    <tableColumn id="10197" xr3:uid="{1450611E-19FF-2849-9710-7C901090AAB9}" name="Column10177"/>
    <tableColumn id="10198" xr3:uid="{2D2ACA16-8065-AF4D-BCC3-BAF218B11ABE}" name="Column10178"/>
    <tableColumn id="10199" xr3:uid="{EC1E0A8C-0F74-B842-9A55-7E2C9DAFCF31}" name="Column10179"/>
    <tableColumn id="10200" xr3:uid="{6CB45411-2F40-1846-B517-F4542FE6D035}" name="Column10180"/>
    <tableColumn id="10201" xr3:uid="{F3593151-9E8F-3D47-B9B7-068D4A70D9E4}" name="Column10181"/>
    <tableColumn id="10202" xr3:uid="{0ABC3A94-0B82-2048-BC97-B2D5CB36C480}" name="Column10182"/>
    <tableColumn id="10203" xr3:uid="{09C9E8C2-A4EB-B842-955C-95266A8B112D}" name="Column10183"/>
    <tableColumn id="10204" xr3:uid="{93F03BDF-64AD-9C42-B55C-D340E09AD3A0}" name="Column10184"/>
    <tableColumn id="10205" xr3:uid="{6757C477-AF5C-834C-98F6-72207F8494EE}" name="Column10185"/>
    <tableColumn id="10206" xr3:uid="{9D0E2E81-0C83-E240-82D1-217CE03D9DFA}" name="Column10186"/>
    <tableColumn id="10207" xr3:uid="{69A38D76-8F24-E94A-8EE2-4851E8591B87}" name="Column10187"/>
    <tableColumn id="10208" xr3:uid="{AD4ED80E-DCF4-1542-8B6E-55831115F293}" name="Column10188"/>
    <tableColumn id="10209" xr3:uid="{3504ECC4-ADA3-2E48-B8E5-94F205F31574}" name="Column10189"/>
    <tableColumn id="10210" xr3:uid="{FB0EFDF1-80B5-7248-86C8-967CE2D8D489}" name="Column10190"/>
    <tableColumn id="10211" xr3:uid="{4C280666-7CAC-5746-A449-613A9417E090}" name="Column10191"/>
    <tableColumn id="10212" xr3:uid="{17B263E2-49DF-2C44-A00C-0793F85845B1}" name="Column10192"/>
    <tableColumn id="10213" xr3:uid="{D82CF4EF-A351-D74C-B710-00B16DACEC57}" name="Column10193"/>
    <tableColumn id="10214" xr3:uid="{431D3B30-5B58-D140-ADBC-1774B2A96C44}" name="Column10194"/>
    <tableColumn id="10215" xr3:uid="{038AE337-C76B-064E-9C9C-F338DEFE8C65}" name="Column10195"/>
    <tableColumn id="10216" xr3:uid="{2E33EDCC-23E4-6149-B54A-DCE5DF4975F1}" name="Column10196"/>
    <tableColumn id="10217" xr3:uid="{9AAC33D0-2CFB-544F-B1BB-F3F0396C1159}" name="Column10197"/>
    <tableColumn id="10218" xr3:uid="{E3A56C1E-F4D9-BA42-B06C-140BD5DDED2A}" name="Column10198"/>
    <tableColumn id="10219" xr3:uid="{311520B6-2F0F-BC49-BB0A-B6D38D2A550A}" name="Column10199"/>
    <tableColumn id="10220" xr3:uid="{4E20AECE-4A3E-384A-8523-88D4BF5D4414}" name="Column10200"/>
    <tableColumn id="10221" xr3:uid="{9FD1C860-39BA-644D-A7DC-56467647D9BE}" name="Column10201"/>
    <tableColumn id="10222" xr3:uid="{4113CD35-04CE-2B44-B8D3-F477B11B3475}" name="Column10202"/>
    <tableColumn id="10223" xr3:uid="{D5A8865D-E3C1-BE48-8BAE-4C7FF9A02629}" name="Column10203"/>
    <tableColumn id="10224" xr3:uid="{B11BC0CB-B431-F04A-B1D6-5E46CDF3665B}" name="Column10204"/>
    <tableColumn id="10225" xr3:uid="{C854FC00-6856-A64D-B2F0-BA8D37AC408B}" name="Column10205"/>
    <tableColumn id="10226" xr3:uid="{39CF155D-65AF-3344-B82A-5C822FEF0A36}" name="Column10206"/>
    <tableColumn id="10227" xr3:uid="{3252C6D5-77DF-384B-8130-F958F80AD64B}" name="Column10207"/>
    <tableColumn id="10228" xr3:uid="{143A84C9-2A7F-9E42-B4F2-6DB9A736478C}" name="Column10208"/>
    <tableColumn id="10229" xr3:uid="{119682A8-4133-E84D-8CC1-555DDA15D441}" name="Column10209"/>
    <tableColumn id="10230" xr3:uid="{702FA0EC-4744-7046-B016-424D178F0D64}" name="Column10210"/>
    <tableColumn id="10231" xr3:uid="{32C6B080-9CA7-4846-89F4-14E3EB154DA9}" name="Column10211"/>
    <tableColumn id="10232" xr3:uid="{A75BC053-5852-8947-B7A8-7AD1DE5934E5}" name="Column10212"/>
    <tableColumn id="10233" xr3:uid="{C359C923-A798-C844-98B9-60E64E8A8908}" name="Column10213"/>
    <tableColumn id="10234" xr3:uid="{04C0416F-82EA-394B-BF03-F00CBFA57AC8}" name="Column10214"/>
    <tableColumn id="10235" xr3:uid="{5020C9F4-E415-784C-A496-BE70831A3D11}" name="Column10215"/>
    <tableColumn id="10236" xr3:uid="{D846927F-C072-6D46-9169-1E686FE3F3F9}" name="Column10216"/>
    <tableColumn id="10237" xr3:uid="{B3D96115-7DC0-344B-886F-B04864AABCF3}" name="Column10217"/>
    <tableColumn id="10238" xr3:uid="{C12B81D7-4729-454E-9DB9-AB463439C6DE}" name="Column10218"/>
    <tableColumn id="10239" xr3:uid="{89007247-6880-AA4D-BCF4-E4B76DC62E5B}" name="Column10219"/>
    <tableColumn id="10240" xr3:uid="{956D4D6B-0FC7-CB42-98FF-E9986EFB59C5}" name="Column10220"/>
    <tableColumn id="10241" xr3:uid="{2FDF72BE-3D92-1142-A558-A217096E3295}" name="Column10221"/>
    <tableColumn id="10242" xr3:uid="{A2E00F31-AC22-5944-9E70-93861626BFC5}" name="Column10222"/>
    <tableColumn id="10243" xr3:uid="{B2097825-DBA9-3B47-B9E1-DDF725728620}" name="Column10223"/>
    <tableColumn id="10244" xr3:uid="{3D49325A-E0D9-C845-8686-67D39A8324EA}" name="Column10224"/>
    <tableColumn id="10245" xr3:uid="{DC180683-912A-BA40-B4F0-B8D5CF003690}" name="Column10225"/>
    <tableColumn id="10246" xr3:uid="{D5060E46-8822-354B-9D7F-3AC3F4EB31AC}" name="Column10226"/>
    <tableColumn id="10247" xr3:uid="{FA3F3D10-36C4-CA45-8606-05096BE9B74A}" name="Column10227"/>
    <tableColumn id="10248" xr3:uid="{643810F7-30CD-1746-AC63-5CD10EA0B005}" name="Column10228"/>
    <tableColumn id="10249" xr3:uid="{635A5B29-AA20-874C-9F6F-0791B17F241C}" name="Column10229"/>
    <tableColumn id="10250" xr3:uid="{2AE628BD-FB85-8046-A93C-CF3BB2BCF1EB}" name="Column10230"/>
    <tableColumn id="10251" xr3:uid="{D4DC9BE5-3589-CE40-A232-F1C97200FD5D}" name="Column10231"/>
    <tableColumn id="10252" xr3:uid="{4C5B7318-6FD1-9A43-9FD6-23328F98163D}" name="Column10232"/>
    <tableColumn id="10253" xr3:uid="{FB18B83C-99DD-E64E-AFB6-0F8FDFB8639A}" name="Column10233"/>
    <tableColumn id="10254" xr3:uid="{852596A0-0D8D-9640-8506-57E58C822E3D}" name="Column10234"/>
    <tableColumn id="10255" xr3:uid="{BD48F49A-CA65-A343-BD6C-3B636A3ECD29}" name="Column10235"/>
    <tableColumn id="10256" xr3:uid="{61A35925-88A3-654E-B55D-B03A6F10B811}" name="Column10236"/>
    <tableColumn id="10257" xr3:uid="{FC8179DC-DA69-5B41-B1EB-C89214186355}" name="Column10237"/>
    <tableColumn id="10258" xr3:uid="{7F7C6D95-EE6F-D245-971B-AF3A1EC9EB9A}" name="Column10238"/>
    <tableColumn id="10259" xr3:uid="{D798C49D-8C67-9046-AD7F-72B6DDE17163}" name="Column10239"/>
    <tableColumn id="10260" xr3:uid="{4DC9B2FF-3194-7647-9494-B7A947553EF4}" name="Column10240"/>
    <tableColumn id="10261" xr3:uid="{AD7DFA9A-2AFE-1A45-839B-8C1FC67F683C}" name="Column10241"/>
    <tableColumn id="10262" xr3:uid="{42B3C909-D0CF-3244-AF50-1B7F601327FC}" name="Column10242"/>
    <tableColumn id="10263" xr3:uid="{08711CB3-4BB4-FC43-8D47-5F9B82596AF9}" name="Column10243"/>
    <tableColumn id="10264" xr3:uid="{3ABEDBDF-246F-644A-BEBE-DD3B311870DD}" name="Column10244"/>
    <tableColumn id="10265" xr3:uid="{2E29D569-D49A-2343-968C-B30E700D95AE}" name="Column10245"/>
    <tableColumn id="10266" xr3:uid="{20A5B38C-C630-5D4E-BA81-D263D5051817}" name="Column10246"/>
    <tableColumn id="10267" xr3:uid="{191B96D7-80C0-7C4A-ADAC-6995552EEFB8}" name="Column10247"/>
    <tableColumn id="10268" xr3:uid="{494A8B39-DE61-6C47-8010-C7B82BCCAA2D}" name="Column10248"/>
    <tableColumn id="10269" xr3:uid="{A1B8B5C6-CDD2-CF4F-BF9A-B43EF011E3A0}" name="Column10249"/>
    <tableColumn id="10270" xr3:uid="{9AA8AD9C-B0E1-704E-9DB3-3157052D362E}" name="Column10250"/>
    <tableColumn id="10271" xr3:uid="{E6AC1E3E-66FC-4C4E-89CD-5949CFD718E5}" name="Column10251"/>
    <tableColumn id="10272" xr3:uid="{9A515D27-FD5A-BF4D-BC99-3AAE31AB8580}" name="Column10252"/>
    <tableColumn id="10273" xr3:uid="{923FFA24-45FE-9B40-8BA8-05347D6818E6}" name="Column10253"/>
    <tableColumn id="10274" xr3:uid="{A5C31EBC-C73B-3642-9FAE-0D2776FB4B8D}" name="Column10254"/>
    <tableColumn id="10275" xr3:uid="{CC80178B-7FE5-6E4E-B732-CAF9F2642663}" name="Column10255"/>
    <tableColumn id="10276" xr3:uid="{9177C521-108B-FB48-9404-F64A1E92C7A0}" name="Column10256"/>
    <tableColumn id="10277" xr3:uid="{789A2FA3-8F30-DC42-A32B-F668395CD626}" name="Column10257"/>
    <tableColumn id="10278" xr3:uid="{51D234E2-1376-3543-A33A-B6FA79E710AC}" name="Column10258"/>
    <tableColumn id="10279" xr3:uid="{B1B4A2CF-07A1-EA44-8B18-D53DC25171ED}" name="Column10259"/>
    <tableColumn id="10280" xr3:uid="{C7AD905F-7BF3-9446-87A3-50B86535F055}" name="Column10260"/>
    <tableColumn id="10281" xr3:uid="{6885CEAD-020E-304B-AFF3-84573758FAFB}" name="Column10261"/>
    <tableColumn id="10282" xr3:uid="{A54FAEBE-35AB-1248-99E9-2E443A0A9518}" name="Column10262"/>
    <tableColumn id="10283" xr3:uid="{E7DE1419-3675-264B-8A75-C467EECDFE9F}" name="Column10263"/>
    <tableColumn id="10284" xr3:uid="{AD8A4C38-463E-9543-A732-59B0E1E5A6E5}" name="Column10264"/>
    <tableColumn id="10285" xr3:uid="{0294B73F-8245-174C-925B-D33A5B987C1E}" name="Column10265"/>
    <tableColumn id="10286" xr3:uid="{7A669C54-A8EB-5542-873D-D93C1AA7F87D}" name="Column10266"/>
    <tableColumn id="10287" xr3:uid="{226A9930-926C-4F44-9855-9FEF48483B25}" name="Column10267"/>
    <tableColumn id="10288" xr3:uid="{2258F878-A2BE-A04D-ACE6-EBCBFA1AC92F}" name="Column10268"/>
    <tableColumn id="10289" xr3:uid="{581F7883-3506-064F-AFEF-CD2F6AF009CB}" name="Column10269"/>
    <tableColumn id="10290" xr3:uid="{A6256C9E-780D-9742-859B-29127BC52108}" name="Column10270"/>
    <tableColumn id="10291" xr3:uid="{F1F186EB-2801-694F-964B-7E046DD8BD45}" name="Column10271"/>
    <tableColumn id="10292" xr3:uid="{A5D04518-F5FB-9543-A186-C65C9925B885}" name="Column10272"/>
    <tableColumn id="10293" xr3:uid="{D48B56E6-3ECC-1A44-B809-C14033B7DB1C}" name="Column10273"/>
    <tableColumn id="10294" xr3:uid="{61576FF1-F583-E84F-B99A-CB00EEF82B2A}" name="Column10274"/>
    <tableColumn id="10295" xr3:uid="{E48B4991-15AC-BD40-A1E4-ECD3749C271C}" name="Column10275"/>
    <tableColumn id="10296" xr3:uid="{8A6BA428-54D6-2842-87A6-516C00F034F8}" name="Column10276"/>
    <tableColumn id="10297" xr3:uid="{FACA6B07-2DA5-9D45-9211-C49A1AE42B01}" name="Column10277"/>
    <tableColumn id="10298" xr3:uid="{E9F71395-5A43-514B-A5F3-6C3602F9F72A}" name="Column10278"/>
    <tableColumn id="10299" xr3:uid="{57048FEA-BCB6-A848-8C36-DFFF812A342A}" name="Column10279"/>
    <tableColumn id="10300" xr3:uid="{CC67C9B6-1C19-CE49-8C85-8DCAEFB6E2C0}" name="Column10280"/>
    <tableColumn id="10301" xr3:uid="{E1420542-220C-0641-AA2B-B73AB47B4493}" name="Column10281"/>
    <tableColumn id="10302" xr3:uid="{F161B2C4-0CE2-5B48-9997-B83791EFECC2}" name="Column10282"/>
    <tableColumn id="10303" xr3:uid="{F282208F-95B1-5548-BD80-61179162E58C}" name="Column10283"/>
    <tableColumn id="10304" xr3:uid="{ABED0B51-BB55-BA47-B70A-1E7AF4CA3180}" name="Column10284"/>
    <tableColumn id="10305" xr3:uid="{BFFFDCEE-E381-2046-A634-17C54B402F55}" name="Column10285"/>
    <tableColumn id="10306" xr3:uid="{2309E68D-5D4C-1A48-82FD-2EF1100F9BE1}" name="Column10286"/>
    <tableColumn id="10307" xr3:uid="{4D54F4BC-E325-2F4D-A385-83338F452C45}" name="Column10287"/>
    <tableColumn id="10308" xr3:uid="{1030D92C-66A4-D743-97C0-B3A16867A0D2}" name="Column10288"/>
    <tableColumn id="10309" xr3:uid="{3B16AB35-1461-FB4E-96E6-6E278DFDA3EB}" name="Column10289"/>
    <tableColumn id="10310" xr3:uid="{4637435E-F6D3-EC43-B0FB-B364B8791911}" name="Column10290"/>
    <tableColumn id="10311" xr3:uid="{233404CE-C74C-F247-9176-67E649B1CA7A}" name="Column10291"/>
    <tableColumn id="10312" xr3:uid="{1036030D-FD18-EE41-B986-F937C5404675}" name="Column10292"/>
    <tableColumn id="10313" xr3:uid="{1BE6AD30-03E7-F643-8AB0-BDF6A139B8FE}" name="Column10293"/>
    <tableColumn id="10314" xr3:uid="{639E5796-BF7A-E047-95A7-8FAE030117D3}" name="Column10294"/>
    <tableColumn id="10315" xr3:uid="{8B452017-E4EB-9649-9A18-ED741B3C48FD}" name="Column10295"/>
    <tableColumn id="10316" xr3:uid="{E2A0BD55-EB9C-2F48-BA4B-5039AA8508AD}" name="Column10296"/>
    <tableColumn id="10317" xr3:uid="{44390496-2E27-AE4F-84E4-72AAF071E648}" name="Column10297"/>
    <tableColumn id="10318" xr3:uid="{EF12AE50-7179-4D4B-B2E3-136BE77CBE4D}" name="Column10298"/>
    <tableColumn id="10319" xr3:uid="{49D62F69-232F-F943-8D93-4B1982AF712F}" name="Column10299"/>
    <tableColumn id="10320" xr3:uid="{AC624AFC-8421-2644-A81B-85DB26638C45}" name="Column10300"/>
    <tableColumn id="10321" xr3:uid="{A6FB84BB-C932-7042-8C0C-923B4E37E523}" name="Column10301"/>
    <tableColumn id="10322" xr3:uid="{4EDAFAF6-3D8B-7B4C-8939-EE0B2157D087}" name="Column10302"/>
    <tableColumn id="10323" xr3:uid="{27D407CD-17C4-CA43-B44D-85CC9A29B599}" name="Column10303"/>
    <tableColumn id="10324" xr3:uid="{CE3197B4-1B4F-0B4F-981B-9135505BEE3D}" name="Column10304"/>
    <tableColumn id="10325" xr3:uid="{8E8B5ECC-AE05-1747-AACC-7D696EFF3B15}" name="Column10305"/>
    <tableColumn id="10326" xr3:uid="{58C08B3C-161C-C34C-8B61-2838F6E898BC}" name="Column10306"/>
    <tableColumn id="10327" xr3:uid="{EC7837A0-4ABC-1A40-A15D-134650B7A88F}" name="Column10307"/>
    <tableColumn id="10328" xr3:uid="{C0FF5F6B-BE7D-B043-B44E-C98A6F783DB4}" name="Column10308"/>
    <tableColumn id="10329" xr3:uid="{8E0A4E25-FEE2-5A43-A5BB-B1AC1C83A767}" name="Column10309"/>
    <tableColumn id="10330" xr3:uid="{CB160F90-9EF7-E548-A654-D537A4AB1B60}" name="Column10310"/>
    <tableColumn id="10331" xr3:uid="{62D1283C-FDD8-1349-B7B2-D8DAA2F46BF7}" name="Column10311"/>
    <tableColumn id="10332" xr3:uid="{512C3B09-3E62-EC48-AA06-1AC9E4C93191}" name="Column10312"/>
    <tableColumn id="10333" xr3:uid="{F0053CEA-F3EB-094C-AE9B-D362EE475020}" name="Column10313"/>
    <tableColumn id="10334" xr3:uid="{E0FC2C53-3793-714C-9A39-F38FB7D87495}" name="Column10314"/>
    <tableColumn id="10335" xr3:uid="{2B75CC66-573E-7443-AE4E-8C4E6B2FDEAE}" name="Column10315"/>
    <tableColumn id="10336" xr3:uid="{D23C7DE2-F55C-D04B-B96A-49FF679C17D5}" name="Column10316"/>
    <tableColumn id="10337" xr3:uid="{E4A6CA87-E776-D443-BEB4-A043F9BE2FE8}" name="Column10317"/>
    <tableColumn id="10338" xr3:uid="{89094EA7-89CF-594E-9486-E2869AA19AE3}" name="Column10318"/>
    <tableColumn id="10339" xr3:uid="{E3E61FA1-A660-4341-A640-87391B597BB6}" name="Column10319"/>
    <tableColumn id="10340" xr3:uid="{9247FE02-ED08-CF44-89E1-CBD6C9173B1B}" name="Column10320"/>
    <tableColumn id="10341" xr3:uid="{A02F898D-2CF3-5F41-AD01-DBD2BD8AB896}" name="Column10321"/>
    <tableColumn id="10342" xr3:uid="{CBAB074B-A0C4-FF4B-9492-F570D8521FDD}" name="Column10322"/>
    <tableColumn id="10343" xr3:uid="{B7FCEFBD-767B-BD48-B6BB-F0FBE09F95DE}" name="Column10323"/>
    <tableColumn id="10344" xr3:uid="{66AE1F8D-A5A3-D241-BF71-DDAFD98E88DC}" name="Column10324"/>
    <tableColumn id="10345" xr3:uid="{27899609-1B1B-EC41-99DE-939248156D4B}" name="Column10325"/>
    <tableColumn id="10346" xr3:uid="{B3B14480-11D6-DF48-9D4A-A74E58065FE9}" name="Column10326"/>
    <tableColumn id="10347" xr3:uid="{FEEF1273-AE64-624E-B1C0-DFDB92ED7EEC}" name="Column10327"/>
    <tableColumn id="10348" xr3:uid="{B309A0BB-60C5-4E4E-89E0-EA92BCEF95D4}" name="Column10328"/>
    <tableColumn id="10349" xr3:uid="{FD08D14F-CE9B-B64A-8BC0-0FC976C937E8}" name="Column10329"/>
    <tableColumn id="10350" xr3:uid="{C5EDEC76-94AF-FD44-B3FA-95CADC4E2C83}" name="Column10330"/>
    <tableColumn id="10351" xr3:uid="{21C3CF0F-9E21-FF4B-BFE2-17F11A97356F}" name="Column10331"/>
    <tableColumn id="10352" xr3:uid="{EA48C490-C1FF-1345-8071-E3775D2AE309}" name="Column10332"/>
    <tableColumn id="10353" xr3:uid="{7EB6EB4D-54FD-E242-944A-CC2F8CFFE102}" name="Column10333"/>
    <tableColumn id="10354" xr3:uid="{55D7AF68-D8F8-FA47-A306-183A484808F0}" name="Column10334"/>
    <tableColumn id="10355" xr3:uid="{3C7CA93A-76AF-384D-AB98-10777EAFDCBC}" name="Column10335"/>
    <tableColumn id="10356" xr3:uid="{4E54D4E3-A9B2-3041-93C7-27D772143EAD}" name="Column10336"/>
    <tableColumn id="10357" xr3:uid="{DA9DE742-5BFE-884E-88EA-6AF7695684C8}" name="Column10337"/>
    <tableColumn id="10358" xr3:uid="{7225ADBE-581B-A34B-A762-8B56E2D9DAF0}" name="Column10338"/>
    <tableColumn id="10359" xr3:uid="{E315B617-53F6-E14D-91FA-3B9AD76E9D00}" name="Column10339"/>
    <tableColumn id="10360" xr3:uid="{74A46C21-D3BE-634C-8140-E77C631BB787}" name="Column10340"/>
    <tableColumn id="10361" xr3:uid="{C09CCFF9-FD69-4D4B-95AC-F4B1CF8859EE}" name="Column10341"/>
    <tableColumn id="10362" xr3:uid="{9ACBCAA4-5C7C-B54F-8ECA-323762FC881F}" name="Column10342"/>
    <tableColumn id="10363" xr3:uid="{CA7D0A0E-99E0-8740-98D8-33C62BDC1AF5}" name="Column10343"/>
    <tableColumn id="10364" xr3:uid="{344ADF5C-9FAB-F34F-BBFA-8AB9403E2D18}" name="Column10344"/>
    <tableColumn id="10365" xr3:uid="{43FE01FB-4521-E94D-8E85-FAE087775D9F}" name="Column10345"/>
    <tableColumn id="10366" xr3:uid="{64E63841-50E2-9F44-82DC-A8DA720FC52C}" name="Column10346"/>
    <tableColumn id="10367" xr3:uid="{25402E48-6783-1346-A8DB-2C129A3FA46B}" name="Column10347"/>
    <tableColumn id="10368" xr3:uid="{CFFA114D-1CA4-8645-92E5-AB749B8E6E0D}" name="Column10348"/>
    <tableColumn id="10369" xr3:uid="{4687130D-C591-9A40-B493-15AC14C7E4A1}" name="Column10349"/>
    <tableColumn id="10370" xr3:uid="{75C74B87-6730-674E-8950-A3919BEEBA5D}" name="Column10350"/>
    <tableColumn id="10371" xr3:uid="{214144E0-BD5A-D041-919F-AD20BA207AA2}" name="Column10351"/>
    <tableColumn id="10372" xr3:uid="{4F52D2BD-5C8E-1D49-9EFE-F606D14C8BB5}" name="Column10352"/>
    <tableColumn id="10373" xr3:uid="{553BFE1B-156D-6043-B3A2-83D18DE0ADCB}" name="Column10353"/>
    <tableColumn id="10374" xr3:uid="{CB4C9F01-51C4-2F4C-95BE-2E073E8FFA53}" name="Column10354"/>
    <tableColumn id="10375" xr3:uid="{3FF01E03-AF7E-9945-B01B-924E538FC0D8}" name="Column10355"/>
    <tableColumn id="10376" xr3:uid="{1B98A4F6-EACA-434E-80AD-8A2FCF72169E}" name="Column10356"/>
    <tableColumn id="10377" xr3:uid="{E27B1828-28C6-1340-ABE7-3BF7417D56B2}" name="Column10357"/>
    <tableColumn id="10378" xr3:uid="{E77792BF-2CC2-CB4F-8DC2-5A7E74767A28}" name="Column10358"/>
    <tableColumn id="10379" xr3:uid="{DE2C0045-92BC-0C4D-B2C0-D20E77E6FEBD}" name="Column10359"/>
    <tableColumn id="10380" xr3:uid="{39FE4D5A-3171-4D49-AF0A-9D8478FB3CA7}" name="Column10360"/>
    <tableColumn id="10381" xr3:uid="{79ACD412-F59C-9B4E-8401-B6EB81818507}" name="Column10361"/>
    <tableColumn id="10382" xr3:uid="{B92D3567-0715-0043-AD8F-F928748A293A}" name="Column10362"/>
    <tableColumn id="10383" xr3:uid="{3215ED0A-96A6-1A4A-95D1-377FD1DFA4F0}" name="Column10363"/>
    <tableColumn id="10384" xr3:uid="{1E8241B6-BD47-7B45-B65E-94706C105AB9}" name="Column10364"/>
    <tableColumn id="10385" xr3:uid="{8DB675B2-CF7D-9940-B5F8-FA120C208FC5}" name="Column10365"/>
    <tableColumn id="10386" xr3:uid="{CF8B376C-1201-8745-8D52-E68589156D0B}" name="Column10366"/>
    <tableColumn id="10387" xr3:uid="{679A55DF-F5E2-B64E-AF9C-879C3D9F6074}" name="Column10367"/>
    <tableColumn id="10388" xr3:uid="{6FEF93DE-433E-4C45-B35E-A5F1FEEC685F}" name="Column10368"/>
    <tableColumn id="10389" xr3:uid="{44D51708-30F9-3842-A1E7-EDC49CAD8EF2}" name="Column10369"/>
    <tableColumn id="10390" xr3:uid="{1197493B-383E-B248-979D-DDC0A4CB8E05}" name="Column10370"/>
    <tableColumn id="10391" xr3:uid="{A812FB92-6376-C44D-BC4A-CC9053E6AD59}" name="Column10371"/>
    <tableColumn id="10392" xr3:uid="{B8CFAFDF-A400-2E4E-9752-3DDB6A0CF8C0}" name="Column10372"/>
    <tableColumn id="10393" xr3:uid="{A2F189E5-01E1-7347-95BA-F46FCDB13BC9}" name="Column10373"/>
    <tableColumn id="10394" xr3:uid="{A9E89D01-D39C-CC45-9E32-C7F55F867EF0}" name="Column10374"/>
    <tableColumn id="10395" xr3:uid="{A665FF40-A371-FA4D-BBD0-6BB0E19F67B9}" name="Column10375"/>
    <tableColumn id="10396" xr3:uid="{6E34DBF8-0826-B34A-BC6B-73E1AF5729AA}" name="Column10376"/>
    <tableColumn id="10397" xr3:uid="{B2B33B30-57F9-2046-AECF-7DBF6BFA17C8}" name="Column10377"/>
    <tableColumn id="10398" xr3:uid="{9E7ABC51-1A1D-C34E-9040-15571C1332CB}" name="Column10378"/>
    <tableColumn id="10399" xr3:uid="{9D349BDD-E33C-4241-A5C0-39B172F63459}" name="Column10379"/>
    <tableColumn id="10400" xr3:uid="{2189A8C8-33E7-EB4A-BE2F-776D1743081B}" name="Column10380"/>
    <tableColumn id="10401" xr3:uid="{8F97CC20-CC98-744E-A0C3-EA8001DB9D5C}" name="Column10381"/>
    <tableColumn id="10402" xr3:uid="{C4945BA0-C0E6-1940-BEBB-CB626E947CE6}" name="Column10382"/>
    <tableColumn id="10403" xr3:uid="{4E1BE6A6-2200-114D-BC55-045D08123DDC}" name="Column10383"/>
    <tableColumn id="10404" xr3:uid="{072F4135-0EEB-5F48-87FC-C7B165CCCE13}" name="Column10384"/>
    <tableColumn id="10405" xr3:uid="{F2FD66E3-40B1-DD45-B22E-AAD9A75A7BE2}" name="Column10385"/>
    <tableColumn id="10406" xr3:uid="{C0E11FEE-10BD-A646-849C-684C33FD7AEF}" name="Column10386"/>
    <tableColumn id="10407" xr3:uid="{4579D0BB-AD21-A142-A7B9-816985E1735E}" name="Column10387"/>
    <tableColumn id="10408" xr3:uid="{F72CE66A-7D65-7949-A385-19682C2D8C9E}" name="Column10388"/>
    <tableColumn id="10409" xr3:uid="{5BB1D473-7D29-B345-9232-B06741FB4424}" name="Column10389"/>
    <tableColumn id="10410" xr3:uid="{404F1DF0-F437-E748-AFA9-EB757133A014}" name="Column10390"/>
    <tableColumn id="10411" xr3:uid="{24961A13-48D2-4843-B3D4-185B3D527D56}" name="Column10391"/>
    <tableColumn id="10412" xr3:uid="{96A474FF-9C20-064C-8FAA-6F17DA128EE3}" name="Column10392"/>
    <tableColumn id="10413" xr3:uid="{1365AB66-593F-E04D-A62C-325FC1F994F0}" name="Column10393"/>
    <tableColumn id="10414" xr3:uid="{D00936A7-0A18-0E45-8C00-2385D9E8F23A}" name="Column10394"/>
    <tableColumn id="10415" xr3:uid="{B7179145-B351-4B45-81F8-B3C4307794C2}" name="Column10395"/>
    <tableColumn id="10416" xr3:uid="{D9DA79F6-EEE3-8848-82E4-C8982BE12171}" name="Column10396"/>
    <tableColumn id="10417" xr3:uid="{A4EAF355-9B70-7049-8572-48A1BC14FE6D}" name="Column10397"/>
    <tableColumn id="10418" xr3:uid="{10308FE4-3D09-1C4B-B8BC-491E6956303F}" name="Column10398"/>
    <tableColumn id="10419" xr3:uid="{67D12894-95AF-2746-883C-FEA202BEF06E}" name="Column10399"/>
    <tableColumn id="10420" xr3:uid="{D21DD812-0BA5-8C44-9248-DA79F7CC02FC}" name="Column10400"/>
    <tableColumn id="10421" xr3:uid="{7450D395-B2C7-C748-BE84-BC61EDE2CD80}" name="Column10401"/>
    <tableColumn id="10422" xr3:uid="{CE953C5B-E433-EA4A-81A9-4361558A4595}" name="Column10402"/>
    <tableColumn id="10423" xr3:uid="{8D628FD5-5541-6045-94A3-00A7FD9F58B9}" name="Column10403"/>
    <tableColumn id="10424" xr3:uid="{9E1338C3-85CF-0D4E-B0FD-879FDE222CB8}" name="Column10404"/>
    <tableColumn id="10425" xr3:uid="{D0F38D15-351A-DC45-9F94-9E02561CC0FA}" name="Column10405"/>
    <tableColumn id="10426" xr3:uid="{8966CA41-C1F7-B344-8EA6-A4AC4D303B06}" name="Column10406"/>
    <tableColumn id="10427" xr3:uid="{2E07E840-7F4C-2E40-BB5D-5225C9A49895}" name="Column10407"/>
    <tableColumn id="10428" xr3:uid="{45B80C6D-4248-9049-B433-5E30621658F9}" name="Column10408"/>
    <tableColumn id="10429" xr3:uid="{DF6140A8-DD63-4041-94A8-1CFF586F01C7}" name="Column10409"/>
    <tableColumn id="10430" xr3:uid="{7E9E783F-9B8A-0F4F-B3A9-EB99F3BA1EDE}" name="Column10410"/>
    <tableColumn id="10431" xr3:uid="{73B78E5E-D1C1-3647-AD16-4A0EC4E51C60}" name="Column10411"/>
    <tableColumn id="10432" xr3:uid="{2936DB3A-9C51-4B41-9ECA-7510314C3D74}" name="Column10412"/>
    <tableColumn id="10433" xr3:uid="{FB6CCCF1-1D7D-714B-A8A2-A0FAAE7B8D3C}" name="Column10413"/>
    <tableColumn id="10434" xr3:uid="{2CEED7D3-B63F-964E-A330-0A107F9F045B}" name="Column10414"/>
    <tableColumn id="10435" xr3:uid="{5A45B988-EB64-2244-81AC-768A80E92E68}" name="Column10415"/>
    <tableColumn id="10436" xr3:uid="{84E89EB0-EC5F-5342-9479-E79512717557}" name="Column10416"/>
    <tableColumn id="10437" xr3:uid="{A5905276-BF7F-A746-855D-BE05E87D0A84}" name="Column10417"/>
    <tableColumn id="10438" xr3:uid="{9F71225E-6F46-E047-99D8-4654C50D03AA}" name="Column10418"/>
    <tableColumn id="10439" xr3:uid="{85BA77F5-37C6-FB4A-BA16-C6B63D1CCBAC}" name="Column10419"/>
    <tableColumn id="10440" xr3:uid="{700BB9A7-03E0-E547-A6F2-52CA87962229}" name="Column10420"/>
    <tableColumn id="10441" xr3:uid="{DCA71371-9EE1-FC42-B7AF-455531C80203}" name="Column10421"/>
    <tableColumn id="10442" xr3:uid="{7F45517D-9773-804A-A710-4CEA050B69B8}" name="Column10422"/>
    <tableColumn id="10443" xr3:uid="{F9EE7E63-B3CB-3947-B65D-F0BBC58556A4}" name="Column10423"/>
    <tableColumn id="10444" xr3:uid="{6B043DD1-819A-9844-9417-52EA4B98AB4F}" name="Column10424"/>
    <tableColumn id="10445" xr3:uid="{E6121BCC-07A4-B045-945E-058C06E7CD62}" name="Column10425"/>
    <tableColumn id="10446" xr3:uid="{C72630EE-840F-9249-8869-3772BDD4421B}" name="Column10426"/>
    <tableColumn id="10447" xr3:uid="{CE70B769-69B7-7042-8373-5EAED3EB4A42}" name="Column10427"/>
    <tableColumn id="10448" xr3:uid="{59D7F44D-D110-FF42-8E51-848D291F883D}" name="Column10428"/>
    <tableColumn id="10449" xr3:uid="{4AE5BE0D-F485-EE4A-932F-1A5DD7585878}" name="Column10429"/>
    <tableColumn id="10450" xr3:uid="{14C015EF-AB3B-3D44-A52F-FB67D07EC4F6}" name="Column10430"/>
    <tableColumn id="10451" xr3:uid="{9A61C214-9C37-D541-92BC-4119F6D28FF2}" name="Column10431"/>
    <tableColumn id="10452" xr3:uid="{951D35D6-BFF3-FE4D-A0CA-0369E57DF62E}" name="Column10432"/>
    <tableColumn id="10453" xr3:uid="{7F92C123-A204-0446-8090-9FEC112A5810}" name="Column10433"/>
    <tableColumn id="10454" xr3:uid="{6518B90E-6028-8B46-9E1D-C81721C6F7FA}" name="Column10434"/>
    <tableColumn id="10455" xr3:uid="{544A3F31-1896-964C-836B-428EDA03AE78}" name="Column10435"/>
    <tableColumn id="10456" xr3:uid="{AB9980B5-C1EE-474B-A1C8-622F338C5B3A}" name="Column10436"/>
    <tableColumn id="10457" xr3:uid="{8BCD4589-00CB-4E4B-80A3-F006FED25B8E}" name="Column10437"/>
    <tableColumn id="10458" xr3:uid="{ADBACD98-98CC-0041-9A70-910B4A71177E}" name="Column10438"/>
    <tableColumn id="10459" xr3:uid="{A295F057-ACA0-8D40-BADE-BD44189660D2}" name="Column10439"/>
    <tableColumn id="10460" xr3:uid="{7A0EBB8B-8BC0-2545-B60B-3F7D887377EF}" name="Column10440"/>
    <tableColumn id="10461" xr3:uid="{A9B8C28C-6D4F-8B40-B7ED-F37F1614169B}" name="Column10441"/>
    <tableColumn id="10462" xr3:uid="{253E171A-9E1F-3047-A859-1D344484664A}" name="Column10442"/>
    <tableColumn id="10463" xr3:uid="{2599048E-ADCC-E64C-906E-6D20C4724FD3}" name="Column10443"/>
    <tableColumn id="10464" xr3:uid="{86326921-D557-7146-AA29-ACBA57B505E8}" name="Column10444"/>
    <tableColumn id="10465" xr3:uid="{0A952012-F1C0-7E4E-968E-799E547AFC69}" name="Column10445"/>
    <tableColumn id="10466" xr3:uid="{34E0E974-028C-F640-B9FB-5372601F3935}" name="Column10446"/>
    <tableColumn id="10467" xr3:uid="{0BB884E4-CAE2-0346-B2B1-E88F21DA58BB}" name="Column10447"/>
    <tableColumn id="10468" xr3:uid="{41131789-9DCE-024E-8569-DB43CE955137}" name="Column10448"/>
    <tableColumn id="10469" xr3:uid="{2639E180-3AA8-FD4D-B1D2-791431C8823D}" name="Column10449"/>
    <tableColumn id="10470" xr3:uid="{92ABDDD1-D0D6-D746-AADD-AEDD19AD7539}" name="Column10450"/>
    <tableColumn id="10471" xr3:uid="{00ED1B57-83EE-5C4E-B19D-5584843D1E2B}" name="Column10451"/>
    <tableColumn id="10472" xr3:uid="{CACCEC9D-CF8D-994C-AB47-1D085FDD08BC}" name="Column10452"/>
    <tableColumn id="10473" xr3:uid="{D195F345-1EA8-4449-9A6F-04968C07EF1A}" name="Column10453"/>
    <tableColumn id="10474" xr3:uid="{1A1351DA-3E7A-2041-BFB7-4FD93D94661C}" name="Column10454"/>
    <tableColumn id="10475" xr3:uid="{458AAF1B-9635-1D43-98C9-9CA1B61675E0}" name="Column10455"/>
    <tableColumn id="10476" xr3:uid="{E21FA9E4-6439-4B4F-BC82-0B1CB36665E3}" name="Column10456"/>
    <tableColumn id="10477" xr3:uid="{388ED611-D8A1-B546-B094-6FD8745E51C8}" name="Column10457"/>
    <tableColumn id="10478" xr3:uid="{2082F33D-6BD8-B042-9FB8-5676C48797E4}" name="Column10458"/>
    <tableColumn id="10479" xr3:uid="{C2766C8E-55CE-C64E-B380-ABB0E8914044}" name="Column10459"/>
    <tableColumn id="10480" xr3:uid="{639D6934-9651-C348-9061-18CF102E96F7}" name="Column10460"/>
    <tableColumn id="10481" xr3:uid="{F720CDF9-42FF-E14C-A614-1ED755B71E16}" name="Column10461"/>
    <tableColumn id="10482" xr3:uid="{A725AF15-B678-8F44-A7ED-A5FFBD4F3C83}" name="Column10462"/>
    <tableColumn id="10483" xr3:uid="{74BEB0A8-3174-564D-8501-6FB99FDA7EB4}" name="Column10463"/>
    <tableColumn id="10484" xr3:uid="{45800C3D-3281-8C47-BE57-FE82456A075E}" name="Column10464"/>
    <tableColumn id="10485" xr3:uid="{04E28083-0D32-E74B-812A-661D6FD17957}" name="Column10465"/>
    <tableColumn id="10486" xr3:uid="{8E0BF2D0-2CC4-F94F-B29F-AD1849F64D42}" name="Column10466"/>
    <tableColumn id="10487" xr3:uid="{DD84241E-7669-8648-94F2-17213487FC69}" name="Column10467"/>
    <tableColumn id="10488" xr3:uid="{381C4383-54F9-AC48-A27D-0287079FF812}" name="Column10468"/>
    <tableColumn id="10489" xr3:uid="{4A880076-C02C-054B-86B9-AAB8A3260F48}" name="Column10469"/>
    <tableColumn id="10490" xr3:uid="{2FB95ABB-ACD3-E446-BD74-05546014E203}" name="Column10470"/>
    <tableColumn id="10491" xr3:uid="{DB0807EF-4A33-3A42-8550-0E1072A9AD40}" name="Column10471"/>
    <tableColumn id="10492" xr3:uid="{41F3E16A-E6F5-AC4F-9185-B8C1A5918E1B}" name="Column10472"/>
    <tableColumn id="10493" xr3:uid="{BB32629D-6EAC-5A4F-AE79-09F0722E9D94}" name="Column10473"/>
    <tableColumn id="10494" xr3:uid="{4B555509-A4C9-4548-8068-6F0FF0D890B0}" name="Column10474"/>
    <tableColumn id="10495" xr3:uid="{7DAA8B2E-BF9B-C44A-963C-4453645C72BC}" name="Column10475"/>
    <tableColumn id="10496" xr3:uid="{013C0E69-17F6-D04F-B707-ADC673079F46}" name="Column10476"/>
    <tableColumn id="10497" xr3:uid="{6BEB2A42-79DD-D94C-85BB-446831B7B70C}" name="Column10477"/>
    <tableColumn id="10498" xr3:uid="{F3289C9C-7896-C64A-B56F-EFD8AB0617BD}" name="Column10478"/>
    <tableColumn id="10499" xr3:uid="{5CAB7564-4976-1241-BD55-74596BC799D2}" name="Column10479"/>
    <tableColumn id="10500" xr3:uid="{B8455590-8DF1-534C-93A8-D07436160F0E}" name="Column10480"/>
    <tableColumn id="10501" xr3:uid="{0419A7FC-7CDA-5E48-BEB9-990735B37D10}" name="Column10481"/>
    <tableColumn id="10502" xr3:uid="{061928BB-3E84-AC45-B9C1-E3FC39BBA5D2}" name="Column10482"/>
    <tableColumn id="10503" xr3:uid="{77E435BF-727C-884D-8055-747D2FE8E9DB}" name="Column10483"/>
    <tableColumn id="10504" xr3:uid="{6971AEA0-3BE7-EB47-9E3E-66E3B0C5457C}" name="Column10484"/>
    <tableColumn id="10505" xr3:uid="{46DDBFE5-E0AB-324B-8555-F8A6D90E3403}" name="Column10485"/>
    <tableColumn id="10506" xr3:uid="{754F6ABA-605E-AC43-8DFB-B9D3A2AC443D}" name="Column10486"/>
    <tableColumn id="10507" xr3:uid="{32E86EC0-1C30-D94B-AF1C-B53BC4BBB581}" name="Column10487"/>
    <tableColumn id="10508" xr3:uid="{6C90A58D-73A5-4049-8045-FAF4448057BD}" name="Column10488"/>
    <tableColumn id="10509" xr3:uid="{1355994C-1340-C74A-B79D-C42822D67966}" name="Column10489"/>
    <tableColumn id="10510" xr3:uid="{E562E98C-1081-7342-842D-E6F0414AD095}" name="Column10490"/>
    <tableColumn id="10511" xr3:uid="{64444BC9-4041-BA44-A502-3EDAF78D6969}" name="Column10491"/>
    <tableColumn id="10512" xr3:uid="{44D90200-BF10-1547-A24A-4DE53FF81D16}" name="Column10492"/>
    <tableColumn id="10513" xr3:uid="{63048C57-3494-3642-A13B-1BBBFDB31718}" name="Column10493"/>
    <tableColumn id="10514" xr3:uid="{4C411FDD-BB28-0947-8271-6E81B74C593F}" name="Column10494"/>
    <tableColumn id="10515" xr3:uid="{313492D1-2C62-2A41-AC01-F18A057CFBC2}" name="Column10495"/>
    <tableColumn id="10516" xr3:uid="{6492A53A-31A6-D04D-8504-229F81FCE475}" name="Column10496"/>
    <tableColumn id="10517" xr3:uid="{36F3E0D8-DCA8-A049-B099-C209077C06D5}" name="Column10497"/>
    <tableColumn id="10518" xr3:uid="{39C0D717-D16D-3B42-BF5D-3BC57514104A}" name="Column10498"/>
    <tableColumn id="10519" xr3:uid="{3B8A5CED-1372-DE4E-8CAB-172FC07914AC}" name="Column10499"/>
    <tableColumn id="10520" xr3:uid="{CFC70349-D491-DE40-8BF3-B1BE6074E7D1}" name="Column10500"/>
    <tableColumn id="10521" xr3:uid="{FEF9AD58-FA12-654D-913A-DC09C013C47C}" name="Column10501"/>
    <tableColumn id="10522" xr3:uid="{6CA9F539-E14C-B043-8C03-59E55CD7B07C}" name="Column10502"/>
    <tableColumn id="10523" xr3:uid="{92C93CB3-BD7B-F446-8968-79C7BAC9668F}" name="Column10503"/>
    <tableColumn id="10524" xr3:uid="{093BB6D3-3D02-404D-A505-4F61E51B52CF}" name="Column10504"/>
    <tableColumn id="10525" xr3:uid="{42B881AA-2623-BE42-A4FC-681261CD62AC}" name="Column10505"/>
    <tableColumn id="10526" xr3:uid="{D6A2680D-1EDF-344C-80A7-2430F8513B42}" name="Column10506"/>
    <tableColumn id="10527" xr3:uid="{778517A5-C221-724E-80BD-F20A5101F836}" name="Column10507"/>
    <tableColumn id="10528" xr3:uid="{2056DD82-2429-DB43-B57A-ED76EA29B34D}" name="Column10508"/>
    <tableColumn id="10529" xr3:uid="{D287EB06-4729-014B-9F93-A01BC31EE1B3}" name="Column10509"/>
    <tableColumn id="10530" xr3:uid="{E4AACE30-576B-1241-AA81-76727E10B984}" name="Column10510"/>
    <tableColumn id="10531" xr3:uid="{ED1FBD6E-C941-184A-9486-6E9BAC3C5BE7}" name="Column10511"/>
    <tableColumn id="10532" xr3:uid="{560C6EDC-CF22-9D40-B55C-FB5FCF4919CE}" name="Column10512"/>
    <tableColumn id="10533" xr3:uid="{DD73D1B1-3C7F-CB4B-BD3D-3F7B549E912D}" name="Column10513"/>
    <tableColumn id="10534" xr3:uid="{2D8E68B8-270F-274A-B72F-8FB23BBEE480}" name="Column10514"/>
    <tableColumn id="10535" xr3:uid="{A41799F6-9A1B-E643-838E-056988EE3F3B}" name="Column10515"/>
    <tableColumn id="10536" xr3:uid="{189A2892-EE25-AE47-87BD-53F140E3D55D}" name="Column10516"/>
    <tableColumn id="10537" xr3:uid="{F131FD55-5317-ED44-9DC7-23D495515914}" name="Column10517"/>
    <tableColumn id="10538" xr3:uid="{FA85A12F-065B-1C42-A2BB-81D360850D81}" name="Column10518"/>
    <tableColumn id="10539" xr3:uid="{AEE9D451-81A0-E74F-A897-5470FADFAD63}" name="Column10519"/>
    <tableColumn id="10540" xr3:uid="{197A9CDB-E238-F94A-8A06-70C2A10FC51B}" name="Column10520"/>
    <tableColumn id="10541" xr3:uid="{91BD50E5-BEC0-B443-AA7F-01C3C73661C4}" name="Column10521"/>
    <tableColumn id="10542" xr3:uid="{0C1CC0BD-FF86-0747-9571-02331E428B1D}" name="Column10522"/>
    <tableColumn id="10543" xr3:uid="{392C677D-2C32-8643-B2BC-DD6966C1222A}" name="Column10523"/>
    <tableColumn id="10544" xr3:uid="{E6B665C2-32E9-AA48-83E5-5D3AA264DC5A}" name="Column10524"/>
    <tableColumn id="10545" xr3:uid="{DEB5D676-E923-3F4C-908B-A529193791B9}" name="Column10525"/>
    <tableColumn id="10546" xr3:uid="{A221C188-D3B1-F64E-A4F5-305509F5F57E}" name="Column10526"/>
    <tableColumn id="10547" xr3:uid="{39916965-6BF2-984F-9144-BB64B9885E8B}" name="Column10527"/>
    <tableColumn id="10548" xr3:uid="{55C4494D-3784-1B41-8E72-454442DFA985}" name="Column10528"/>
    <tableColumn id="10549" xr3:uid="{9D6A9EAC-20CF-AB4C-B114-4BAB1A271A72}" name="Column10529"/>
    <tableColumn id="10550" xr3:uid="{85630243-6D0E-0741-A4AC-0967EBB0B8EA}" name="Column10530"/>
    <tableColumn id="10551" xr3:uid="{0F1E6875-AAC6-274E-A20F-BAC3B87B8FCA}" name="Column10531"/>
    <tableColumn id="10552" xr3:uid="{A01B9923-EC69-744E-BB75-31954BBC94C9}" name="Column10532"/>
    <tableColumn id="10553" xr3:uid="{FF5E7A80-298D-814C-92D9-CFE13B562075}" name="Column10533"/>
    <tableColumn id="10554" xr3:uid="{429AA511-A32F-504E-97F0-B217CEF9EC7B}" name="Column10534"/>
    <tableColumn id="10555" xr3:uid="{1CB9D8F6-183E-4445-B8BC-7F861AE8F171}" name="Column10535"/>
    <tableColumn id="10556" xr3:uid="{6183414E-8A91-3C4B-AEF1-4556046F38DD}" name="Column10536"/>
    <tableColumn id="10557" xr3:uid="{2D7F5DE3-5C5C-B140-9805-D79AA5E5CF59}" name="Column10537"/>
    <tableColumn id="10558" xr3:uid="{F3C9404F-54B7-B04C-AFD4-1FD96C8DFED1}" name="Column10538"/>
    <tableColumn id="10559" xr3:uid="{BCFCF899-D8EC-C34B-A47B-7D4A83BB8FC2}" name="Column10539"/>
    <tableColumn id="10560" xr3:uid="{CE50B004-966E-4640-8E23-7A2CE81D10DE}" name="Column10540"/>
    <tableColumn id="10561" xr3:uid="{5AE755E5-F6A6-2B4F-B6BA-2A87B97645B4}" name="Column10541"/>
    <tableColumn id="10562" xr3:uid="{23012C7B-4BE3-2540-935D-2D494E7EC615}" name="Column10542"/>
    <tableColumn id="10563" xr3:uid="{8A175993-A73A-3048-9F36-DBF852F3B3DC}" name="Column10543"/>
    <tableColumn id="10564" xr3:uid="{7930D094-98C3-484D-89F1-534A90B03289}" name="Column10544"/>
    <tableColumn id="10565" xr3:uid="{C06A072A-6BB6-3449-9657-021314BFCCF6}" name="Column10545"/>
    <tableColumn id="10566" xr3:uid="{BE8A9814-38B4-374C-9360-BDA05C338B2C}" name="Column10546"/>
    <tableColumn id="10567" xr3:uid="{54563C44-0F51-9F44-B4A7-9AE3FE164B7D}" name="Column10547"/>
    <tableColumn id="10568" xr3:uid="{9C925CF5-302E-6843-8C22-DF9CEBF44758}" name="Column10548"/>
    <tableColumn id="10569" xr3:uid="{45B0720D-A71D-6A45-AA16-F53D6ACC65A4}" name="Column10549"/>
    <tableColumn id="10570" xr3:uid="{9E520FC8-5EE7-C744-976C-1C63483C383C}" name="Column10550"/>
    <tableColumn id="10571" xr3:uid="{B2E07A74-E7FB-B641-80D4-F2C27C3CDF32}" name="Column10551"/>
    <tableColumn id="10572" xr3:uid="{61939A9D-9BBE-C846-819E-2B5731D43C6C}" name="Column10552"/>
    <tableColumn id="10573" xr3:uid="{99FE5BF5-F606-2245-84FC-705D4FB80EA9}" name="Column10553"/>
    <tableColumn id="10574" xr3:uid="{9E75D4C9-F271-F546-AEB6-6955E3FE1310}" name="Column10554"/>
    <tableColumn id="10575" xr3:uid="{4B23881E-D07C-9D4B-ACB0-24A1790791F9}" name="Column10555"/>
    <tableColumn id="10576" xr3:uid="{A5F99008-4AE3-9D4F-942C-0A95246C685F}" name="Column10556"/>
    <tableColumn id="10577" xr3:uid="{36615DCA-3511-E449-9D4A-541361004E57}" name="Column10557"/>
    <tableColumn id="10578" xr3:uid="{B29BA489-35D4-944E-A09D-21869A5B0E5F}" name="Column10558"/>
    <tableColumn id="10579" xr3:uid="{6C234804-6E16-2B48-8E88-D08DEE6D111B}" name="Column10559"/>
    <tableColumn id="10580" xr3:uid="{F2E6B89B-DB67-BA43-B8C5-5527475F09D4}" name="Column10560"/>
    <tableColumn id="10581" xr3:uid="{4BF9CAE6-B245-E24E-81BA-88290DD1FBAE}" name="Column10561"/>
    <tableColumn id="10582" xr3:uid="{BAA0161D-14A7-9544-B2FC-60AD438BB6E6}" name="Column10562"/>
    <tableColumn id="10583" xr3:uid="{66A63CA3-464F-7D46-A1EA-F3CEB7CBA056}" name="Column10563"/>
    <tableColumn id="10584" xr3:uid="{32BF893C-6BB5-5A40-A31A-7C9AD6FF5B68}" name="Column10564"/>
    <tableColumn id="10585" xr3:uid="{B47B7FF2-E568-7A4A-8760-0B2F4E11C86C}" name="Column10565"/>
    <tableColumn id="10586" xr3:uid="{CEFC6CE0-573C-9D49-B52D-1DE742077B1C}" name="Column10566"/>
    <tableColumn id="10587" xr3:uid="{8A8D5BC3-2101-1244-B567-E8E3B020C56B}" name="Column10567"/>
    <tableColumn id="10588" xr3:uid="{DF1C4C32-803B-CF45-B574-476E818C7C02}" name="Column10568"/>
    <tableColumn id="10589" xr3:uid="{244C8B35-7808-9E44-91C8-EDD02AC8D99C}" name="Column10569"/>
    <tableColumn id="10590" xr3:uid="{203E961B-DA3A-8941-ADF7-F345BBDF3BE1}" name="Column10570"/>
    <tableColumn id="10591" xr3:uid="{B194FC94-C60C-3146-A9D4-42FC008C0AA8}" name="Column10571"/>
    <tableColumn id="10592" xr3:uid="{3F091626-1CCB-4B4A-8DD0-98CE02539F68}" name="Column10572"/>
    <tableColumn id="10593" xr3:uid="{F2ADABBD-BFDE-194E-BD30-2DCEFFC35B8F}" name="Column10573"/>
    <tableColumn id="10594" xr3:uid="{F8B35A37-FB7A-544B-9FCF-5E1253DDC8C5}" name="Column10574"/>
    <tableColumn id="10595" xr3:uid="{450091B7-5CE6-7544-B1BE-CC99D2C992BB}" name="Column10575"/>
    <tableColumn id="10596" xr3:uid="{64451BB0-9C11-3449-B8CE-522E90A86854}" name="Column10576"/>
    <tableColumn id="10597" xr3:uid="{F07A653C-6027-D940-880F-349F91720CDF}" name="Column10577"/>
    <tableColumn id="10598" xr3:uid="{D922EC22-917C-D447-AB25-3A313F00CBC8}" name="Column10578"/>
    <tableColumn id="10599" xr3:uid="{F9D686B5-4794-7146-A3B3-4BF96C51B644}" name="Column10579"/>
    <tableColumn id="10600" xr3:uid="{D0146C14-8260-AC4E-B76C-871E0FF32B32}" name="Column10580"/>
    <tableColumn id="10601" xr3:uid="{C083BAC3-1860-734D-A35D-3E07333AE407}" name="Column10581"/>
    <tableColumn id="10602" xr3:uid="{4B9DDCA2-CC1D-CC49-921D-B1383C823BED}" name="Column10582"/>
    <tableColumn id="10603" xr3:uid="{643D780E-2C8F-3B4D-8C42-AF499C44A371}" name="Column10583"/>
    <tableColumn id="10604" xr3:uid="{928679F1-B7B8-7745-B153-B13894D0F078}" name="Column10584"/>
    <tableColumn id="10605" xr3:uid="{2CE086DA-39DA-7B41-B11C-7C582E9005AA}" name="Column10585"/>
    <tableColumn id="10606" xr3:uid="{8E251B29-9DD0-2F4F-8238-2EDBDFA71373}" name="Column10586"/>
    <tableColumn id="10607" xr3:uid="{D95CE026-0503-C144-8DAA-E1048637AAD3}" name="Column10587"/>
    <tableColumn id="10608" xr3:uid="{78216DB5-E530-5D46-9194-BCBBF2487080}" name="Column10588"/>
    <tableColumn id="10609" xr3:uid="{F78B85FE-4009-B84F-9BAB-815F88DB1A9B}" name="Column10589"/>
    <tableColumn id="10610" xr3:uid="{61EE8125-D41B-3A47-AA68-A54B52B2B688}" name="Column10590"/>
    <tableColumn id="10611" xr3:uid="{BE8190E1-A8BA-004C-8C8F-3EE1E2522181}" name="Column10591"/>
    <tableColumn id="10612" xr3:uid="{3A14DDD8-02B8-A348-8177-93A790C5FC8C}" name="Column10592"/>
    <tableColumn id="10613" xr3:uid="{FC155CA3-F1CE-3046-A6C5-5D803CB943E4}" name="Column10593"/>
    <tableColumn id="10614" xr3:uid="{F8EF7931-B92D-A541-AE16-71239A53846F}" name="Column10594"/>
    <tableColumn id="10615" xr3:uid="{717AA2E3-BF24-014F-85F6-04B1A9CFBB1C}" name="Column10595"/>
    <tableColumn id="10616" xr3:uid="{EAC1BF29-CE1C-344B-96F2-7533AD92CC58}" name="Column10596"/>
    <tableColumn id="10617" xr3:uid="{2760C1C5-44E8-DC45-A28E-2A1EEA7BCADB}" name="Column10597"/>
    <tableColumn id="10618" xr3:uid="{54B990B1-F64A-A14E-8790-D5538620997C}" name="Column10598"/>
    <tableColumn id="10619" xr3:uid="{88395EAD-55DD-5D4A-AACE-903CA019AE33}" name="Column10599"/>
    <tableColumn id="10620" xr3:uid="{E73CA4C6-9F6D-0644-8944-8BC93EC7EF34}" name="Column10600"/>
    <tableColumn id="10621" xr3:uid="{8C474ED1-1AE8-C947-9D9C-F4E227EDA5D8}" name="Column10601"/>
    <tableColumn id="10622" xr3:uid="{18460287-700A-DD43-9137-CF42708C4FEA}" name="Column10602"/>
    <tableColumn id="10623" xr3:uid="{DB5D8AC8-57A2-BB49-86EB-0C30C24257B3}" name="Column10603"/>
    <tableColumn id="10624" xr3:uid="{73FCF54A-6B15-6E45-AF96-B600FF0BA460}" name="Column10604"/>
    <tableColumn id="10625" xr3:uid="{6868D9C8-586B-BD44-9F0D-A3A05C65123A}" name="Column10605"/>
    <tableColumn id="10626" xr3:uid="{99738B69-DDEE-6A43-9D94-1F500B4187D2}" name="Column10606"/>
    <tableColumn id="10627" xr3:uid="{5E14E272-7752-AD4E-9597-254055F7B5EE}" name="Column10607"/>
    <tableColumn id="10628" xr3:uid="{28C6A125-FD8C-584A-9AA5-A736FAAF898F}" name="Column10608"/>
    <tableColumn id="10629" xr3:uid="{632201C0-0361-F046-8953-4CB228A938EF}" name="Column10609"/>
    <tableColumn id="10630" xr3:uid="{2E2E7681-E19B-9640-9131-7AD7C6283EE0}" name="Column10610"/>
    <tableColumn id="10631" xr3:uid="{9AF8F9D0-9CB1-0F41-A88B-8AC52839B467}" name="Column10611"/>
    <tableColumn id="10632" xr3:uid="{0E03F348-8049-344B-87E6-B991DFEE7F59}" name="Column10612"/>
    <tableColumn id="10633" xr3:uid="{9F3F293E-EAAE-EC49-A948-1A4B56DEEABB}" name="Column10613"/>
    <tableColumn id="10634" xr3:uid="{A8DD0705-AB49-D74C-811A-548923AA7166}" name="Column10614"/>
    <tableColumn id="10635" xr3:uid="{138C8CF0-DCEE-014F-9262-752ECCB81683}" name="Column10615"/>
    <tableColumn id="10636" xr3:uid="{B21F114A-8D54-4D40-BC03-B2070CEF0544}" name="Column10616"/>
    <tableColumn id="10637" xr3:uid="{2D46584E-C677-1A4B-9C4C-679182CAF14D}" name="Column10617"/>
    <tableColumn id="10638" xr3:uid="{9A8A1FA6-EC8E-0B4C-9FED-9979638C39D7}" name="Column10618"/>
    <tableColumn id="10639" xr3:uid="{B9B36252-3E5A-E948-A7DA-10515AAE7AD8}" name="Column10619"/>
    <tableColumn id="10640" xr3:uid="{22A8A7DB-6F75-4242-A289-E813C72DCD19}" name="Column10620"/>
    <tableColumn id="10641" xr3:uid="{A5365383-649D-2B4A-B254-0656D139AB19}" name="Column10621"/>
    <tableColumn id="10642" xr3:uid="{7F16573F-7D23-1A4E-B7C8-292E4BC0A9A4}" name="Column10622"/>
    <tableColumn id="10643" xr3:uid="{C73F54E1-B088-9540-969B-1776E72B609B}" name="Column10623"/>
    <tableColumn id="10644" xr3:uid="{7061A828-AA70-2647-A5A2-0EA007A35B82}" name="Column10624"/>
    <tableColumn id="10645" xr3:uid="{777B751D-4B9F-E749-B004-02FDC895C2AD}" name="Column10625"/>
    <tableColumn id="10646" xr3:uid="{3AE15A32-E701-7245-A507-1AEDB61DD095}" name="Column10626"/>
    <tableColumn id="10647" xr3:uid="{8D01CEE0-E63A-BF4A-AC9D-56DE15142160}" name="Column10627"/>
    <tableColumn id="10648" xr3:uid="{FA449C32-F625-3A45-BCA6-053A05BA3DD7}" name="Column10628"/>
    <tableColumn id="10649" xr3:uid="{54CEBC99-B995-7E47-BE37-6DDAD29A62EF}" name="Column10629"/>
    <tableColumn id="10650" xr3:uid="{25FEFFDB-6DA3-074E-8440-F3E0BB4E0A46}" name="Column10630"/>
    <tableColumn id="10651" xr3:uid="{A72E85F4-80CC-7442-AB1A-E7EEBED8369C}" name="Column10631"/>
    <tableColumn id="10652" xr3:uid="{AFA2D999-C477-D547-BE3C-6F2B1E86184E}" name="Column10632"/>
    <tableColumn id="10653" xr3:uid="{12FC90B1-DC4B-C948-97C1-A0B0749787DF}" name="Column10633"/>
    <tableColumn id="10654" xr3:uid="{5F47ABA3-B2CE-5C45-8FA5-FD7B809AE998}" name="Column10634"/>
    <tableColumn id="10655" xr3:uid="{D4DBDF36-0A26-6A49-B794-8E70C9E8CD7C}" name="Column10635"/>
    <tableColumn id="10656" xr3:uid="{1CB7FB49-00E0-0E41-9002-D431ECA85574}" name="Column10636"/>
    <tableColumn id="10657" xr3:uid="{C70F01AF-96A9-FF4D-9012-BE9132A983E7}" name="Column10637"/>
    <tableColumn id="10658" xr3:uid="{13C40218-C081-7B45-A488-303FC9556E10}" name="Column10638"/>
    <tableColumn id="10659" xr3:uid="{FA773379-244E-874C-B24A-83B58FD45F6E}" name="Column10639"/>
    <tableColumn id="10660" xr3:uid="{DA022F2E-323D-E245-AE4F-36EC134AF773}" name="Column10640"/>
    <tableColumn id="10661" xr3:uid="{1EACB93E-7C55-B041-BAD9-070AD2D3A3C9}" name="Column10641"/>
    <tableColumn id="10662" xr3:uid="{12AC26E6-7F73-8E4C-8F66-BD679FD77982}" name="Column10642"/>
    <tableColumn id="10663" xr3:uid="{A64E2B0B-325B-004F-B60B-BCDC1C3CBBDD}" name="Column10643"/>
    <tableColumn id="10664" xr3:uid="{57A66E0E-2644-D540-87C7-590FBC9AC0E3}" name="Column10644"/>
    <tableColumn id="10665" xr3:uid="{E058D074-D2EA-8344-B766-3310DBA67E24}" name="Column10645"/>
    <tableColumn id="10666" xr3:uid="{1DD198E3-655B-1E45-8A51-CF3C07305ACA}" name="Column10646"/>
    <tableColumn id="10667" xr3:uid="{170A089B-59AE-0545-99C2-6434F633EAEB}" name="Column10647"/>
    <tableColumn id="10668" xr3:uid="{3C57B53D-806C-E249-A939-80868209AC57}" name="Column10648"/>
    <tableColumn id="10669" xr3:uid="{885C68C0-3D37-6D49-B612-A63112175DDA}" name="Column10649"/>
    <tableColumn id="10670" xr3:uid="{7EFC6CCE-9A18-9842-A918-F85D5CB745F8}" name="Column10650"/>
    <tableColumn id="10671" xr3:uid="{6282DDBE-782F-4744-A47E-B92DB00800A1}" name="Column10651"/>
    <tableColumn id="10672" xr3:uid="{CDDDB518-5562-8A4C-921D-CCA90DB6D70A}" name="Column10652"/>
    <tableColumn id="10673" xr3:uid="{E36DD9D0-56C8-D14D-A666-1CC793B6FB63}" name="Column10653"/>
    <tableColumn id="10674" xr3:uid="{E67E3478-E0F0-D544-8FE8-83022A341C4C}" name="Column10654"/>
    <tableColumn id="10675" xr3:uid="{ACBF6711-54E7-644D-AEB7-F1908FD89C9B}" name="Column10655"/>
    <tableColumn id="10676" xr3:uid="{E8F00B05-50AE-5A44-ADAE-EE62326AEB33}" name="Column10656"/>
    <tableColumn id="10677" xr3:uid="{2D1C96CC-943D-7748-96C6-6980E208865D}" name="Column10657"/>
    <tableColumn id="10678" xr3:uid="{6A4CEBB1-FB2A-7540-B86F-F8C72ACD4FDF}" name="Column10658"/>
    <tableColumn id="10679" xr3:uid="{27724C2B-6B44-6542-A138-91C39914BBDB}" name="Column10659"/>
    <tableColumn id="10680" xr3:uid="{61EFF22F-1920-C341-BFFB-07E0DF316644}" name="Column10660"/>
    <tableColumn id="10681" xr3:uid="{25316756-5C35-174B-B2B0-A431E7E8ED5F}" name="Column10661"/>
    <tableColumn id="10682" xr3:uid="{4697D943-E8CC-4C42-A575-6A0AA2C09AED}" name="Column10662"/>
    <tableColumn id="10683" xr3:uid="{102EABCD-B58F-044A-BC01-3422C240259E}" name="Column10663"/>
    <tableColumn id="10684" xr3:uid="{3F020564-8E52-0447-8110-77A33056212F}" name="Column10664"/>
    <tableColumn id="10685" xr3:uid="{1F26B49E-598E-494F-9A2C-1F50B204641F}" name="Column10665"/>
    <tableColumn id="10686" xr3:uid="{390A43A5-816F-544D-868E-58C75EC234F7}" name="Column10666"/>
    <tableColumn id="10687" xr3:uid="{D61B7E26-2224-6E47-AEF9-501E1A1BFE7F}" name="Column10667"/>
    <tableColumn id="10688" xr3:uid="{093D5B32-5654-FF4A-BA7B-FC6A20AF198C}" name="Column10668"/>
    <tableColumn id="10689" xr3:uid="{B4223D32-5098-654C-8863-428903FD5BA0}" name="Column10669"/>
    <tableColumn id="10690" xr3:uid="{AA175BB2-7EF2-1D43-8A63-1F98F96AB63C}" name="Column10670"/>
    <tableColumn id="10691" xr3:uid="{342BD783-F6E0-BD46-B25D-45EF346EA6AF}" name="Column10671"/>
    <tableColumn id="10692" xr3:uid="{6780CC97-7148-344F-A382-0AA0B5DF2560}" name="Column10672"/>
    <tableColumn id="10693" xr3:uid="{C8137EB3-3422-FC43-86B0-8AD222AFBB57}" name="Column10673"/>
    <tableColumn id="10694" xr3:uid="{0B401630-0EAE-744B-A3B3-7DF4465FB07E}" name="Column10674"/>
    <tableColumn id="10695" xr3:uid="{6335EF12-0EA0-6645-8D48-1CE7ECBB5591}" name="Column10675"/>
    <tableColumn id="10696" xr3:uid="{FC2BEA0F-65EC-BC47-8D74-B8FE44CCDFB7}" name="Column10676"/>
    <tableColumn id="10697" xr3:uid="{7F2DEFFB-7BC5-AA46-8E0E-F32C8903042D}" name="Column10677"/>
    <tableColumn id="10698" xr3:uid="{4DB24C6E-0C28-8C40-A398-3637F78917BA}" name="Column10678"/>
    <tableColumn id="10699" xr3:uid="{F2758829-5991-FD4F-9BF8-AE8F41BB4390}" name="Column10679"/>
    <tableColumn id="10700" xr3:uid="{11F56DBA-DB50-B545-B1AB-453A4014D1D0}" name="Column10680"/>
    <tableColumn id="10701" xr3:uid="{738DDA8E-7BE0-5042-A0BD-1ADC43529969}" name="Column10681"/>
    <tableColumn id="10702" xr3:uid="{A2039705-62EF-B148-9786-B0F772E0D7D0}" name="Column10682"/>
    <tableColumn id="10703" xr3:uid="{A7A84B31-0B30-E245-A329-9974EADBA282}" name="Column10683"/>
    <tableColumn id="10704" xr3:uid="{546E5C5B-95D4-E744-90C6-3B63707BC9AE}" name="Column10684"/>
    <tableColumn id="10705" xr3:uid="{22261427-2D2F-B941-A7A6-53285D1CA67F}" name="Column10685"/>
    <tableColumn id="10706" xr3:uid="{54AE9084-3904-5E44-A6D4-DBB5442101A6}" name="Column10686"/>
    <tableColumn id="10707" xr3:uid="{711B3257-0846-AF41-924A-DDEC367FA1E1}" name="Column10687"/>
    <tableColumn id="10708" xr3:uid="{A7073D80-42D4-3B4E-993C-73DC30A74F8E}" name="Column10688"/>
    <tableColumn id="10709" xr3:uid="{CEBE2202-FF4E-024C-81AA-45EC12FB89F1}" name="Column10689"/>
    <tableColumn id="10710" xr3:uid="{D97F1AAC-5E8F-B74D-9605-6B90BC36799F}" name="Column10690"/>
    <tableColumn id="10711" xr3:uid="{F8CBEA53-F146-894B-B524-EE7B83F4D8F1}" name="Column10691"/>
    <tableColumn id="10712" xr3:uid="{818A83EC-5FCC-354B-8110-17E269B199DC}" name="Column10692"/>
    <tableColumn id="10713" xr3:uid="{B5214C9C-0D90-CF44-BBBE-477F55952060}" name="Column10693"/>
    <tableColumn id="10714" xr3:uid="{574DA6CA-1797-234D-85E2-2E8B89B2CF7B}" name="Column10694"/>
    <tableColumn id="10715" xr3:uid="{8E8D1E54-6589-B34C-89E8-60D47864469A}" name="Column10695"/>
    <tableColumn id="10716" xr3:uid="{6CF28648-4243-1F45-B155-89300B4B7BED}" name="Column10696"/>
    <tableColumn id="10717" xr3:uid="{CEE8F14F-E37E-CB4F-94B4-A82CF3D96ADA}" name="Column10697"/>
    <tableColumn id="10718" xr3:uid="{C6BA2284-6A6E-B443-A0A3-4929AF4C9476}" name="Column10698"/>
    <tableColumn id="10719" xr3:uid="{46CC2104-5B59-F64E-AC34-E15630AE4305}" name="Column10699"/>
    <tableColumn id="10720" xr3:uid="{5FBC512B-7B18-424E-89C7-3EB0C60AB92F}" name="Column10700"/>
    <tableColumn id="10721" xr3:uid="{0B22008E-33C1-0B48-9F34-C4E693691529}" name="Column10701"/>
    <tableColumn id="10722" xr3:uid="{9A372BCE-9B11-7441-A368-2342B9B10A93}" name="Column10702"/>
    <tableColumn id="10723" xr3:uid="{CE390373-0B10-784D-B525-E2ACD71C4C29}" name="Column10703"/>
    <tableColumn id="10724" xr3:uid="{AFDDC2BB-2A39-FC4E-B6DA-273D6ED62E03}" name="Column10704"/>
    <tableColumn id="10725" xr3:uid="{4EC8FA5D-697B-A949-A0F8-560E542CE35B}" name="Column10705"/>
    <tableColumn id="10726" xr3:uid="{0AF50372-5255-1540-8E75-05B50A9A8851}" name="Column10706"/>
    <tableColumn id="10727" xr3:uid="{E30FC51A-900D-4145-AC83-A3FCE886BCCD}" name="Column10707"/>
    <tableColumn id="10728" xr3:uid="{194712EF-487F-2648-837A-982B74FDD2F9}" name="Column10708"/>
    <tableColumn id="10729" xr3:uid="{22CFC36E-D1EB-3943-BC6A-83C21DB3FD4A}" name="Column10709"/>
    <tableColumn id="10730" xr3:uid="{C0BE87C5-4D7E-FE43-B54B-56D7FBB91D8C}" name="Column10710"/>
    <tableColumn id="10731" xr3:uid="{143526FE-7D28-A348-859D-CF42F3094056}" name="Column10711"/>
    <tableColumn id="10732" xr3:uid="{8C1F69C2-A4CC-B643-8E49-6153ABD738EA}" name="Column10712"/>
    <tableColumn id="10733" xr3:uid="{86B770BC-38A9-584A-AF93-16FC33F2C4EB}" name="Column10713"/>
    <tableColumn id="10734" xr3:uid="{F37F5006-FB9D-F04A-9519-CB381FEAA862}" name="Column10714"/>
    <tableColumn id="10735" xr3:uid="{9C2A45B8-A97F-C64E-843D-F9DD14AF56D3}" name="Column10715"/>
    <tableColumn id="10736" xr3:uid="{473F22A9-8AEA-B744-A913-C5A487410CE2}" name="Column10716"/>
    <tableColumn id="10737" xr3:uid="{C3BCEDD9-ABFE-1546-BC11-5DFEE33A5A54}" name="Column10717"/>
    <tableColumn id="10738" xr3:uid="{C48D7B5F-7AE7-FF4D-9190-341073D3FBC8}" name="Column10718"/>
    <tableColumn id="10739" xr3:uid="{D0CE93B4-49D1-2D4D-833F-A7DDD7526E95}" name="Column10719"/>
    <tableColumn id="10740" xr3:uid="{EC291205-2D04-324A-8FBC-3E89237665DF}" name="Column10720"/>
    <tableColumn id="10741" xr3:uid="{C25E74FC-0F44-124A-86AB-EA6F06AEC663}" name="Column10721"/>
    <tableColumn id="10742" xr3:uid="{3976FFC6-62D7-4E49-9EF1-47462A235C24}" name="Column10722"/>
    <tableColumn id="10743" xr3:uid="{F8DB38D5-F031-254C-ADB0-24E670CD7BEB}" name="Column10723"/>
    <tableColumn id="10744" xr3:uid="{423E9AD5-C5F4-5F4D-93F3-7D23822BBA57}" name="Column10724"/>
    <tableColumn id="10745" xr3:uid="{56F93789-2FD8-7B4D-8715-630F1C908E0A}" name="Column10725"/>
    <tableColumn id="10746" xr3:uid="{15C56624-4839-EC4F-A5BA-946101D561C6}" name="Column10726"/>
    <tableColumn id="10747" xr3:uid="{998548A2-9AA9-FF4C-AFB0-F3DBF614F372}" name="Column10727"/>
    <tableColumn id="10748" xr3:uid="{F79AA841-06E6-C348-BFF4-DB342A959465}" name="Column10728"/>
    <tableColumn id="10749" xr3:uid="{381F4370-BEE9-C04F-80A3-C2FC4EF7972A}" name="Column10729"/>
    <tableColumn id="10750" xr3:uid="{CBBFC0E3-63B7-D24A-9073-CFC904FDDA40}" name="Column10730"/>
    <tableColumn id="10751" xr3:uid="{46E14D81-55DE-8D40-A53F-06F09204646E}" name="Column10731"/>
    <tableColumn id="10752" xr3:uid="{C15ECD51-665D-904E-ADB4-EB3C5A6551D3}" name="Column10732"/>
    <tableColumn id="10753" xr3:uid="{28021491-62BC-594E-9992-B2F4B88A6E35}" name="Column10733"/>
    <tableColumn id="10754" xr3:uid="{E32F7A39-FA68-0846-836B-60472E2C548F}" name="Column10734"/>
    <tableColumn id="10755" xr3:uid="{94179CF4-5929-A345-A425-15163BE1B4BF}" name="Column10735"/>
    <tableColumn id="10756" xr3:uid="{343BDA98-70F7-9346-9DC5-B9004C1BE3B5}" name="Column10736"/>
    <tableColumn id="10757" xr3:uid="{13B29A5C-8E10-D946-BA72-B8F836732437}" name="Column10737"/>
    <tableColumn id="10758" xr3:uid="{3CB6EEEE-0C48-5843-8844-70A3C273AC82}" name="Column10738"/>
    <tableColumn id="10759" xr3:uid="{895947D4-3547-3C4F-83E7-B09F2FF266DE}" name="Column10739"/>
    <tableColumn id="10760" xr3:uid="{51FCF0F1-3663-1F42-956C-E0C344A6FAFE}" name="Column10740"/>
    <tableColumn id="10761" xr3:uid="{4EE311B6-C220-0147-819F-CBC80C3FA6B0}" name="Column10741"/>
    <tableColumn id="10762" xr3:uid="{1D6AF70C-E8E0-B04B-AD1D-302E310541D3}" name="Column10742"/>
    <tableColumn id="10763" xr3:uid="{F64C85EA-19CD-9046-8350-9F75DB145A74}" name="Column10743"/>
    <tableColumn id="10764" xr3:uid="{B01F9661-8469-6D47-8A45-5738A3125D32}" name="Column10744"/>
    <tableColumn id="10765" xr3:uid="{E8046C66-F716-D44E-9720-AA5A97C42639}" name="Column10745"/>
    <tableColumn id="10766" xr3:uid="{30EA793F-35DC-3948-8C97-62CB48952568}" name="Column10746"/>
    <tableColumn id="10767" xr3:uid="{F1300E8E-1AED-3A47-BE51-69353037B672}" name="Column10747"/>
    <tableColumn id="10768" xr3:uid="{0EA5B88C-4921-8247-9697-C5D1F89DFA60}" name="Column10748"/>
    <tableColumn id="10769" xr3:uid="{FF2DC324-7505-CA45-880D-4BFA4C029A2D}" name="Column10749"/>
    <tableColumn id="10770" xr3:uid="{61ADC4E6-7924-664B-993A-B68ACCD2175B}" name="Column10750"/>
    <tableColumn id="10771" xr3:uid="{6315E1BE-F820-7847-A2E8-EAF0B56F25FE}" name="Column10751"/>
    <tableColumn id="10772" xr3:uid="{BFFF70C5-AAC1-984D-BD04-2796BA747E80}" name="Column10752"/>
    <tableColumn id="10773" xr3:uid="{B154DD67-9755-7B4D-9EAD-42BA518A7151}" name="Column10753"/>
    <tableColumn id="10774" xr3:uid="{534CA9C1-77E6-1C48-AC63-ED982F7A4659}" name="Column10754"/>
    <tableColumn id="10775" xr3:uid="{D0D01930-E1D6-804F-A251-689ADAF3667C}" name="Column10755"/>
    <tableColumn id="10776" xr3:uid="{03E79909-4A5E-824F-AB1B-B3F9C720A40F}" name="Column10756"/>
    <tableColumn id="10777" xr3:uid="{FBACE5F8-22FA-C941-AF08-71CD753C8439}" name="Column10757"/>
    <tableColumn id="10778" xr3:uid="{23E62216-8E88-0A47-89F9-3FAF848FCC3A}" name="Column10758"/>
    <tableColumn id="10779" xr3:uid="{DB800DA5-E5EC-E945-B58D-BA9BAE93200F}" name="Column10759"/>
    <tableColumn id="10780" xr3:uid="{F2691D05-EA0F-834B-9B4D-F98F31311E32}" name="Column10760"/>
    <tableColumn id="10781" xr3:uid="{D01BFBBA-4020-604A-AB02-3C33AF37DBC4}" name="Column10761"/>
    <tableColumn id="10782" xr3:uid="{7EB9B77E-BA6C-0547-A423-4D3C95C2DB83}" name="Column10762"/>
    <tableColumn id="10783" xr3:uid="{B87FDE2A-C985-164B-BD6A-E48FCE6EB1A4}" name="Column10763"/>
    <tableColumn id="10784" xr3:uid="{5701826F-6398-FF45-B078-5BB4FE6F8159}" name="Column10764"/>
    <tableColumn id="10785" xr3:uid="{BF3BEA58-F40F-664B-B218-79F8C8CFD82C}" name="Column10765"/>
    <tableColumn id="10786" xr3:uid="{71A8F64B-440C-C54D-A6A3-1A0796E0ABB2}" name="Column10766"/>
    <tableColumn id="10787" xr3:uid="{3792ACFE-99F2-F247-B2D6-2488381D6306}" name="Column10767"/>
    <tableColumn id="10788" xr3:uid="{8C814DF8-8C0C-A64F-A207-E349A75EB205}" name="Column10768"/>
    <tableColumn id="10789" xr3:uid="{603B51B7-61C6-5D47-A30C-D5B7857D0ED0}" name="Column10769"/>
    <tableColumn id="10790" xr3:uid="{93BB1C74-AE94-BB4B-A64C-0AE6AFADF5AC}" name="Column10770"/>
    <tableColumn id="10791" xr3:uid="{7B47BE7E-4CF1-A340-95E8-D852D7EFF487}" name="Column10771"/>
    <tableColumn id="10792" xr3:uid="{DD1AA7CA-02BA-C04A-85DA-D4384E5D2CD4}" name="Column10772"/>
    <tableColumn id="10793" xr3:uid="{BF4DDF74-3418-104E-B502-64716B362C7D}" name="Column10773"/>
    <tableColumn id="10794" xr3:uid="{772BF400-9A3D-CC43-860A-7A50645F43C7}" name="Column10774"/>
    <tableColumn id="10795" xr3:uid="{B1D92893-E2ED-4E4C-8719-46CF77E913BD}" name="Column10775"/>
    <tableColumn id="10796" xr3:uid="{82DFE404-F3A9-E04D-8526-B0FEE8EA5BD3}" name="Column10776"/>
    <tableColumn id="10797" xr3:uid="{CF22AAA6-ADFA-8149-96E3-41FEB7262D78}" name="Column10777"/>
    <tableColumn id="10798" xr3:uid="{8561AAA1-6ED5-2444-B360-BFF926318052}" name="Column10778"/>
    <tableColumn id="10799" xr3:uid="{1DDE98AE-0BF8-6F4E-AB4B-E3BBB82D1539}" name="Column10779"/>
    <tableColumn id="10800" xr3:uid="{5E681B70-DB30-CF41-86A7-183B8AC8B27F}" name="Column10780"/>
    <tableColumn id="10801" xr3:uid="{BE53D1F7-7676-154A-BB13-4598A4660818}" name="Column10781"/>
    <tableColumn id="10802" xr3:uid="{60689ABC-BC60-F84A-8BA1-BFEDE5F8EFEF}" name="Column10782"/>
    <tableColumn id="10803" xr3:uid="{AD481EFD-E81A-F64C-AC1A-8F3772C6A6C2}" name="Column10783"/>
    <tableColumn id="10804" xr3:uid="{4D90FC2A-B05B-D34F-BDF0-D4C114BC85BB}" name="Column10784"/>
    <tableColumn id="10805" xr3:uid="{F88BE8FC-BBEB-2947-8204-7DD0514D4C11}" name="Column10785"/>
    <tableColumn id="10806" xr3:uid="{ECE9416E-CFFE-8F4F-9F95-622FDDD55083}" name="Column10786"/>
    <tableColumn id="10807" xr3:uid="{6F6BEEE3-5B02-814A-91E1-C20542FB1C91}" name="Column10787"/>
    <tableColumn id="10808" xr3:uid="{69E8B72E-286E-8A46-BE7F-05BE0D055E84}" name="Column10788"/>
    <tableColumn id="10809" xr3:uid="{A6B4EE46-D4E6-2E4E-B69E-595DEE31BD1E}" name="Column10789"/>
    <tableColumn id="10810" xr3:uid="{17BFF638-21EF-0046-B571-897C16DF154F}" name="Column10790"/>
    <tableColumn id="10811" xr3:uid="{6F99C451-B4C1-5F4B-8629-3524608592A9}" name="Column10791"/>
    <tableColumn id="10812" xr3:uid="{2411C542-B7CD-7B49-9770-F70FFF8E8B04}" name="Column10792"/>
    <tableColumn id="10813" xr3:uid="{3EE2582D-3F0D-064B-8C93-0BF57B5FF1BD}" name="Column10793"/>
    <tableColumn id="10814" xr3:uid="{CA6CCA26-1D33-CA42-8968-078A97935695}" name="Column10794"/>
    <tableColumn id="10815" xr3:uid="{01FDF764-9D80-0B4C-83B9-C92A3E8641F5}" name="Column10795"/>
    <tableColumn id="10816" xr3:uid="{9D81D2D9-6F89-5A4E-AB3F-F5E2D0691E1B}" name="Column10796"/>
    <tableColumn id="10817" xr3:uid="{B4F96664-6728-8C41-8931-28F16D9936E7}" name="Column10797"/>
    <tableColumn id="10818" xr3:uid="{24B82929-F30C-274A-8AFA-1686217507B1}" name="Column10798"/>
    <tableColumn id="10819" xr3:uid="{F67246D6-8F38-AF42-ABB5-503AF8785980}" name="Column10799"/>
    <tableColumn id="10820" xr3:uid="{767013FD-F185-7F4A-A2A7-006ED1ECA28D}" name="Column10800"/>
    <tableColumn id="10821" xr3:uid="{FAFB32F1-B42F-364B-8DC9-BD01A6113328}" name="Column10801"/>
    <tableColumn id="10822" xr3:uid="{A0EA1ED0-2CB5-1D47-8BA2-CD6C004B595B}" name="Column10802"/>
    <tableColumn id="10823" xr3:uid="{6EBB35E0-26EB-8441-A903-977E17D03830}" name="Column10803"/>
    <tableColumn id="10824" xr3:uid="{AECC6807-E321-0647-9524-443C7CE0134F}" name="Column10804"/>
    <tableColumn id="10825" xr3:uid="{9A5EE6B5-9073-BC42-87DD-C18A10EFEAEE}" name="Column10805"/>
    <tableColumn id="10826" xr3:uid="{DD0F56BB-2AC8-4545-9748-B87A8EF4C3CA}" name="Column10806"/>
    <tableColumn id="10827" xr3:uid="{DFE8C375-DFF4-574E-BC3D-123F12439AF1}" name="Column10807"/>
    <tableColumn id="10828" xr3:uid="{7487C257-C6CB-CF4A-B2F6-F681BD9C832D}" name="Column10808"/>
    <tableColumn id="10829" xr3:uid="{CF1BDCF4-7A6B-2341-AFAB-6C39C807DB82}" name="Column10809"/>
    <tableColumn id="10830" xr3:uid="{940D0BF3-18AD-6248-8629-05AC861F4B44}" name="Column10810"/>
    <tableColumn id="10831" xr3:uid="{1B47763D-82F4-5247-A99A-77EBE215C035}" name="Column10811"/>
    <tableColumn id="10832" xr3:uid="{FC275483-BAB9-0E46-837E-532970C43A1E}" name="Column10812"/>
    <tableColumn id="10833" xr3:uid="{0105C77D-1827-CD4E-A969-559B1EA263C3}" name="Column10813"/>
    <tableColumn id="10834" xr3:uid="{D2F5EB76-865F-754C-8F5B-04014C530C1D}" name="Column10814"/>
    <tableColumn id="10835" xr3:uid="{55941A1E-E50D-7A43-A2F1-6ED2D2ACEBD2}" name="Column10815"/>
    <tableColumn id="10836" xr3:uid="{A0FB0262-A2E9-A344-9E1E-ACA626430A5E}" name="Column10816"/>
    <tableColumn id="10837" xr3:uid="{2C7A580A-82CE-EB43-8ED9-43A5EAC5C04C}" name="Column10817"/>
    <tableColumn id="10838" xr3:uid="{550439BD-0549-7449-8051-D5EC270F9D4B}" name="Column10818"/>
    <tableColumn id="10839" xr3:uid="{8097CFF6-9346-B14F-987A-D5128DCCF127}" name="Column10819"/>
    <tableColumn id="10840" xr3:uid="{378F911B-6843-2542-B58B-0C3B53A95CD1}" name="Column10820"/>
    <tableColumn id="10841" xr3:uid="{4BA0419A-084B-2941-BBCE-53909EBBC795}" name="Column10821"/>
    <tableColumn id="10842" xr3:uid="{9E1D57D0-53CA-B647-9A62-9D23A8F7C092}" name="Column10822"/>
    <tableColumn id="10843" xr3:uid="{DDF1F8C8-457E-754D-91F9-8FA678690B1D}" name="Column10823"/>
    <tableColumn id="10844" xr3:uid="{16F80462-8979-1F41-838B-F9B4B34B10E1}" name="Column10824"/>
    <tableColumn id="10845" xr3:uid="{F8BDD301-0A3F-C64D-B4ED-1B1D56142754}" name="Column10825"/>
    <tableColumn id="10846" xr3:uid="{AE0E1495-4335-BE43-A8FA-96A3CBB0C16F}" name="Column10826"/>
    <tableColumn id="10847" xr3:uid="{F96CF9BC-F6E0-104E-8107-1EE42B14AA83}" name="Column10827"/>
    <tableColumn id="10848" xr3:uid="{1B174676-9AD7-D64E-811D-6C4DBC54A063}" name="Column10828"/>
    <tableColumn id="10849" xr3:uid="{DE0C8859-8AE2-F446-A567-AC42C0AC0D9C}" name="Column10829"/>
    <tableColumn id="10850" xr3:uid="{4A771B8E-A9A1-074C-A19F-29D500C5C712}" name="Column10830"/>
    <tableColumn id="10851" xr3:uid="{9F458223-3CD8-304F-8BA0-69FD4ABBB6B0}" name="Column10831"/>
    <tableColumn id="10852" xr3:uid="{12C9584D-0C4E-5E40-8C0D-ACFD029137A6}" name="Column10832"/>
    <tableColumn id="10853" xr3:uid="{660E2469-5C2B-7348-96A2-13A3A251FEDC}" name="Column10833"/>
    <tableColumn id="10854" xr3:uid="{5EEE48EE-BA14-6E40-BA75-525D5D734CB9}" name="Column10834"/>
    <tableColumn id="10855" xr3:uid="{A44EB867-9928-4D44-A8F9-2B9B94CA96BD}" name="Column10835"/>
    <tableColumn id="10856" xr3:uid="{720129DB-8C12-604D-BF27-B138FFD55A4A}" name="Column10836"/>
    <tableColumn id="10857" xr3:uid="{1E1B0638-22D1-654B-B299-E8441E6FD6F9}" name="Column10837"/>
    <tableColumn id="10858" xr3:uid="{9C8AAB07-314C-2740-8494-C49F71AABC91}" name="Column10838"/>
    <tableColumn id="10859" xr3:uid="{18E9CEF7-3402-C34F-ACFE-B3D8273C9772}" name="Column10839"/>
    <tableColumn id="10860" xr3:uid="{5818E974-37EC-F44F-BB14-B2A6B7707670}" name="Column10840"/>
    <tableColumn id="10861" xr3:uid="{AE20B2FC-5100-9244-9F78-F4180C33D919}" name="Column10841"/>
    <tableColumn id="10862" xr3:uid="{D4D8639A-8695-CA4A-BCC2-1D5435EDD956}" name="Column10842"/>
    <tableColumn id="10863" xr3:uid="{8028E148-9A6A-3840-BA68-36CA56CB0664}" name="Column10843"/>
    <tableColumn id="10864" xr3:uid="{E7A042CC-D0AF-2743-919F-27A49DD19A49}" name="Column10844"/>
    <tableColumn id="10865" xr3:uid="{B6CD02FF-46C0-CD49-ACFF-1ED9DDB409E1}" name="Column10845"/>
    <tableColumn id="10866" xr3:uid="{3CC47F17-C95A-3F4C-ACA9-BE03B30E0A33}" name="Column10846"/>
    <tableColumn id="10867" xr3:uid="{0095D0D9-10A9-0C46-B083-6FC0FDBDCEC5}" name="Column10847"/>
    <tableColumn id="10868" xr3:uid="{312164D6-BDF1-1C4F-8FE0-E883E04240F3}" name="Column10848"/>
    <tableColumn id="10869" xr3:uid="{C96AB625-1542-3347-8DA1-1BB4B15D4750}" name="Column10849"/>
    <tableColumn id="10870" xr3:uid="{980AFA79-0F68-764A-8063-EC1C2D88C69A}" name="Column10850"/>
    <tableColumn id="10871" xr3:uid="{9EDAA5E3-05F2-D443-8FB8-E863DFDD25BB}" name="Column10851"/>
    <tableColumn id="10872" xr3:uid="{E2DDCA61-AED3-D849-B7C2-768686E757F9}" name="Column10852"/>
    <tableColumn id="10873" xr3:uid="{977D68B8-7C7D-8445-BA67-3EE510484017}" name="Column10853"/>
    <tableColumn id="10874" xr3:uid="{5256124D-1CDC-C645-B51B-8CC9A4C84A0E}" name="Column10854"/>
    <tableColumn id="10875" xr3:uid="{2FA5FC1A-26E6-A24C-9449-05CF01AF1089}" name="Column10855"/>
    <tableColumn id="10876" xr3:uid="{0E526163-02BE-D641-A69E-A41468AC6E73}" name="Column10856"/>
    <tableColumn id="10877" xr3:uid="{502FF2C8-0330-3946-95C7-2306B2782BCB}" name="Column10857"/>
    <tableColumn id="10878" xr3:uid="{22D8CE4B-63EF-E442-8697-B8B6BC3644DE}" name="Column10858"/>
    <tableColumn id="10879" xr3:uid="{CD540D6B-FB33-B747-ABCD-C98F39B46F1C}" name="Column10859"/>
    <tableColumn id="10880" xr3:uid="{A2147460-A99A-604D-AD59-ED0D3E44DDD7}" name="Column10860"/>
    <tableColumn id="10881" xr3:uid="{B56B0E04-2C39-6540-ADFC-984F1EFBD358}" name="Column10861"/>
    <tableColumn id="10882" xr3:uid="{3918CF58-20E2-1E49-A4B1-4CA98A420A68}" name="Column10862"/>
    <tableColumn id="10883" xr3:uid="{EF2F2822-1D6B-FD48-BD74-8AEA60B4530E}" name="Column10863"/>
    <tableColumn id="10884" xr3:uid="{5AD579CD-D0BF-B149-BB22-C99CAD7A4D69}" name="Column10864"/>
    <tableColumn id="10885" xr3:uid="{051CE785-E2DF-4D46-BA83-DF494A179D3C}" name="Column10865"/>
    <tableColumn id="10886" xr3:uid="{DA312AF2-5280-834D-911C-EB905F4EA9A4}" name="Column10866"/>
    <tableColumn id="10887" xr3:uid="{02FDEC89-FA1E-5740-87F5-1E77D82BFB02}" name="Column10867"/>
    <tableColumn id="10888" xr3:uid="{F936FD90-F75C-9749-A379-590B795E3D15}" name="Column10868"/>
    <tableColumn id="10889" xr3:uid="{5C6A7A63-1256-F746-90DB-76144CBD2CE4}" name="Column10869"/>
    <tableColumn id="10890" xr3:uid="{24560CB7-601A-834F-9D60-ACAD1B627ED8}" name="Column10870"/>
    <tableColumn id="10891" xr3:uid="{F94295BD-04BE-8C4C-AAD6-30F593DCEF58}" name="Column10871"/>
    <tableColumn id="10892" xr3:uid="{69E9E42B-4ED7-D84A-BA6F-57D63ABAFF5D}" name="Column10872"/>
    <tableColumn id="10893" xr3:uid="{C38BC99F-B030-B642-9853-EE800CE5DE41}" name="Column10873"/>
    <tableColumn id="10894" xr3:uid="{007757A2-5289-D442-B1D9-151A94BBC84F}" name="Column10874"/>
    <tableColumn id="10895" xr3:uid="{1F95EC31-845D-E74A-80A2-25F163526A62}" name="Column10875"/>
    <tableColumn id="10896" xr3:uid="{683B01F3-939D-0E46-8138-F3256D95F997}" name="Column10876"/>
    <tableColumn id="10897" xr3:uid="{02CB653B-A62C-5444-97A2-438FFB65D545}" name="Column10877"/>
    <tableColumn id="10898" xr3:uid="{A7F95299-E997-624A-AEA5-B16932691F98}" name="Column10878"/>
    <tableColumn id="10899" xr3:uid="{08436855-C90B-1245-A368-A51B2C3F7AB4}" name="Column10879"/>
    <tableColumn id="10900" xr3:uid="{9EEF7CDA-A1E0-BE42-87D2-F63B04BF3187}" name="Column10880"/>
    <tableColumn id="10901" xr3:uid="{AFAC3677-2525-E94D-8690-758B432D7990}" name="Column10881"/>
    <tableColumn id="10902" xr3:uid="{5221A87C-AFC0-CE42-B643-378042D79CE3}" name="Column10882"/>
    <tableColumn id="10903" xr3:uid="{F4CA597A-A435-6144-A60A-8F95341FB6C2}" name="Column10883"/>
    <tableColumn id="10904" xr3:uid="{B147211C-BB2E-3643-94A6-BA71AAC2C9B5}" name="Column10884"/>
    <tableColumn id="10905" xr3:uid="{40580DED-AC9E-7B4B-A8B1-2971D106B938}" name="Column10885"/>
    <tableColumn id="10906" xr3:uid="{6A8F4CCF-184E-A245-9DE5-62D3399AA637}" name="Column10886"/>
    <tableColumn id="10907" xr3:uid="{656DBCE4-CAAD-6A4F-8857-88504D13C54C}" name="Column10887"/>
    <tableColumn id="10908" xr3:uid="{E3A59698-CC09-D54C-9C18-1D30B6C18A07}" name="Column10888"/>
    <tableColumn id="10909" xr3:uid="{D862BDF1-B47A-A24D-A636-A694F7BCB585}" name="Column10889"/>
    <tableColumn id="10910" xr3:uid="{7CE13ACE-14A4-E34F-9111-73D4C4D5D8E8}" name="Column10890"/>
    <tableColumn id="10911" xr3:uid="{922B566D-CB39-7744-AB71-DF97482AC8EB}" name="Column10891"/>
    <tableColumn id="10912" xr3:uid="{403AC8DC-FAA4-6846-A1F9-91AACC27CB32}" name="Column10892"/>
    <tableColumn id="10913" xr3:uid="{228A99B3-22D2-0843-9295-F3C33B44CB53}" name="Column10893"/>
    <tableColumn id="10914" xr3:uid="{D882FB1A-44F3-0447-9E29-49DD23B8AC18}" name="Column10894"/>
    <tableColumn id="10915" xr3:uid="{B041FCB6-5E38-A140-8DB7-36DE7A1BDA34}" name="Column10895"/>
    <tableColumn id="10916" xr3:uid="{62A26CF0-9749-714D-98FC-CB1C60F0DF64}" name="Column10896"/>
    <tableColumn id="10917" xr3:uid="{5C95BA12-5571-774F-84C5-EE4C2B2647EC}" name="Column10897"/>
    <tableColumn id="10918" xr3:uid="{947C16E1-C685-D245-B265-F976BB6F47DC}" name="Column10898"/>
    <tableColumn id="10919" xr3:uid="{E4D59D0D-E8F7-C149-A1D9-B34D31642A31}" name="Column10899"/>
    <tableColumn id="10920" xr3:uid="{738BD3D0-CFD0-654F-B68B-16F05E915B43}" name="Column10900"/>
    <tableColumn id="10921" xr3:uid="{800E9C98-0F9C-DF4B-AE29-CECD804B6E07}" name="Column10901"/>
    <tableColumn id="10922" xr3:uid="{DE3A65DE-0ECE-AF45-82C0-5982C5DBF9F3}" name="Column10902"/>
    <tableColumn id="10923" xr3:uid="{84CC4BB0-B0D1-0549-9F5B-2415B6CB251D}" name="Column10903"/>
    <tableColumn id="10924" xr3:uid="{6512A489-9F06-0D4E-BD4F-938770B50338}" name="Column10904"/>
    <tableColumn id="10925" xr3:uid="{BE20385F-CC5A-D444-8D59-DB22FC3C4EC1}" name="Column10905"/>
    <tableColumn id="10926" xr3:uid="{2D2D025A-2CC9-FE41-884F-670280D770DC}" name="Column10906"/>
    <tableColumn id="10927" xr3:uid="{EE8272B9-9409-CB4B-A2C5-2561139DFC85}" name="Column10907"/>
    <tableColumn id="10928" xr3:uid="{BF92F5C4-A048-8A4B-ADF1-AE3B04329644}" name="Column10908"/>
    <tableColumn id="10929" xr3:uid="{887AEBDD-0CC5-A444-892A-F935E50B2E23}" name="Column10909"/>
    <tableColumn id="10930" xr3:uid="{E7CF5102-1282-C045-9718-E6D7E2F66E55}" name="Column10910"/>
    <tableColumn id="10931" xr3:uid="{7CA9695E-24BD-2049-ABB9-73B3F091AF10}" name="Column10911"/>
    <tableColumn id="10932" xr3:uid="{CC69D0C1-914A-2047-BF03-64D393D2230C}" name="Column10912"/>
    <tableColumn id="10933" xr3:uid="{BF4474C7-DEF7-964D-BD49-3D1CDEA01551}" name="Column10913"/>
    <tableColumn id="10934" xr3:uid="{0C2AA51C-585E-1F46-A915-7EC66059A835}" name="Column10914"/>
    <tableColumn id="10935" xr3:uid="{FF5A8F49-C524-C14B-B796-ACD9E5449555}" name="Column10915"/>
    <tableColumn id="10936" xr3:uid="{1845BA8C-B4C3-D340-9C88-2A26D27BECFF}" name="Column10916"/>
    <tableColumn id="10937" xr3:uid="{F6B806E6-B604-5E4E-8800-1EA16F606273}" name="Column10917"/>
    <tableColumn id="10938" xr3:uid="{87D20244-A6C6-434F-B9F8-672CF5E6E48E}" name="Column10918"/>
    <tableColumn id="10939" xr3:uid="{72827853-B612-7E41-B4F1-C9A1246A6EF6}" name="Column10919"/>
    <tableColumn id="10940" xr3:uid="{8A68D830-4E7B-1944-9F9C-6D46C2AFAD63}" name="Column10920"/>
    <tableColumn id="10941" xr3:uid="{FF68E29C-21BE-8542-ADDD-23033F09932A}" name="Column10921"/>
    <tableColumn id="10942" xr3:uid="{73700774-1D32-B246-83A8-D9426E5ECF23}" name="Column10922"/>
    <tableColumn id="10943" xr3:uid="{EB8C7FF9-9AA9-7D46-AC7C-D2BD04563DD1}" name="Column10923"/>
    <tableColumn id="10944" xr3:uid="{11761CB3-7383-4F49-A31C-B28D7B4D16D7}" name="Column10924"/>
    <tableColumn id="10945" xr3:uid="{918F2673-747E-CA4B-9EE9-ED05BBDFB12B}" name="Column10925"/>
    <tableColumn id="10946" xr3:uid="{1909EA8A-76B2-F245-B055-764E82A753D4}" name="Column10926"/>
    <tableColumn id="10947" xr3:uid="{1E0745C0-85CE-1B45-A85D-85A42161ED1F}" name="Column10927"/>
    <tableColumn id="10948" xr3:uid="{CC3A8CF7-C7B5-E34F-A997-7D53BFC2C0A3}" name="Column10928"/>
    <tableColumn id="10949" xr3:uid="{1EDDE7FC-6BD1-4C4F-A150-8CAC9A8FEF1D}" name="Column10929"/>
    <tableColumn id="10950" xr3:uid="{4A8F3230-024A-3049-A2F3-EBE290FE156F}" name="Column10930"/>
    <tableColumn id="10951" xr3:uid="{5788F5ED-3F32-5D43-AF6F-570DB7579CA8}" name="Column10931"/>
    <tableColumn id="10952" xr3:uid="{8DC9DB21-97EC-344E-96BC-C9885750303B}" name="Column10932"/>
    <tableColumn id="10953" xr3:uid="{9BED1CAD-FB6D-5545-90F6-08D77EC775B3}" name="Column10933"/>
    <tableColumn id="10954" xr3:uid="{17A1416C-839D-F94F-AF2B-BC95ED406F2D}" name="Column10934"/>
    <tableColumn id="10955" xr3:uid="{9F142D6E-D6E6-7640-B4C1-C69F8A0C1A0A}" name="Column10935"/>
    <tableColumn id="10956" xr3:uid="{5EC4A34D-2B0F-4249-8A74-091678DE6CB7}" name="Column10936"/>
    <tableColumn id="10957" xr3:uid="{E2003D51-C365-FC45-A331-DBFE07E14BEC}" name="Column10937"/>
    <tableColumn id="10958" xr3:uid="{B538061D-067E-964B-821F-089B8CAE85C5}" name="Column10938"/>
    <tableColumn id="10959" xr3:uid="{5716797E-A111-134B-8471-811348AA5BA8}" name="Column10939"/>
    <tableColumn id="10960" xr3:uid="{5D58974F-772C-AB4D-A419-985A934A1025}" name="Column10940"/>
    <tableColumn id="10961" xr3:uid="{0E0D690C-CEE3-0A4A-BD90-8A6C5D98150F}" name="Column10941"/>
    <tableColumn id="10962" xr3:uid="{988696F1-E589-C043-8643-28C84E955FC3}" name="Column10942"/>
    <tableColumn id="10963" xr3:uid="{6032C0FF-A081-5642-8B09-769253352559}" name="Column10943"/>
    <tableColumn id="10964" xr3:uid="{7FEDE80B-F6D7-D040-9D3B-1C8554C510D1}" name="Column10944"/>
    <tableColumn id="10965" xr3:uid="{302F130D-D5AD-8C44-8B86-2FE6D7A166DD}" name="Column10945"/>
    <tableColumn id="10966" xr3:uid="{47B0FC29-40C8-964E-9EF7-39EAC833BDEB}" name="Column10946"/>
    <tableColumn id="10967" xr3:uid="{91842B49-9342-1F40-A789-2EFAE354CE54}" name="Column10947"/>
    <tableColumn id="10968" xr3:uid="{9975B4BA-0019-6D46-992A-50B647940AFF}" name="Column10948"/>
    <tableColumn id="10969" xr3:uid="{47BB0B72-55A1-EE4D-9752-E5010518F3DE}" name="Column10949"/>
    <tableColumn id="10970" xr3:uid="{C77FFBFC-BCF2-4344-AFB4-88497AE42154}" name="Column10950"/>
    <tableColumn id="10971" xr3:uid="{42A625B7-5279-D54E-B7BB-40F1F7D08896}" name="Column10951"/>
    <tableColumn id="10972" xr3:uid="{581649A1-2D3F-DD40-BF7B-B318A0CDC00B}" name="Column10952"/>
    <tableColumn id="10973" xr3:uid="{71AEDA5B-1C2A-2840-A0B5-3B35F391D7DE}" name="Column10953"/>
    <tableColumn id="10974" xr3:uid="{793AF6EA-E9E9-C144-8D8D-54F6467022DB}" name="Column10954"/>
    <tableColumn id="10975" xr3:uid="{522811FE-053F-624D-938D-BBDED8D59B8D}" name="Column10955"/>
    <tableColumn id="10976" xr3:uid="{0F705C50-9908-8047-8D71-B0ABEAA4FBE3}" name="Column10956"/>
    <tableColumn id="10977" xr3:uid="{32F2A643-8D4D-634C-BD48-0E2E4A61F5BB}" name="Column10957"/>
    <tableColumn id="10978" xr3:uid="{7D21BBE8-49EA-3546-B86B-8D15E9448BD4}" name="Column10958"/>
    <tableColumn id="10979" xr3:uid="{BF28348F-9700-5C4E-8A42-BBB9C7917630}" name="Column10959"/>
    <tableColumn id="10980" xr3:uid="{76A19E3F-3AA4-244C-9AD9-3EA389931115}" name="Column10960"/>
    <tableColumn id="10981" xr3:uid="{3B29A86A-807F-2A49-BD74-A749B11152C2}" name="Column10961"/>
    <tableColumn id="10982" xr3:uid="{A894C21D-8E4D-D146-8824-2D8F5C081DD4}" name="Column10962"/>
    <tableColumn id="10983" xr3:uid="{7E90832B-4907-5D4B-976C-407FED9E2CA6}" name="Column10963"/>
    <tableColumn id="10984" xr3:uid="{BC7B339F-AEFF-C942-8485-53D8121C9302}" name="Column10964"/>
    <tableColumn id="10985" xr3:uid="{6D22AD55-4F90-4B4E-B3EA-D04A412CEE4A}" name="Column10965"/>
    <tableColumn id="10986" xr3:uid="{8B4706E6-676D-1844-BC9C-3A8171F5F156}" name="Column10966"/>
    <tableColumn id="10987" xr3:uid="{D5206B9B-79E3-A14B-94E0-2D85184342E5}" name="Column10967"/>
    <tableColumn id="10988" xr3:uid="{8CF2F0A5-80E4-8344-A7EA-8657B8A7ED52}" name="Column10968"/>
    <tableColumn id="10989" xr3:uid="{3F4E20FA-D31A-2444-8D2F-BC93AAED9976}" name="Column10969"/>
    <tableColumn id="10990" xr3:uid="{D67DAF38-7583-F04E-ABBF-8F5FE986184E}" name="Column10970"/>
    <tableColumn id="10991" xr3:uid="{B7051D77-062D-7B45-A5A2-CCA5746DB27F}" name="Column10971"/>
    <tableColumn id="10992" xr3:uid="{09EE92C4-CC22-4745-8871-E76300A34BB1}" name="Column10972"/>
    <tableColumn id="10993" xr3:uid="{784D6EE7-299F-D246-9D14-FB7F0AFB3E83}" name="Column10973"/>
    <tableColumn id="10994" xr3:uid="{C22F6C49-2C80-234D-88E0-2B4009632DDA}" name="Column10974"/>
    <tableColumn id="10995" xr3:uid="{335B9222-AFBB-774B-ABDA-F70859423721}" name="Column10975"/>
    <tableColumn id="10996" xr3:uid="{D291712D-D2CE-AD4F-9B2E-C21B65441C45}" name="Column10976"/>
    <tableColumn id="10997" xr3:uid="{3735163E-F9A1-4642-ADD7-9471C1231863}" name="Column10977"/>
    <tableColumn id="10998" xr3:uid="{52DD3A38-EE94-2A4C-A38D-2A386926B19E}" name="Column10978"/>
    <tableColumn id="10999" xr3:uid="{C786EDFE-A0EE-2942-A693-941B8358B8ED}" name="Column10979"/>
    <tableColumn id="11000" xr3:uid="{A3B58060-2D13-244F-AEBE-910D727FFDC1}" name="Column10980"/>
    <tableColumn id="11001" xr3:uid="{F86AE52A-31BE-C34B-AD80-2727D03520D2}" name="Column10981"/>
    <tableColumn id="11002" xr3:uid="{9FBC2090-5052-BF44-9C32-C43AD66ECB2D}" name="Column10982"/>
    <tableColumn id="11003" xr3:uid="{95156E24-C56F-0B47-8C01-2B55A3EC0F15}" name="Column10983"/>
    <tableColumn id="11004" xr3:uid="{BB0373C4-56A7-2B4F-9DB9-1A4142BFE73A}" name="Column10984"/>
    <tableColumn id="11005" xr3:uid="{451067BD-2C15-FF49-9AB5-C410D5D29293}" name="Column10985"/>
    <tableColumn id="11006" xr3:uid="{353160E3-315C-9245-B04A-9B2F6D894E81}" name="Column10986"/>
    <tableColumn id="11007" xr3:uid="{1D4AADAF-5E3D-7B4B-B410-3E5AFBB32402}" name="Column10987"/>
    <tableColumn id="11008" xr3:uid="{89300D77-3636-B541-9B11-6E1296054C03}" name="Column10988"/>
    <tableColumn id="11009" xr3:uid="{BAE15A33-F143-F44F-B012-909B2068643B}" name="Column10989"/>
    <tableColumn id="11010" xr3:uid="{D0920530-35D5-F048-8C60-1DAFE8443BC7}" name="Column10990"/>
    <tableColumn id="11011" xr3:uid="{7FCDC634-34AE-8F40-8B53-99CD472A899E}" name="Column10991"/>
    <tableColumn id="11012" xr3:uid="{E05400F9-1DEE-4F4F-A76B-8613608F93B4}" name="Column10992"/>
    <tableColumn id="11013" xr3:uid="{274482AF-4A8A-7B41-8FB9-C23324F2D376}" name="Column10993"/>
    <tableColumn id="11014" xr3:uid="{02AF3936-B23C-244D-8F5C-43E2AC489D98}" name="Column10994"/>
    <tableColumn id="11015" xr3:uid="{CE27AD93-DBC3-984F-9CD7-DD75071A4DBE}" name="Column10995"/>
    <tableColumn id="11016" xr3:uid="{B4AF02E8-236B-E842-BE63-57F31DFFA07D}" name="Column10996"/>
    <tableColumn id="11017" xr3:uid="{E1D9265D-FD66-5C47-BC61-3CDB4CB467AF}" name="Column10997"/>
    <tableColumn id="11018" xr3:uid="{54512188-A672-214A-8FBA-4712F502B4E2}" name="Column10998"/>
    <tableColumn id="11019" xr3:uid="{C04616B8-1E1B-9644-9BF2-5A4649F5EC2B}" name="Column10999"/>
    <tableColumn id="11020" xr3:uid="{031E1F51-733B-AB4D-8876-C6889671A74F}" name="Column11000"/>
    <tableColumn id="11021" xr3:uid="{E0722637-EEAD-304A-B6AE-05C71F1EE226}" name="Column11001"/>
    <tableColumn id="11022" xr3:uid="{FB5E2782-0A70-7F42-9C25-E0626867DD02}" name="Column11002"/>
    <tableColumn id="11023" xr3:uid="{A4F565F5-74C2-984E-94BB-3F82EDA5805A}" name="Column11003"/>
    <tableColumn id="11024" xr3:uid="{95248C2B-5AD9-ED4D-8EB6-DD2BBFB9C358}" name="Column11004"/>
    <tableColumn id="11025" xr3:uid="{5D4638E8-BE34-B048-82AA-02C22BFD5F8A}" name="Column11005"/>
    <tableColumn id="11026" xr3:uid="{0FB45E29-249E-2944-A5FD-CBAEF503D508}" name="Column11006"/>
    <tableColumn id="11027" xr3:uid="{0434DB30-4858-ED4C-B20F-796770523275}" name="Column11007"/>
    <tableColumn id="11028" xr3:uid="{41E9F7D9-35D5-9846-879D-AFF72BCB887E}" name="Column11008"/>
    <tableColumn id="11029" xr3:uid="{7990AE17-F1AC-7E42-9F1F-27A179F7B9AC}" name="Column11009"/>
    <tableColumn id="11030" xr3:uid="{6B8BF463-8F0B-1346-BEE0-1027845DD7C5}" name="Column11010"/>
    <tableColumn id="11031" xr3:uid="{83F4B978-3858-824D-A325-B21A4F430FA0}" name="Column11011"/>
    <tableColumn id="11032" xr3:uid="{C7803CC7-0FF5-A748-AC02-3BFF26D9C290}" name="Column11012"/>
    <tableColumn id="11033" xr3:uid="{414E0B24-40A7-5846-8CB1-62E9DA62733C}" name="Column11013"/>
    <tableColumn id="11034" xr3:uid="{691E7A06-CA0A-8E43-89EA-3AC0D1E91C78}" name="Column11014"/>
    <tableColumn id="11035" xr3:uid="{7A7FCC4F-4473-C542-9800-4E5C1CBFA441}" name="Column11015"/>
    <tableColumn id="11036" xr3:uid="{F75A40D8-6B4E-2348-A7BF-174D2C7070EA}" name="Column11016"/>
    <tableColumn id="11037" xr3:uid="{0292ED02-2E88-9A4F-9617-4C699FD3326F}" name="Column11017"/>
    <tableColumn id="11038" xr3:uid="{8864F877-9CED-864A-8B33-F57028D6D7AB}" name="Column11018"/>
    <tableColumn id="11039" xr3:uid="{456D7DBC-F414-2240-9D75-86BEE4633A2B}" name="Column11019"/>
    <tableColumn id="11040" xr3:uid="{5900B559-BA2E-3A45-B10A-4F33470D8B21}" name="Column11020"/>
    <tableColumn id="11041" xr3:uid="{3E051F4A-9FEC-454F-925E-D9BEA1D5523B}" name="Column11021"/>
    <tableColumn id="11042" xr3:uid="{8E1D7AAA-05F0-2B4F-9A16-917205B0098C}" name="Column11022"/>
    <tableColumn id="11043" xr3:uid="{2737E2BA-7AE0-344B-96A0-F42E80AE7B4B}" name="Column11023"/>
    <tableColumn id="11044" xr3:uid="{F1E4FCE1-D5CF-CB4C-B2F1-76BF489D3520}" name="Column11024"/>
    <tableColumn id="11045" xr3:uid="{7CDB5612-D88F-8C46-84E9-15F3DB3DC311}" name="Column11025"/>
    <tableColumn id="11046" xr3:uid="{DF487AAD-C0C9-9242-9092-CFD57FD06F7C}" name="Column11026"/>
    <tableColumn id="11047" xr3:uid="{9FAE6CE3-BED4-EF4A-B503-704BAC4A0C65}" name="Column11027"/>
    <tableColumn id="11048" xr3:uid="{AFFE4ABD-4EB5-7E4B-8566-FAF9F0D20D09}" name="Column11028"/>
    <tableColumn id="11049" xr3:uid="{D397C3F3-50F2-2A49-8CDA-30B2D5F91FC4}" name="Column11029"/>
    <tableColumn id="11050" xr3:uid="{C9DA8F58-08F3-2F46-97AB-A000FF1DCC4A}" name="Column11030"/>
    <tableColumn id="11051" xr3:uid="{5D83A8EF-B342-B145-AC92-37F4B719D6DC}" name="Column11031"/>
    <tableColumn id="11052" xr3:uid="{DC1E9411-81FA-EF47-BB76-B9968E3BE7E1}" name="Column11032"/>
    <tableColumn id="11053" xr3:uid="{029A5F17-874B-924B-9C3D-B2C441149871}" name="Column11033"/>
    <tableColumn id="11054" xr3:uid="{BA7DA2B4-B48D-F641-ACD2-0854769C67F9}" name="Column11034"/>
    <tableColumn id="11055" xr3:uid="{19EA9D19-6456-1B48-8338-C0181C0EBA8A}" name="Column11035"/>
    <tableColumn id="11056" xr3:uid="{58713BC2-C8BC-124C-9764-28CB6D723639}" name="Column11036"/>
    <tableColumn id="11057" xr3:uid="{B8FCDF77-639B-6345-8EDC-5093D8E51CD6}" name="Column11037"/>
    <tableColumn id="11058" xr3:uid="{28B79858-D1F5-254E-92DA-CC2D8EC99B32}" name="Column11038"/>
    <tableColumn id="11059" xr3:uid="{D13C937E-57FA-3942-A9AD-E3307634CE9E}" name="Column11039"/>
    <tableColumn id="11060" xr3:uid="{D70ADD7F-E116-3E40-B0B8-2366054384D8}" name="Column11040"/>
    <tableColumn id="11061" xr3:uid="{87DEA4B4-5A91-9B47-8150-E0E69003EBE2}" name="Column11041"/>
    <tableColumn id="11062" xr3:uid="{23E71C6F-F671-FA4C-81FB-EE3A4894B2BB}" name="Column11042"/>
    <tableColumn id="11063" xr3:uid="{BF0BA040-0747-A34B-B588-D8DC9BCE50D5}" name="Column11043"/>
    <tableColumn id="11064" xr3:uid="{1B7822A3-72F1-E840-9F91-0AA14F4E7C7B}" name="Column11044"/>
    <tableColumn id="11065" xr3:uid="{FEFC1BDB-3F13-B944-867D-780D5B34F2FD}" name="Column11045"/>
    <tableColumn id="11066" xr3:uid="{70DC5D01-A694-A345-A03B-FF11D8CF7AB8}" name="Column11046"/>
    <tableColumn id="11067" xr3:uid="{6A1DB6B0-8BDD-734B-8059-81D69EFD0FAF}" name="Column11047"/>
    <tableColumn id="11068" xr3:uid="{798F3EF3-26BA-8B46-A466-90E6894BBB56}" name="Column11048"/>
    <tableColumn id="11069" xr3:uid="{14B56F7F-D00D-F142-A715-015F41D46EB4}" name="Column11049"/>
    <tableColumn id="11070" xr3:uid="{DFAFC11F-1642-3F44-8503-FC82B75E104E}" name="Column11050"/>
    <tableColumn id="11071" xr3:uid="{52CE5CE0-2150-B547-BB05-77526F55DD0E}" name="Column11051"/>
    <tableColumn id="11072" xr3:uid="{9C5D3B73-A452-C440-8048-A3C54E1A2A9D}" name="Column11052"/>
    <tableColumn id="11073" xr3:uid="{4B8FC6DA-AE1A-1947-BA04-C8D88FD9C198}" name="Column11053"/>
    <tableColumn id="11074" xr3:uid="{8CA777F4-37B5-3B43-A407-4E396C3AFE9E}" name="Column11054"/>
    <tableColumn id="11075" xr3:uid="{0F6E3A51-8F87-9A4E-9AD0-32CC97890538}" name="Column11055"/>
    <tableColumn id="11076" xr3:uid="{9EF78CDE-4271-D44B-A5BB-2BC87E87A9F8}" name="Column11056"/>
    <tableColumn id="11077" xr3:uid="{A700F08D-D39D-1C43-A4C3-C76AB6AE96BE}" name="Column11057"/>
    <tableColumn id="11078" xr3:uid="{2A0346F5-0462-D947-BF39-B0CA85BA4C2C}" name="Column11058"/>
    <tableColumn id="11079" xr3:uid="{2D29E168-7F42-9846-A2C1-91C4AD83C435}" name="Column11059"/>
    <tableColumn id="11080" xr3:uid="{126D1998-3023-974C-B785-8ABC310DE3B2}" name="Column11060"/>
    <tableColumn id="11081" xr3:uid="{B146FE88-0319-FB4E-A919-E0640F31A56A}" name="Column11061"/>
    <tableColumn id="11082" xr3:uid="{EFB1D656-E17B-474F-856E-F4683228ABD1}" name="Column11062"/>
    <tableColumn id="11083" xr3:uid="{9D8DF933-676E-5D41-B70A-02676A01E122}" name="Column11063"/>
    <tableColumn id="11084" xr3:uid="{03811C8C-BFB7-4D43-9D63-86114BBB55D0}" name="Column11064"/>
    <tableColumn id="11085" xr3:uid="{CE396D91-D91B-A443-9F04-088FBC216FA5}" name="Column11065"/>
    <tableColumn id="11086" xr3:uid="{8705B50D-26C8-C049-A9DC-B10BDDFDA930}" name="Column11066"/>
    <tableColumn id="11087" xr3:uid="{DCE6A51D-BCF1-4045-84E0-3F9710A6EEF2}" name="Column11067"/>
    <tableColumn id="11088" xr3:uid="{A3A8748C-D33E-0146-B4A6-A07A2A9C6AFD}" name="Column11068"/>
    <tableColumn id="11089" xr3:uid="{409B3DDF-EBED-0D40-BDD3-E83B9F1FDF2D}" name="Column11069"/>
    <tableColumn id="11090" xr3:uid="{611342E8-CFE6-C049-B928-E51A5BBCBA33}" name="Column11070"/>
    <tableColumn id="11091" xr3:uid="{AF5DE7CB-163F-B94A-A87E-C57D08225B76}" name="Column11071"/>
    <tableColumn id="11092" xr3:uid="{C3809B62-E4D6-BC4D-A32E-71B24116A740}" name="Column11072"/>
    <tableColumn id="11093" xr3:uid="{18A5EC55-F4EC-094E-98B3-75FCE0354BB7}" name="Column11073"/>
    <tableColumn id="11094" xr3:uid="{89D041D0-6DBA-894C-80A7-C52F3DA30E6D}" name="Column11074"/>
    <tableColumn id="11095" xr3:uid="{DB9EC35F-F686-1544-A816-F01F5647D885}" name="Column11075"/>
    <tableColumn id="11096" xr3:uid="{9305FAE7-80CC-474E-B413-E8663D31CF86}" name="Column11076"/>
    <tableColumn id="11097" xr3:uid="{3539E187-9ABB-A64B-9B19-7966F5B6EC7C}" name="Column11077"/>
    <tableColumn id="11098" xr3:uid="{322C402C-D5FA-1940-A9F4-D053708B37C1}" name="Column11078"/>
    <tableColumn id="11099" xr3:uid="{F129B254-35DF-C249-A0B1-16E6880D2BF0}" name="Column11079"/>
    <tableColumn id="11100" xr3:uid="{00340667-4673-DC47-9289-A03626F72BF6}" name="Column11080"/>
    <tableColumn id="11101" xr3:uid="{EC2DE097-4478-D44E-8237-C47ED794366E}" name="Column11081"/>
    <tableColumn id="11102" xr3:uid="{E0E487DD-9F9C-9C48-9258-3D50A9A6F85E}" name="Column11082"/>
    <tableColumn id="11103" xr3:uid="{470BA129-4F2D-0243-BE25-FEA4C77DB59D}" name="Column11083"/>
    <tableColumn id="11104" xr3:uid="{24FF50F3-4A42-E848-88A4-56AC989ECD00}" name="Column11084"/>
    <tableColumn id="11105" xr3:uid="{DA752A14-2D95-C64F-94CB-92BA641EA4D1}" name="Column11085"/>
    <tableColumn id="11106" xr3:uid="{F4BDACB1-4BB2-3D4A-A40B-56BA5BEA7E69}" name="Column11086"/>
    <tableColumn id="11107" xr3:uid="{6529E6D8-42D5-214E-BC66-B59C5E035512}" name="Column11087"/>
    <tableColumn id="11108" xr3:uid="{FA51E3EA-09F4-624E-9948-6B1053AD9DDF}" name="Column11088"/>
    <tableColumn id="11109" xr3:uid="{FDFE9B1C-B3F9-7E48-BB00-4B8E4350D539}" name="Column11089"/>
    <tableColumn id="11110" xr3:uid="{3BF21418-3651-294F-99B2-911D293C4D8A}" name="Column11090"/>
    <tableColumn id="11111" xr3:uid="{C1BE1376-25EF-9C40-9B80-1954499368B1}" name="Column11091"/>
    <tableColumn id="11112" xr3:uid="{A6ED1CC6-D78E-0845-AF1F-AEB49E3E6618}" name="Column11092"/>
    <tableColumn id="11113" xr3:uid="{0186B1AE-7CFE-0C45-9467-1DB71D18EBF9}" name="Column11093"/>
    <tableColumn id="11114" xr3:uid="{BC60B560-A1DA-D746-B117-01DFB7ADD372}" name="Column11094"/>
    <tableColumn id="11115" xr3:uid="{EBEB32E2-73AC-634C-9FA7-42B8CD8D6231}" name="Column11095"/>
    <tableColumn id="11116" xr3:uid="{6F5D9021-3026-4A47-9C8E-0260249B48A3}" name="Column11096"/>
    <tableColumn id="11117" xr3:uid="{0298B6A4-C3AB-CB4A-83D6-1E968D51CA80}" name="Column11097"/>
    <tableColumn id="11118" xr3:uid="{F3CDF575-C03B-2E48-95DD-DE8EBD921970}" name="Column11098"/>
    <tableColumn id="11119" xr3:uid="{C4927E86-EFF0-2145-A1D3-BEE1F1024735}" name="Column11099"/>
    <tableColumn id="11120" xr3:uid="{CC052E1E-1E48-B449-BFD1-97A8CC0CC0AD}" name="Column11100"/>
    <tableColumn id="11121" xr3:uid="{B2DC3F61-7EF9-154F-80FC-D1AF270263FA}" name="Column11101"/>
    <tableColumn id="11122" xr3:uid="{C7BF15CC-0F25-CE49-A615-A20EB4147D9F}" name="Column11102"/>
    <tableColumn id="11123" xr3:uid="{E9143DFB-287D-354D-97B9-872BE8183AEA}" name="Column11103"/>
    <tableColumn id="11124" xr3:uid="{6F1EB701-ACD6-7647-A75D-FC8EA7C4717E}" name="Column11104"/>
    <tableColumn id="11125" xr3:uid="{5993D0C3-7CA0-134E-AFB3-20223FD0AE22}" name="Column11105"/>
    <tableColumn id="11126" xr3:uid="{1E636649-E8EF-BB4E-BF05-248CEC7911A8}" name="Column11106"/>
    <tableColumn id="11127" xr3:uid="{C5A3BA63-BCA9-1148-AF84-90EDDE569C35}" name="Column11107"/>
    <tableColumn id="11128" xr3:uid="{A6CF3212-2C9E-7744-A3AF-2006AE5003A1}" name="Column11108"/>
    <tableColumn id="11129" xr3:uid="{F7FCCDE3-17BE-2149-BACE-85BC60735A8E}" name="Column11109"/>
    <tableColumn id="11130" xr3:uid="{D4B83BB8-9CE2-304C-9E4D-21DDC6DEAABD}" name="Column11110"/>
    <tableColumn id="11131" xr3:uid="{83F4074B-D5F8-9949-92BD-9A4EAECF4348}" name="Column11111"/>
    <tableColumn id="11132" xr3:uid="{D35FECB4-8B06-D344-9996-A26304B2CACC}" name="Column11112"/>
    <tableColumn id="11133" xr3:uid="{5D0D3BCB-5952-A943-AC9A-F2E8BDDA623C}" name="Column11113"/>
    <tableColumn id="11134" xr3:uid="{006FA65A-72A1-8844-BB73-8E421BA9ED31}" name="Column11114"/>
    <tableColumn id="11135" xr3:uid="{E71369BD-CA99-9B43-AC5F-AA54E5E1EF4C}" name="Column11115"/>
    <tableColumn id="11136" xr3:uid="{D3B346C0-BADA-0C46-9A69-87DFDDF01489}" name="Column11116"/>
    <tableColumn id="11137" xr3:uid="{7524E9B7-EA67-194C-B071-0F555FC0B7C7}" name="Column11117"/>
    <tableColumn id="11138" xr3:uid="{58308C9F-4718-5B4E-81BF-E7691786182A}" name="Column11118"/>
    <tableColumn id="11139" xr3:uid="{7EF9191A-77DF-AF45-82C3-C1746998BE1C}" name="Column11119"/>
    <tableColumn id="11140" xr3:uid="{1317F2DF-DEFD-4A40-9472-BF85FE834B82}" name="Column11120"/>
    <tableColumn id="11141" xr3:uid="{883AA47D-1AB0-1543-94A0-8E94E4AD00BE}" name="Column11121"/>
    <tableColumn id="11142" xr3:uid="{E1479D55-A769-8049-95ED-164992C0EF2C}" name="Column11122"/>
    <tableColumn id="11143" xr3:uid="{292FFA0F-000A-E747-84E7-702B6B8174AC}" name="Column11123"/>
    <tableColumn id="11144" xr3:uid="{06C82E3C-951B-0C47-A4E3-88A6F1446A12}" name="Column11124"/>
    <tableColumn id="11145" xr3:uid="{79EBD777-B15F-0F42-8218-124F3A3EFA95}" name="Column11125"/>
    <tableColumn id="11146" xr3:uid="{C097C97B-6DB7-5840-AF65-4442BD94A881}" name="Column11126"/>
    <tableColumn id="11147" xr3:uid="{568A8554-4D8F-2E46-8ED9-1C357C9FF991}" name="Column11127"/>
    <tableColumn id="11148" xr3:uid="{40DFD94D-2A0E-2548-8B63-F3A9D295AC88}" name="Column11128"/>
    <tableColumn id="11149" xr3:uid="{1669EEB5-EF2B-1344-B62F-611B4499361D}" name="Column11129"/>
    <tableColumn id="11150" xr3:uid="{D39272D4-DFB4-E542-8D2B-53484136FD34}" name="Column11130"/>
    <tableColumn id="11151" xr3:uid="{29F8917E-18DE-0F45-8E29-939B2AE94188}" name="Column11131"/>
    <tableColumn id="11152" xr3:uid="{FB5071F4-FE12-1145-9B72-EAC9215A96D5}" name="Column11132"/>
    <tableColumn id="11153" xr3:uid="{AF7EBBAF-3D72-CB48-A49E-C323448C9574}" name="Column11133"/>
    <tableColumn id="11154" xr3:uid="{6B5004BB-BD69-8A49-97E0-CCB24206A23B}" name="Column11134"/>
    <tableColumn id="11155" xr3:uid="{8ABE8B0A-E8CF-CE49-9A99-59E3F14BD6B6}" name="Column11135"/>
    <tableColumn id="11156" xr3:uid="{6C4C7DE0-4124-3C4E-94EC-5926088E3FF9}" name="Column11136"/>
    <tableColumn id="11157" xr3:uid="{3E994FF7-10BD-F844-94D4-650F1D1FE07D}" name="Column11137"/>
    <tableColumn id="11158" xr3:uid="{8B066301-2504-264E-B8C5-3681E1F8D20C}" name="Column11138"/>
    <tableColumn id="11159" xr3:uid="{AA450581-4A24-644E-907A-F703350E1025}" name="Column11139"/>
    <tableColumn id="11160" xr3:uid="{1EE1070C-475F-8845-9003-2A3C49D891F2}" name="Column11140"/>
    <tableColumn id="11161" xr3:uid="{857F2636-20AA-8043-9AB3-13967FCEEB88}" name="Column11141"/>
    <tableColumn id="11162" xr3:uid="{873EDDC4-F67D-F64E-8183-F89D0DA710EA}" name="Column11142"/>
    <tableColumn id="11163" xr3:uid="{5D757B0F-E423-1D40-9683-705C2EC19F6C}" name="Column11143"/>
    <tableColumn id="11164" xr3:uid="{2953DF86-C3DC-1447-8733-DD27DA35C94C}" name="Column11144"/>
    <tableColumn id="11165" xr3:uid="{0BD675F7-0776-264D-803F-F006317B7553}" name="Column11145"/>
    <tableColumn id="11166" xr3:uid="{5E8D1999-FC4C-5F42-BAEA-F15DC2CE8B7D}" name="Column11146"/>
    <tableColumn id="11167" xr3:uid="{3C7D872B-EE32-4C4C-800E-2123F3092B88}" name="Column11147"/>
    <tableColumn id="11168" xr3:uid="{13693025-8A54-9B45-A1AB-FAF9085E788B}" name="Column11148"/>
    <tableColumn id="11169" xr3:uid="{CB8F54BF-052F-704D-830A-53A0DB2169CD}" name="Column11149"/>
    <tableColumn id="11170" xr3:uid="{1D337DF9-832A-7F40-ACDD-A9C5857BE532}" name="Column11150"/>
    <tableColumn id="11171" xr3:uid="{9FB049B3-650E-4241-A157-0ADFC397A21C}" name="Column11151"/>
    <tableColumn id="11172" xr3:uid="{088BF34B-B4B4-BB46-BE9B-B0355669C0A0}" name="Column11152"/>
    <tableColumn id="11173" xr3:uid="{B6DEC945-0879-5845-BB92-80EE00CDEC1A}" name="Column11153"/>
    <tableColumn id="11174" xr3:uid="{26A177DF-5D28-2345-BF07-8F46E24B31E1}" name="Column11154"/>
    <tableColumn id="11175" xr3:uid="{618EB171-DB6E-1341-BDE2-CE1FFEAE2DA4}" name="Column11155"/>
    <tableColumn id="11176" xr3:uid="{B4A2CDE2-8330-9345-B3BC-1325ADD7F6CE}" name="Column11156"/>
    <tableColumn id="11177" xr3:uid="{1CAE11E6-3F34-F04A-A080-B1796DD17482}" name="Column11157"/>
    <tableColumn id="11178" xr3:uid="{B6F44446-DCF6-4449-98AA-4D1DB1153431}" name="Column11158"/>
    <tableColumn id="11179" xr3:uid="{4D42300C-CA77-0C4B-9057-CF91D926FC0B}" name="Column11159"/>
    <tableColumn id="11180" xr3:uid="{0E5C3710-8D8A-9F47-A31E-5ED1A314968F}" name="Column11160"/>
    <tableColumn id="11181" xr3:uid="{42DF611D-B3E6-B24D-9F1C-4F2BCF697F03}" name="Column11161"/>
    <tableColumn id="11182" xr3:uid="{3101847A-4F0F-F24C-9932-7F234D624F20}" name="Column11162"/>
    <tableColumn id="11183" xr3:uid="{6A904876-CCB9-F346-BCB6-1ED032AD2252}" name="Column11163"/>
    <tableColumn id="11184" xr3:uid="{9791A3A5-45DC-8642-838A-20A79C2949D2}" name="Column11164"/>
    <tableColumn id="11185" xr3:uid="{8214216B-302B-0B4A-AFFE-F6784B1F028C}" name="Column11165"/>
    <tableColumn id="11186" xr3:uid="{F098E561-DDFB-F74E-898C-6253E25EE8DE}" name="Column11166"/>
    <tableColumn id="11187" xr3:uid="{20C4272B-8B23-4F49-A555-5FEC601F12CA}" name="Column11167"/>
    <tableColumn id="11188" xr3:uid="{A06A1A7D-5BD3-D944-9935-563727D93A93}" name="Column11168"/>
    <tableColumn id="11189" xr3:uid="{DB1ED988-E8BB-F147-85F4-64A2B9B02D20}" name="Column11169"/>
    <tableColumn id="11190" xr3:uid="{F1CDE3BF-E3CC-B24D-A174-492BB30DA2E7}" name="Column11170"/>
    <tableColumn id="11191" xr3:uid="{E2389F40-A066-FB41-B233-D54430CB3010}" name="Column11171"/>
    <tableColumn id="11192" xr3:uid="{3E35E741-C93B-7C44-934B-EDE3BD9ADDA6}" name="Column11172"/>
    <tableColumn id="11193" xr3:uid="{FDF1DE22-7B2E-724B-9466-1BC35801E449}" name="Column11173"/>
    <tableColumn id="11194" xr3:uid="{FB8E3174-4247-AC47-BC81-8C037EE30B1B}" name="Column11174"/>
    <tableColumn id="11195" xr3:uid="{0970A20D-3B52-6C43-BD7C-9C4B69C25556}" name="Column11175"/>
    <tableColumn id="11196" xr3:uid="{57D0BD57-9E44-5B46-8063-F5BC23C7F329}" name="Column11176"/>
    <tableColumn id="11197" xr3:uid="{79981CAA-0B3A-D84F-8350-F9D0BEDE4745}" name="Column11177"/>
    <tableColumn id="11198" xr3:uid="{93989CE1-3AE8-8D43-A9A6-23C99C6E98E5}" name="Column11178"/>
    <tableColumn id="11199" xr3:uid="{39C3B3B8-45DF-5E4C-B626-25DAE93AFA68}" name="Column11179"/>
    <tableColumn id="11200" xr3:uid="{8E0FFB69-7F10-9B43-8CEA-B88874E37555}" name="Column11180"/>
    <tableColumn id="11201" xr3:uid="{95BD389D-7A59-0E45-9E02-0652D3399C3C}" name="Column11181"/>
    <tableColumn id="11202" xr3:uid="{B62E1948-D29F-144D-BE08-3BD42AE53C19}" name="Column11182"/>
    <tableColumn id="11203" xr3:uid="{A8EF1BB4-6A64-AD4B-BDF3-3D96F761006E}" name="Column11183"/>
    <tableColumn id="11204" xr3:uid="{5A064F17-0EBD-F84E-B254-BA0F7610C28D}" name="Column11184"/>
    <tableColumn id="11205" xr3:uid="{C6C58CAE-27AA-3944-A015-2C66603EE0AE}" name="Column11185"/>
    <tableColumn id="11206" xr3:uid="{559BBCC0-5B4D-A647-9FB2-0649FD8D697E}" name="Column11186"/>
    <tableColumn id="11207" xr3:uid="{1B8D1137-74EE-A743-B076-BE1A13CE2EB4}" name="Column11187"/>
    <tableColumn id="11208" xr3:uid="{13E6967C-1366-6941-96B9-328C070E754B}" name="Column11188"/>
    <tableColumn id="11209" xr3:uid="{29E42EFD-F3AD-CE45-8350-B0645FFE6AAA}" name="Column11189"/>
    <tableColumn id="11210" xr3:uid="{057A5540-5FD5-5246-8B3D-24C1AA458A3D}" name="Column11190"/>
    <tableColumn id="11211" xr3:uid="{E4C79FEA-578F-8940-8465-5204887C1FFF}" name="Column11191"/>
    <tableColumn id="11212" xr3:uid="{72E8D837-0C1A-FF49-888E-A59D473EB317}" name="Column11192"/>
    <tableColumn id="11213" xr3:uid="{7520A437-2206-5A4B-9891-41542DF79A06}" name="Column11193"/>
    <tableColumn id="11214" xr3:uid="{21ED2DE2-358C-154D-861F-AD657FB2C131}" name="Column11194"/>
    <tableColumn id="11215" xr3:uid="{309E313A-5988-5743-9556-92E8466D6ADD}" name="Column11195"/>
    <tableColumn id="11216" xr3:uid="{61E4C295-4774-0545-8BFD-F4349312E58F}" name="Column11196"/>
    <tableColumn id="11217" xr3:uid="{410A3D3A-0358-BA4D-924E-50EFD08AFBB5}" name="Column11197"/>
    <tableColumn id="11218" xr3:uid="{757DA3A2-3B22-1F47-BAE1-DF3371478DE0}" name="Column11198"/>
    <tableColumn id="11219" xr3:uid="{E113312E-8351-B44E-BFE6-CC1263D54D02}" name="Column11199"/>
    <tableColumn id="11220" xr3:uid="{7F51347D-9EF4-6048-97C5-F243C5780A37}" name="Column11200"/>
    <tableColumn id="11221" xr3:uid="{1FB0BB72-0FC4-6248-97BF-3614CACB8201}" name="Column11201"/>
    <tableColumn id="11222" xr3:uid="{68763046-5C1D-9B49-907A-ACE1CB4EE908}" name="Column11202"/>
    <tableColumn id="11223" xr3:uid="{722F8CC2-DEB9-D446-8654-07676A30A452}" name="Column11203"/>
    <tableColumn id="11224" xr3:uid="{259C50E5-AD40-D040-938F-1C81ED8DFEA7}" name="Column11204"/>
    <tableColumn id="11225" xr3:uid="{ABAD85CB-E012-054A-AE70-0E8E3E63737A}" name="Column11205"/>
    <tableColumn id="11226" xr3:uid="{6D1EAE45-E64F-E84B-A4C8-06FE43A71B8D}" name="Column11206"/>
    <tableColumn id="11227" xr3:uid="{F173073E-39C6-E54E-8DA7-77DD341F8FA1}" name="Column11207"/>
    <tableColumn id="11228" xr3:uid="{5CA43A4E-74EA-AF44-8164-9290F325A4B6}" name="Column11208"/>
    <tableColumn id="11229" xr3:uid="{74CD3638-EE4B-5445-A169-4F05388675B9}" name="Column11209"/>
    <tableColumn id="11230" xr3:uid="{DBEC8240-6419-8E4D-87DE-EEE89A59031C}" name="Column11210"/>
    <tableColumn id="11231" xr3:uid="{F7B1E012-08F9-A843-88F0-4367EC825A8E}" name="Column11211"/>
    <tableColumn id="11232" xr3:uid="{031F66B2-BA97-4D4E-B19F-2514B19C69F1}" name="Column11212"/>
    <tableColumn id="11233" xr3:uid="{EEACEBD7-DF15-674D-BA9D-7EDE622402CA}" name="Column11213"/>
    <tableColumn id="11234" xr3:uid="{8C30EA37-4C2D-E840-99A8-3BE969BCCC99}" name="Column11214"/>
    <tableColumn id="11235" xr3:uid="{50CE592A-0688-AD48-B207-708FDA93BB78}" name="Column11215"/>
    <tableColumn id="11236" xr3:uid="{0E6EC4FF-E615-4645-87F6-860C4D3BFBE1}" name="Column11216"/>
    <tableColumn id="11237" xr3:uid="{6FE0CC76-FA49-8646-A8DD-B93CA6C29181}" name="Column11217"/>
    <tableColumn id="11238" xr3:uid="{15D5D384-5A36-4B4C-AB7C-83F14C554797}" name="Column11218"/>
    <tableColumn id="11239" xr3:uid="{398F1A70-9899-DD4B-B2A1-F663CFBBBF40}" name="Column11219"/>
    <tableColumn id="11240" xr3:uid="{41265054-15B5-9E42-B858-92E6500B0218}" name="Column11220"/>
    <tableColumn id="11241" xr3:uid="{58F15BB2-8D9D-EA49-A91D-ADB7CFF8740B}" name="Column11221"/>
    <tableColumn id="11242" xr3:uid="{DC919F57-67B3-C044-99A1-EAC86BB830FA}" name="Column11222"/>
    <tableColumn id="11243" xr3:uid="{2ED1A158-1FFC-D046-9075-01F502192A7F}" name="Column11223"/>
    <tableColumn id="11244" xr3:uid="{67DA4674-D830-BF45-876A-CDC0740B703B}" name="Column11224"/>
    <tableColumn id="11245" xr3:uid="{6C3934AA-42C3-9641-BC93-64FED7B09F26}" name="Column11225"/>
    <tableColumn id="11246" xr3:uid="{329A452C-1B31-A04E-8679-0D51F8D1BAB1}" name="Column11226"/>
    <tableColumn id="11247" xr3:uid="{C97AA978-8152-5347-9232-8579DD6684C7}" name="Column11227"/>
    <tableColumn id="11248" xr3:uid="{28CB2FD1-1630-2E47-8F69-17CD9635A60B}" name="Column11228"/>
    <tableColumn id="11249" xr3:uid="{14BB9B15-06F7-9D40-BC8F-27B4AECC23C6}" name="Column11229"/>
    <tableColumn id="11250" xr3:uid="{F7239D93-5BA7-1147-AFC4-7BB37557F17C}" name="Column11230"/>
    <tableColumn id="11251" xr3:uid="{1ADEA0D5-8FDE-7D4B-9AC7-022AA9001613}" name="Column11231"/>
    <tableColumn id="11252" xr3:uid="{C4ADBE3A-0E52-7945-A227-CB8EF01E10DF}" name="Column11232"/>
    <tableColumn id="11253" xr3:uid="{934B2E27-1D10-3D42-B94C-458A0BDB7F05}" name="Column11233"/>
    <tableColumn id="11254" xr3:uid="{375EBE70-7E36-A34F-B45F-7BB49F9D43B4}" name="Column11234"/>
    <tableColumn id="11255" xr3:uid="{CCB62DEC-3579-1142-A660-AB32F98E652D}" name="Column11235"/>
    <tableColumn id="11256" xr3:uid="{FD21E4BF-C2CD-B145-AC2E-A21E4FE9E628}" name="Column11236"/>
    <tableColumn id="11257" xr3:uid="{1F5767E9-8251-3242-BFD6-D03D0E774043}" name="Column11237"/>
    <tableColumn id="11258" xr3:uid="{0FAA196D-E9E1-584A-B241-3617A8068EB1}" name="Column11238"/>
    <tableColumn id="11259" xr3:uid="{AF6522B1-DA6F-D940-8BA9-CAD0285CAA46}" name="Column11239"/>
    <tableColumn id="11260" xr3:uid="{496BC3D0-1DE6-6C41-B9A5-28352524C791}" name="Column11240"/>
    <tableColumn id="11261" xr3:uid="{E2925E61-C2AC-224D-AF3A-9D6C3D62C721}" name="Column11241"/>
    <tableColumn id="11262" xr3:uid="{0A8EC69C-42D0-914F-9E11-BAE5782C2E5F}" name="Column11242"/>
    <tableColumn id="11263" xr3:uid="{B686DBDB-1F15-0A4D-9960-7F6E29C613AD}" name="Column11243"/>
    <tableColumn id="11264" xr3:uid="{8B49799D-1F60-B844-9B69-415493630B89}" name="Column11244"/>
    <tableColumn id="11265" xr3:uid="{BEE5A146-E06B-784B-9BAB-4090125FFBA3}" name="Column11245"/>
    <tableColumn id="11266" xr3:uid="{2637C994-5A3F-DF44-A39D-27A997344165}" name="Column11246"/>
    <tableColumn id="11267" xr3:uid="{36E90C2F-11A2-834B-992B-CC65EC011C9C}" name="Column11247"/>
    <tableColumn id="11268" xr3:uid="{3E5323AA-1FA4-B14B-B96A-F8553371B6A4}" name="Column11248"/>
    <tableColumn id="11269" xr3:uid="{93BF1148-74C8-EC4A-92B5-9725D4D429DB}" name="Column11249"/>
    <tableColumn id="11270" xr3:uid="{DF3ECEF1-7908-9A4C-B126-E0568118EDBD}" name="Column11250"/>
    <tableColumn id="11271" xr3:uid="{81AA0333-362E-8146-95BA-BB6132235FE6}" name="Column11251"/>
    <tableColumn id="11272" xr3:uid="{6E4866E3-D8A6-A545-9E39-A6DD586C9A39}" name="Column11252"/>
    <tableColumn id="11273" xr3:uid="{99A5D5B0-4E17-3A45-A6B4-D619DBDE0A29}" name="Column11253"/>
    <tableColumn id="11274" xr3:uid="{D841E771-FBBF-B648-BA37-B644BCE46BFF}" name="Column11254"/>
    <tableColumn id="11275" xr3:uid="{AB3CE222-334D-A44F-A570-62A4E96964C3}" name="Column11255"/>
    <tableColumn id="11276" xr3:uid="{60FB4A5E-A171-1B4F-A1C0-B0309E78C676}" name="Column11256"/>
    <tableColumn id="11277" xr3:uid="{702844BE-5F43-574F-AF37-C88FA7CF3184}" name="Column11257"/>
    <tableColumn id="11278" xr3:uid="{0A410A81-C8BA-C94F-A638-41221060E5EC}" name="Column11258"/>
    <tableColumn id="11279" xr3:uid="{BD3AA7FC-AAD2-7D4F-B100-A268038D9BDD}" name="Column11259"/>
    <tableColumn id="11280" xr3:uid="{1388814E-ED9A-EF40-89A1-50E001F9E49F}" name="Column11260"/>
    <tableColumn id="11281" xr3:uid="{B03234B9-62F1-0A4A-B605-5E0C9A66EAA2}" name="Column11261"/>
    <tableColumn id="11282" xr3:uid="{8C083CC5-9884-4242-AC30-0F13837EB67A}" name="Column11262"/>
    <tableColumn id="11283" xr3:uid="{08832BAF-4A0B-0C48-B276-EF17FADEBEED}" name="Column11263"/>
    <tableColumn id="11284" xr3:uid="{5B051D48-B280-B144-A051-595BDF583383}" name="Column11264"/>
    <tableColumn id="11285" xr3:uid="{77C542F2-B3D3-8D4D-9B28-9E1454222AA0}" name="Column11265"/>
    <tableColumn id="11286" xr3:uid="{C84897B3-387B-1346-B94A-1B01E78DAA24}" name="Column11266"/>
    <tableColumn id="11287" xr3:uid="{2D089DE8-61A5-0C4B-B8ED-8D8049C2C2B2}" name="Column11267"/>
    <tableColumn id="11288" xr3:uid="{47711234-BAAE-1641-B9E8-3FA46EC89034}" name="Column11268"/>
    <tableColumn id="11289" xr3:uid="{B32D3891-8F0D-3D4E-B6A6-347E151B94C0}" name="Column11269"/>
    <tableColumn id="11290" xr3:uid="{275E92CD-C170-8340-A9D2-CDC0A218BFB6}" name="Column11270"/>
    <tableColumn id="11291" xr3:uid="{AC4651AE-B0E1-6F46-9F64-71D628BC1EDF}" name="Column11271"/>
    <tableColumn id="11292" xr3:uid="{D4FC6419-304E-244C-9690-3CC933736C11}" name="Column11272"/>
    <tableColumn id="11293" xr3:uid="{0388E90D-945F-A846-A055-C1E3CE145CE6}" name="Column11273"/>
    <tableColumn id="11294" xr3:uid="{CE80DAAD-7E0C-B042-B6C5-A5E0EA285DCB}" name="Column11274"/>
    <tableColumn id="11295" xr3:uid="{7276876F-271D-664E-8830-FDF5F102F4B7}" name="Column11275"/>
    <tableColumn id="11296" xr3:uid="{E07E5A1D-20DD-C84A-8938-E1F0FD20C3F6}" name="Column11276"/>
    <tableColumn id="11297" xr3:uid="{3D988135-1358-F348-8774-8216F6136370}" name="Column11277"/>
    <tableColumn id="11298" xr3:uid="{F70F9F01-F40B-B043-A403-35CDE1FF1E34}" name="Column11278"/>
    <tableColumn id="11299" xr3:uid="{D1E773DF-31AF-7546-A593-F33C9EB36F13}" name="Column11279"/>
    <tableColumn id="11300" xr3:uid="{0A3B0C9E-54B2-CC43-81A8-BB011BAE437D}" name="Column11280"/>
    <tableColumn id="11301" xr3:uid="{2175DF37-B3D2-CB4F-857E-D37FFF53B4C1}" name="Column11281"/>
    <tableColumn id="11302" xr3:uid="{BD392A22-3B39-ED48-8826-48865ED0C286}" name="Column11282"/>
    <tableColumn id="11303" xr3:uid="{E994077B-AF13-9441-BBC4-2B8758D0E995}" name="Column11283"/>
    <tableColumn id="11304" xr3:uid="{9C4108C4-A7C5-C745-ABFA-4E39977ACCFE}" name="Column11284"/>
    <tableColumn id="11305" xr3:uid="{5BEB7E0F-4909-6141-B4AE-0599C285EB9A}" name="Column11285"/>
    <tableColumn id="11306" xr3:uid="{A695597B-E95A-C14E-93D3-4A0C7311BFD8}" name="Column11286"/>
    <tableColumn id="11307" xr3:uid="{12C3A4E0-657D-D949-BA3F-50EEA134B2BA}" name="Column11287"/>
    <tableColumn id="11308" xr3:uid="{3DDA1EDE-C740-AE40-9C3D-65F9AD3D832B}" name="Column11288"/>
    <tableColumn id="11309" xr3:uid="{F233E18D-CB95-054D-A2C8-9A757AAB59F9}" name="Column11289"/>
    <tableColumn id="11310" xr3:uid="{DF2BA64B-5F39-E644-946C-7E02B7997190}" name="Column11290"/>
    <tableColumn id="11311" xr3:uid="{DF8B44D1-1D84-C047-B6B0-A217348B3C48}" name="Column11291"/>
    <tableColumn id="11312" xr3:uid="{F66B3B22-18A8-014B-A509-2B0BABD64F92}" name="Column11292"/>
    <tableColumn id="11313" xr3:uid="{CC9AE9FB-D3F6-EE4E-95B6-C9F7F4AF232D}" name="Column11293"/>
    <tableColumn id="11314" xr3:uid="{D46FB77C-2642-894A-B724-1E2C3E1A6DC5}" name="Column11294"/>
    <tableColumn id="11315" xr3:uid="{2CF89339-3751-A640-A71C-1E1695576DBD}" name="Column11295"/>
    <tableColumn id="11316" xr3:uid="{041F238A-EF3D-354C-AE68-85C48A030450}" name="Column11296"/>
    <tableColumn id="11317" xr3:uid="{8B5DD2A6-F133-014A-9DC4-9CB1F5E9CAA3}" name="Column11297"/>
    <tableColumn id="11318" xr3:uid="{DB3DB3E2-99B6-4B4B-A97C-76AB6F3910C8}" name="Column11298"/>
    <tableColumn id="11319" xr3:uid="{F21E3CFC-C22D-554E-B8EB-D4C1A13719B1}" name="Column11299"/>
    <tableColumn id="11320" xr3:uid="{D51FD564-3C6A-FC46-86D9-0932955CBD45}" name="Column11300"/>
    <tableColumn id="11321" xr3:uid="{C808FCF9-1391-BD4B-A419-980C8A98ABC7}" name="Column11301"/>
    <tableColumn id="11322" xr3:uid="{CACB137C-35F7-A940-882F-9394D9088579}" name="Column11302"/>
    <tableColumn id="11323" xr3:uid="{B66EBC38-39D9-474E-875E-65021D39C22D}" name="Column11303"/>
    <tableColumn id="11324" xr3:uid="{C0F7A61E-3EC6-1448-977E-8A6896430F80}" name="Column11304"/>
    <tableColumn id="11325" xr3:uid="{21F8549B-74F7-5D44-81EE-A4CE1932FC7F}" name="Column11305"/>
    <tableColumn id="11326" xr3:uid="{CC1CCB56-B3FE-7542-BB1E-70D4E9F2A573}" name="Column11306"/>
    <tableColumn id="11327" xr3:uid="{2B595BB4-EB94-B347-8E5A-41DECD3BAC2F}" name="Column11307"/>
    <tableColumn id="11328" xr3:uid="{955039A2-3F8D-1E4C-B62A-408B6848A5A5}" name="Column11308"/>
    <tableColumn id="11329" xr3:uid="{C78B63C9-0CE3-FB43-9C79-D97888D859C9}" name="Column11309"/>
    <tableColumn id="11330" xr3:uid="{65A85C71-3EC8-9D46-A109-69661593C7A1}" name="Column11310"/>
    <tableColumn id="11331" xr3:uid="{36FF7EEF-7FF0-B641-84B5-12465120327B}" name="Column11311"/>
    <tableColumn id="11332" xr3:uid="{05D98A67-94C3-1341-8166-B11ADA33A4D0}" name="Column11312"/>
    <tableColumn id="11333" xr3:uid="{46BDBE4B-AE35-6E45-932D-7DC0FAB081F2}" name="Column11313"/>
    <tableColumn id="11334" xr3:uid="{11EB3209-7A10-F54B-89FD-B97319FA8B8D}" name="Column11314"/>
    <tableColumn id="11335" xr3:uid="{83DBD7D0-3F82-2647-BED0-F3DA218B66B6}" name="Column11315"/>
    <tableColumn id="11336" xr3:uid="{83053D0C-ED30-4540-8AED-6073041BB3A7}" name="Column11316"/>
    <tableColumn id="11337" xr3:uid="{03AFEB93-D9F6-7E47-AE90-66C9422CE729}" name="Column11317"/>
    <tableColumn id="11338" xr3:uid="{F7DF2CA3-E9F6-3048-BEC3-93E0377FCE76}" name="Column11318"/>
    <tableColumn id="11339" xr3:uid="{A1C8F4A3-7F3C-8B42-9129-71976A0FEAFC}" name="Column11319"/>
    <tableColumn id="11340" xr3:uid="{661D923F-5CFD-9F47-AAC7-EDCE321CE7DE}" name="Column11320"/>
    <tableColumn id="11341" xr3:uid="{817A3746-603A-BE41-868D-042E1DCC60B3}" name="Column11321"/>
    <tableColumn id="11342" xr3:uid="{A00DD661-8102-064D-A37D-F5533051D1C4}" name="Column11322"/>
    <tableColumn id="11343" xr3:uid="{547F4BF4-E31E-224E-AC62-BD6E85B261BE}" name="Column11323"/>
    <tableColumn id="11344" xr3:uid="{EEDCF183-9457-3347-9B9A-5246798FD69E}" name="Column11324"/>
    <tableColumn id="11345" xr3:uid="{A5040376-2282-1C47-9FD6-7EB97FA57EBA}" name="Column11325"/>
    <tableColumn id="11346" xr3:uid="{4A8E8DBA-4126-E847-8FA6-9FDBD1814409}" name="Column11326"/>
    <tableColumn id="11347" xr3:uid="{BEFCF200-53FC-404F-80EE-C39780B3B2A1}" name="Column11327"/>
    <tableColumn id="11348" xr3:uid="{30A66BA1-0820-BC4E-AE3C-120BC14328EF}" name="Column11328"/>
    <tableColumn id="11349" xr3:uid="{E90A2BA4-D6AA-6B4A-B229-695CC45B04EF}" name="Column11329"/>
    <tableColumn id="11350" xr3:uid="{BBDF5EAF-0AD7-364B-9A85-16A95336BFD0}" name="Column11330"/>
    <tableColumn id="11351" xr3:uid="{1E319A6E-184B-134F-81E5-D725C8CB74CB}" name="Column11331"/>
    <tableColumn id="11352" xr3:uid="{2CD2FF74-71F9-224A-8778-103C4C4BA978}" name="Column11332"/>
    <tableColumn id="11353" xr3:uid="{AE939C9B-978A-0A4F-BF55-9E9726B8B003}" name="Column11333"/>
    <tableColumn id="11354" xr3:uid="{99D8E11C-9D27-5F4F-BFF5-482863F675F2}" name="Column11334"/>
    <tableColumn id="11355" xr3:uid="{46C035F5-107A-8E4F-89E7-8D77A548F6CE}" name="Column11335"/>
    <tableColumn id="11356" xr3:uid="{5882EEEF-4CBC-5E43-9279-F00A91E1D77C}" name="Column11336"/>
    <tableColumn id="11357" xr3:uid="{DB6A3861-2671-9D46-AFCF-084F0E8E9A31}" name="Column11337"/>
    <tableColumn id="11358" xr3:uid="{76A02728-3BCA-0F47-91A3-B4A4B6FC1ABE}" name="Column11338"/>
    <tableColumn id="11359" xr3:uid="{60C072CB-2473-5040-AB01-FAEA0B5C45B5}" name="Column11339"/>
    <tableColumn id="11360" xr3:uid="{16040605-F9B1-DB46-A59D-6FEF078A734C}" name="Column11340"/>
    <tableColumn id="11361" xr3:uid="{34AC4D31-B6EC-FC4F-BF6E-013141416A2D}" name="Column11341"/>
    <tableColumn id="11362" xr3:uid="{514C444E-E0A6-9546-B281-3850C0B59E20}" name="Column11342"/>
    <tableColumn id="11363" xr3:uid="{C7455E39-0326-7945-A868-12001D17C3B9}" name="Column11343"/>
    <tableColumn id="11364" xr3:uid="{26DC5EC9-C8F8-F444-82A8-D575C30E7435}" name="Column11344"/>
    <tableColumn id="11365" xr3:uid="{F7F72CD1-76E7-6D4C-8979-040A44BA3E53}" name="Column11345"/>
    <tableColumn id="11366" xr3:uid="{4A5E4A4E-4B8B-B849-9564-4353ED21EF0B}" name="Column11346"/>
    <tableColumn id="11367" xr3:uid="{C5334661-75DB-6940-8E10-101BF385D0CF}" name="Column11347"/>
    <tableColumn id="11368" xr3:uid="{8A79C919-8BC5-654D-85BA-566B12A1AABF}" name="Column11348"/>
    <tableColumn id="11369" xr3:uid="{E8B73BF4-D4B9-2545-A035-8EAAE8520449}" name="Column11349"/>
    <tableColumn id="11370" xr3:uid="{7F1CF690-37F2-E043-B55B-EF7F67A42CE4}" name="Column11350"/>
    <tableColumn id="11371" xr3:uid="{D515A30B-76F4-F642-99F0-111E7051F662}" name="Column11351"/>
    <tableColumn id="11372" xr3:uid="{2B8BFE41-4569-AD4F-BEE2-CDD61016D5BF}" name="Column11352"/>
    <tableColumn id="11373" xr3:uid="{D9BC6643-8713-C148-A6A5-802685A0DCC4}" name="Column11353"/>
    <tableColumn id="11374" xr3:uid="{76854585-1740-9D4F-B75C-189268F731E8}" name="Column11354"/>
    <tableColumn id="11375" xr3:uid="{9CA99CD2-434C-594E-AF00-B8C0519E07E0}" name="Column11355"/>
    <tableColumn id="11376" xr3:uid="{81071CAB-BD56-4B4A-82BD-4A879017CEA6}" name="Column11356"/>
    <tableColumn id="11377" xr3:uid="{196A3071-51E2-AC4E-81B2-83C394E09322}" name="Column11357"/>
    <tableColumn id="11378" xr3:uid="{C7AE9390-A94B-FC40-9BE9-89A66D44DB50}" name="Column11358"/>
    <tableColumn id="11379" xr3:uid="{46DBB2AE-DE69-3648-A94A-523B69FAD018}" name="Column11359"/>
    <tableColumn id="11380" xr3:uid="{56C984AE-16D0-4147-8658-8EC518C54D32}" name="Column11360"/>
    <tableColumn id="11381" xr3:uid="{8FE0CBBF-9E18-5745-B170-C40BCB39B5CD}" name="Column11361"/>
    <tableColumn id="11382" xr3:uid="{7B517FD6-7B49-1D42-92D8-9019C5B71218}" name="Column11362"/>
    <tableColumn id="11383" xr3:uid="{319C9996-0B4B-914A-9F83-8AA94D2786D2}" name="Column11363"/>
    <tableColumn id="11384" xr3:uid="{D5C15FE4-011E-5341-8E92-248A1E57229B}" name="Column11364"/>
    <tableColumn id="11385" xr3:uid="{7727B9BE-6CE2-344E-BDE2-F1943FE915CC}" name="Column11365"/>
    <tableColumn id="11386" xr3:uid="{542B1621-220E-154C-AD32-07E914E16323}" name="Column11366"/>
    <tableColumn id="11387" xr3:uid="{D4A9F072-7C73-2947-8779-32472519C6D5}" name="Column11367"/>
    <tableColumn id="11388" xr3:uid="{2CB76B24-A1A4-D649-BFF7-871A075E60BB}" name="Column11368"/>
    <tableColumn id="11389" xr3:uid="{78C99DA6-29DC-944D-A416-1C6F456EF02E}" name="Column11369"/>
    <tableColumn id="11390" xr3:uid="{7F321E9E-92BE-944F-84E4-1BF4423646A4}" name="Column11370"/>
    <tableColumn id="11391" xr3:uid="{2E98914B-BDCD-AF43-B13D-5838F205B777}" name="Column11371"/>
    <tableColumn id="11392" xr3:uid="{F4A8CB32-C019-A44F-8669-A027AB816EA8}" name="Column11372"/>
    <tableColumn id="11393" xr3:uid="{AC40FEDE-CA3C-0F44-8710-EDDD32C69546}" name="Column11373"/>
    <tableColumn id="11394" xr3:uid="{A97BF730-BA30-A541-8115-807E08EE97AC}" name="Column11374"/>
    <tableColumn id="11395" xr3:uid="{69CB2229-0576-FB40-82BC-17BC8B059849}" name="Column11375"/>
    <tableColumn id="11396" xr3:uid="{4A647677-5477-964D-8C0B-611801FD7CFF}" name="Column11376"/>
    <tableColumn id="11397" xr3:uid="{16BF2E71-3A2E-6D41-9D8F-17A0C2B61617}" name="Column11377"/>
    <tableColumn id="11398" xr3:uid="{EF1D2AC3-6694-6B46-8932-DF30297BAAEB}" name="Column11378"/>
    <tableColumn id="11399" xr3:uid="{15ECACF1-89D6-7A4A-BBCF-8793E7C359C0}" name="Column11379"/>
    <tableColumn id="11400" xr3:uid="{5F29D1A7-E29B-3149-AB90-18E111E113BE}" name="Column11380"/>
    <tableColumn id="11401" xr3:uid="{D8F06FF4-1F1D-3D4A-93D2-673DBA762DB6}" name="Column11381"/>
    <tableColumn id="11402" xr3:uid="{530B437C-43AA-184C-A144-FFC75E02151C}" name="Column11382"/>
    <tableColumn id="11403" xr3:uid="{9A5F196C-3F19-6042-88B4-D7FF1A009AED}" name="Column11383"/>
    <tableColumn id="11404" xr3:uid="{C0994BEB-CE49-1242-9627-DBF036992C88}" name="Column11384"/>
    <tableColumn id="11405" xr3:uid="{4BFFB201-AC1B-704F-97E2-FAE43DD746B3}" name="Column11385"/>
    <tableColumn id="11406" xr3:uid="{9AEEE6A1-7632-A649-A061-E1897E1AAC95}" name="Column11386"/>
    <tableColumn id="11407" xr3:uid="{67630F1B-FEFE-5042-AFF5-DA4DCE21E570}" name="Column11387"/>
    <tableColumn id="11408" xr3:uid="{E256D295-18B9-9D4B-98CF-DB3ACB9383D9}" name="Column11388"/>
    <tableColumn id="11409" xr3:uid="{64932EAA-320C-F44A-BBD9-21BAB0EB4B80}" name="Column11389"/>
    <tableColumn id="11410" xr3:uid="{6D4AD071-5C79-F74F-94B5-DA27025C5F83}" name="Column11390"/>
    <tableColumn id="11411" xr3:uid="{F9F318A8-475C-534D-BC3D-5389B368A79B}" name="Column11391"/>
    <tableColumn id="11412" xr3:uid="{8932C9A8-644B-8D49-A257-53C5F2BD5A1D}" name="Column11392"/>
    <tableColumn id="11413" xr3:uid="{6976B80E-AEBC-5E4F-950F-5539F22119ED}" name="Column11393"/>
    <tableColumn id="11414" xr3:uid="{F56FCCA2-7108-1448-B545-18C4D68F0202}" name="Column11394"/>
    <tableColumn id="11415" xr3:uid="{0976FDE5-28A4-5A4C-81AD-626468281A7D}" name="Column11395"/>
    <tableColumn id="11416" xr3:uid="{8A2F7DE5-E6BC-294B-82E0-960EF9E72AB9}" name="Column11396"/>
    <tableColumn id="11417" xr3:uid="{3C84092C-1BBF-6945-9BD8-26183F043BF3}" name="Column11397"/>
    <tableColumn id="11418" xr3:uid="{86F8B4C0-0149-7045-A64C-076975BD9289}" name="Column11398"/>
    <tableColumn id="11419" xr3:uid="{9ADCD5B9-A19C-CC45-840C-E33D018DA4C9}" name="Column11399"/>
    <tableColumn id="11420" xr3:uid="{505E5200-A909-D649-ACDD-88D36C5CC96D}" name="Column11400"/>
    <tableColumn id="11421" xr3:uid="{B0BB0E94-B233-B04E-A8C0-4AE100C16DE9}" name="Column11401"/>
    <tableColumn id="11422" xr3:uid="{78D546B4-CCED-564C-AB65-F33439B79ECF}" name="Column11402"/>
    <tableColumn id="11423" xr3:uid="{4974AD7D-819D-0241-B821-741F81AAA195}" name="Column11403"/>
    <tableColumn id="11424" xr3:uid="{32A0C211-3517-8944-889E-022E380C9682}" name="Column11404"/>
    <tableColumn id="11425" xr3:uid="{96B990F5-97F2-0C4B-9217-A87BF132393C}" name="Column11405"/>
    <tableColumn id="11426" xr3:uid="{D78D1A9F-325A-8F46-A7D4-BCB3BB5A70BD}" name="Column11406"/>
    <tableColumn id="11427" xr3:uid="{C7CCACB7-C3E9-E343-89CE-B5E9D6E60E3B}" name="Column11407"/>
    <tableColumn id="11428" xr3:uid="{0057A176-3759-EF40-A5B6-A520E54BC06E}" name="Column11408"/>
    <tableColumn id="11429" xr3:uid="{4728DE6C-5AC6-B446-9ABB-CC67D49D8224}" name="Column11409"/>
    <tableColumn id="11430" xr3:uid="{96202E5F-2545-0C48-B80F-E59597EE7336}" name="Column11410"/>
    <tableColumn id="11431" xr3:uid="{88D31547-4983-4A43-8227-6BE6D8A450C0}" name="Column11411"/>
    <tableColumn id="11432" xr3:uid="{14D253D0-75C1-0440-9793-F2E346E77525}" name="Column11412"/>
    <tableColumn id="11433" xr3:uid="{7FEBE6A0-CCCE-BB40-936F-B7207E2CACA1}" name="Column11413"/>
    <tableColumn id="11434" xr3:uid="{169278DB-A076-0244-B18E-B1B12150A423}" name="Column11414"/>
    <tableColumn id="11435" xr3:uid="{D5132685-BBA4-0C49-A549-DE2F9778F32F}" name="Column11415"/>
    <tableColumn id="11436" xr3:uid="{19F1218F-CA4C-444B-8DEE-8742F23FF66E}" name="Column11416"/>
    <tableColumn id="11437" xr3:uid="{41ADCC4F-B471-B041-A211-D9D3F779D13E}" name="Column11417"/>
    <tableColumn id="11438" xr3:uid="{917CF133-4F3D-384E-B2C8-271549A0BE3D}" name="Column11418"/>
    <tableColumn id="11439" xr3:uid="{0CE88F91-3E2D-E74E-BD76-65102DF4D631}" name="Column11419"/>
    <tableColumn id="11440" xr3:uid="{6FF2EB76-992C-3B4B-9DDD-23DA7838ECE4}" name="Column11420"/>
    <tableColumn id="11441" xr3:uid="{7B1B886E-DDFA-3B41-BB9B-DBBC13FEF7AA}" name="Column11421"/>
    <tableColumn id="11442" xr3:uid="{216BB2A4-93D8-BB41-BD8B-CC66E92BEDED}" name="Column11422"/>
    <tableColumn id="11443" xr3:uid="{FF5848B1-26DC-AA4B-A4D6-0C1FBB8AE963}" name="Column11423"/>
    <tableColumn id="11444" xr3:uid="{A68DD419-7CFA-874C-9FBD-C3ECEF1A0193}" name="Column11424"/>
    <tableColumn id="11445" xr3:uid="{C222CB6E-BE63-C740-A66F-7A1F83CD5E4B}" name="Column11425"/>
    <tableColumn id="11446" xr3:uid="{E4335264-B632-434C-9BE1-3DEE3F9F3170}" name="Column11426"/>
    <tableColumn id="11447" xr3:uid="{3716B53F-E779-1949-B5D9-410DAE80AD5E}" name="Column11427"/>
    <tableColumn id="11448" xr3:uid="{68C06FFA-5E1C-A24D-BD0E-7823A4FE0D23}" name="Column11428"/>
    <tableColumn id="11449" xr3:uid="{44113E03-6E86-A94C-92E4-5A54A7B12253}" name="Column11429"/>
    <tableColumn id="11450" xr3:uid="{11BF9D50-47C6-5A48-B095-23AF0C59C00B}" name="Column11430"/>
    <tableColumn id="11451" xr3:uid="{EFAC7F45-B9D4-7A4E-8D9E-A6D353012E8C}" name="Column11431"/>
    <tableColumn id="11452" xr3:uid="{DC86BA63-7446-854A-8A8E-1063617D0F96}" name="Column11432"/>
    <tableColumn id="11453" xr3:uid="{7ADC7D74-BF0D-7B41-995D-F65ABFD0E722}" name="Column11433"/>
    <tableColumn id="11454" xr3:uid="{1BE2AA5A-7204-F642-BEBC-932DB544AFA7}" name="Column11434"/>
    <tableColumn id="11455" xr3:uid="{78BB7683-D371-734E-97F4-3DD67F37F08D}" name="Column11435"/>
    <tableColumn id="11456" xr3:uid="{D59D3682-F935-2E49-80C7-BE31A7D79A91}" name="Column11436"/>
    <tableColumn id="11457" xr3:uid="{C1C5F6EC-7BC0-744D-B3C2-F92E6284CA48}" name="Column11437"/>
    <tableColumn id="11458" xr3:uid="{77EC92DD-131B-0243-A473-E812014826A1}" name="Column11438"/>
    <tableColumn id="11459" xr3:uid="{8D09DCE0-E870-184C-9664-4ACF303F8F99}" name="Column11439"/>
    <tableColumn id="11460" xr3:uid="{D844E4C1-D457-F84C-8470-47A00A6F2424}" name="Column11440"/>
    <tableColumn id="11461" xr3:uid="{815CBA55-1264-534E-8509-A9EBBBF6C40F}" name="Column11441"/>
    <tableColumn id="11462" xr3:uid="{453A60A4-8DCA-B046-9DF4-25D8F6D971A0}" name="Column11442"/>
    <tableColumn id="11463" xr3:uid="{07626033-9EAA-8346-96F8-263583F44E3E}" name="Column11443"/>
    <tableColumn id="11464" xr3:uid="{D9805187-3FD3-9649-92C4-768BEDD1D4FF}" name="Column11444"/>
    <tableColumn id="11465" xr3:uid="{1A3E564A-FB88-5240-92B9-0D15098875FB}" name="Column11445"/>
    <tableColumn id="11466" xr3:uid="{80809E29-D7C6-0B43-9579-775D6B6183FE}" name="Column11446"/>
    <tableColumn id="11467" xr3:uid="{93FB9328-513A-4349-88D0-60D00FB1585D}" name="Column11447"/>
    <tableColumn id="11468" xr3:uid="{BFA14665-C193-A84B-A116-0CA3A24B7678}" name="Column11448"/>
    <tableColumn id="11469" xr3:uid="{8E105519-D30B-A84B-B553-67353E8FD177}" name="Column11449"/>
    <tableColumn id="11470" xr3:uid="{82B73408-C4FD-E142-B0E0-00815D824C94}" name="Column11450"/>
    <tableColumn id="11471" xr3:uid="{0026C91A-E945-D144-87AD-88D028F74032}" name="Column11451"/>
    <tableColumn id="11472" xr3:uid="{44A1C8AA-A1EB-1C4C-ACC9-C44C25C19489}" name="Column11452"/>
    <tableColumn id="11473" xr3:uid="{8CB293FB-A509-1C40-862C-4203909880BC}" name="Column11453"/>
    <tableColumn id="11474" xr3:uid="{80720478-E4B1-CC41-BA37-85321F6B602B}" name="Column11454"/>
    <tableColumn id="11475" xr3:uid="{2D96EED8-B14B-A942-9C4C-EBEB4C2FC5B0}" name="Column11455"/>
    <tableColumn id="11476" xr3:uid="{57F42668-A9D8-3844-82D1-7F468E82804F}" name="Column11456"/>
    <tableColumn id="11477" xr3:uid="{6EB3338A-DFBD-5C41-BF4A-94DAD6E55C00}" name="Column11457"/>
    <tableColumn id="11478" xr3:uid="{02C32FE9-1AD1-DE4D-BB6E-43A64FA0F830}" name="Column11458"/>
    <tableColumn id="11479" xr3:uid="{088D3F4B-2022-324A-85F9-0E0189A72851}" name="Column11459"/>
    <tableColumn id="11480" xr3:uid="{6496CCE5-71BD-7C4D-BF05-E5464D460902}" name="Column11460"/>
    <tableColumn id="11481" xr3:uid="{E29DE2DE-CCFB-9445-832D-11C037E70EC7}" name="Column11461"/>
    <tableColumn id="11482" xr3:uid="{2141F467-454D-7943-BE49-29229E6A9D50}" name="Column11462"/>
    <tableColumn id="11483" xr3:uid="{006C494A-2651-5F4E-9B50-F32EC880F814}" name="Column11463"/>
    <tableColumn id="11484" xr3:uid="{5E637CA9-9A93-D240-8621-A10DA2A0461F}" name="Column11464"/>
    <tableColumn id="11485" xr3:uid="{08FD35BF-6F24-D74D-88FC-C693825347D0}" name="Column11465"/>
    <tableColumn id="11486" xr3:uid="{58510794-43C3-5D4B-9D43-0FEF8FCE1379}" name="Column11466"/>
    <tableColumn id="11487" xr3:uid="{CB29CB0D-365D-4A49-9DF2-0A600FB1BFEC}" name="Column11467"/>
    <tableColumn id="11488" xr3:uid="{5F402E6A-BEDC-504E-893E-73D5D286746F}" name="Column11468"/>
    <tableColumn id="11489" xr3:uid="{7EEEC950-35C5-7D4A-8258-E006AD629123}" name="Column11469"/>
    <tableColumn id="11490" xr3:uid="{2D5B2F50-FF8C-8140-BDD6-FDE91DEE7892}" name="Column11470"/>
    <tableColumn id="11491" xr3:uid="{799BB367-498B-7147-9211-A75482EEC119}" name="Column11471"/>
    <tableColumn id="11492" xr3:uid="{51AD9A77-7F99-484E-B91F-B5190C91C4F2}" name="Column11472"/>
    <tableColumn id="11493" xr3:uid="{F4AA9298-77D3-C749-8C42-A754196E17EE}" name="Column11473"/>
    <tableColumn id="11494" xr3:uid="{90694428-E882-A345-A3B6-5B257301F8F3}" name="Column11474"/>
    <tableColumn id="11495" xr3:uid="{7B2A745C-0C51-A447-9750-D7A9AF93A4ED}" name="Column11475"/>
    <tableColumn id="11496" xr3:uid="{836AB625-6492-E746-BF22-91A842D438E8}" name="Column11476"/>
    <tableColumn id="11497" xr3:uid="{9FA1C707-7DDD-F54A-B1DF-79BF74026E2D}" name="Column11477"/>
    <tableColumn id="11498" xr3:uid="{78492A6E-AEF4-4541-B41D-7065D922AB27}" name="Column11478"/>
    <tableColumn id="11499" xr3:uid="{16495E41-E0CB-3349-AD2B-45CDD71EAA91}" name="Column11479"/>
    <tableColumn id="11500" xr3:uid="{F5CFA3F4-C565-FF42-A18D-13E6B84A8F24}" name="Column11480"/>
    <tableColumn id="11501" xr3:uid="{622B3ACD-BE8A-6F4C-AF92-13F7558B5892}" name="Column11481"/>
    <tableColumn id="11502" xr3:uid="{7CA6BA19-9557-3F40-B6C6-70EB320683C9}" name="Column11482"/>
    <tableColumn id="11503" xr3:uid="{D601FA2C-7014-1A46-A569-FF43D66C1E6C}" name="Column11483"/>
    <tableColumn id="11504" xr3:uid="{8F9DBB83-356C-D34B-A3BB-AEB50A057C52}" name="Column11484"/>
    <tableColumn id="11505" xr3:uid="{F3F63F88-22A0-F248-8ADE-1E30C7930486}" name="Column11485"/>
    <tableColumn id="11506" xr3:uid="{4FC8F94F-57AC-5F45-BE07-0674BCDFFFE2}" name="Column11486"/>
    <tableColumn id="11507" xr3:uid="{383FA630-ACB0-8348-BB0D-0A72745B1997}" name="Column11487"/>
    <tableColumn id="11508" xr3:uid="{636D305E-2F63-FB4C-8099-50DF56D9B476}" name="Column11488"/>
    <tableColumn id="11509" xr3:uid="{DDE1ACBF-0170-4A46-83F0-E8435ACE5BD2}" name="Column11489"/>
    <tableColumn id="11510" xr3:uid="{6F98F4AE-C2C7-7449-A42F-9DDD354E0DE9}" name="Column11490"/>
    <tableColumn id="11511" xr3:uid="{4A9EDA1E-5CCE-FD4F-9117-7290E9BC5B9D}" name="Column11491"/>
    <tableColumn id="11512" xr3:uid="{6E0B5381-940E-0A45-8545-EF5DAB420ADC}" name="Column11492"/>
    <tableColumn id="11513" xr3:uid="{C774F314-704B-8245-AAE1-5EE0858DF8FD}" name="Column11493"/>
    <tableColumn id="11514" xr3:uid="{FB3F8DBC-44F7-404B-8A09-3248FC5660A6}" name="Column11494"/>
    <tableColumn id="11515" xr3:uid="{5D7C4232-01DC-4848-AD40-61A21E13D90F}" name="Column11495"/>
    <tableColumn id="11516" xr3:uid="{9149C59D-A029-C943-A412-C03EAAD2F9A6}" name="Column11496"/>
    <tableColumn id="11517" xr3:uid="{1F80256F-2B02-1A4D-B31D-527E13D80936}" name="Column11497"/>
    <tableColumn id="11518" xr3:uid="{B600CE02-4D54-8040-8B34-CD3B047B5E0A}" name="Column11498"/>
    <tableColumn id="11519" xr3:uid="{64B5A8C4-855D-0749-9B8E-3B6F1BFE969B}" name="Column11499"/>
    <tableColumn id="11520" xr3:uid="{394368EC-D827-A647-BCF8-DD71D552B3B1}" name="Column11500"/>
    <tableColumn id="11521" xr3:uid="{51CA974B-F137-6246-8285-E945D2A5FB27}" name="Column11501"/>
    <tableColumn id="11522" xr3:uid="{6AD411FB-7F4A-AD48-AE24-B83E63A8E8DD}" name="Column11502"/>
    <tableColumn id="11523" xr3:uid="{E7BC83B3-7AA2-DE4C-BE5F-E29F62DD2EBC}" name="Column11503"/>
    <tableColumn id="11524" xr3:uid="{9C5D7E82-0200-D446-B14B-40FAEDF79B61}" name="Column11504"/>
    <tableColumn id="11525" xr3:uid="{83FF2A1E-90B7-D542-9B52-92339D5819B8}" name="Column11505"/>
    <tableColumn id="11526" xr3:uid="{2D7985A1-2AFD-BB41-8BD7-6606C3E09BD7}" name="Column11506"/>
    <tableColumn id="11527" xr3:uid="{D7BFBFC0-570D-F14B-B114-9F8139910D7B}" name="Column11507"/>
    <tableColumn id="11528" xr3:uid="{168B4371-CEFA-1D45-8F4A-105C5EBE519B}" name="Column11508"/>
    <tableColumn id="11529" xr3:uid="{3EC787F2-519D-0B40-B5BD-8E7DFD710FEF}" name="Column11509"/>
    <tableColumn id="11530" xr3:uid="{1ED5632B-3D47-DC43-998C-1A0F4380C16B}" name="Column11510"/>
    <tableColumn id="11531" xr3:uid="{D6B329D9-DF02-3542-8D4E-6B8EB390BC7B}" name="Column11511"/>
    <tableColumn id="11532" xr3:uid="{2D3E44C3-8FBF-5D4E-B09A-1489B514EA2B}" name="Column11512"/>
    <tableColumn id="11533" xr3:uid="{A133FC7B-07D1-3646-AFA9-60B67471BAB5}" name="Column11513"/>
    <tableColumn id="11534" xr3:uid="{824FB19B-48E3-D54C-BDBC-0CF5FDAE8A44}" name="Column11514"/>
    <tableColumn id="11535" xr3:uid="{1901A49B-D7A5-3D44-B82F-405500691312}" name="Column11515"/>
    <tableColumn id="11536" xr3:uid="{DC937C55-ABB5-8D44-821B-3B273B9114A6}" name="Column11516"/>
    <tableColumn id="11537" xr3:uid="{42631E11-C6FA-774B-B371-52F65755A9E8}" name="Column11517"/>
    <tableColumn id="11538" xr3:uid="{69514FC2-3057-9F48-A13C-AB0F2B4BC163}" name="Column11518"/>
    <tableColumn id="11539" xr3:uid="{CADA2FBF-A432-A041-BF42-8DFEC8C99B37}" name="Column11519"/>
    <tableColumn id="11540" xr3:uid="{962F1DEA-36C0-1648-A0DD-C2BBD3BE34AA}" name="Column11520"/>
    <tableColumn id="11541" xr3:uid="{1D10B05F-296B-234B-A81A-648183AA2D1F}" name="Column11521"/>
    <tableColumn id="11542" xr3:uid="{B9FD977D-A4A7-C044-946D-174718E242DD}" name="Column11522"/>
    <tableColumn id="11543" xr3:uid="{644DB223-44E1-E149-87E5-B0078D942B23}" name="Column11523"/>
    <tableColumn id="11544" xr3:uid="{457A985B-1C34-DA4F-8F77-48FFE4A630D4}" name="Column11524"/>
    <tableColumn id="11545" xr3:uid="{A84F922D-DCEA-B944-A4E5-A302D87CB14E}" name="Column11525"/>
    <tableColumn id="11546" xr3:uid="{80FF62B6-C034-2D4E-A907-A46A0536046C}" name="Column11526"/>
    <tableColumn id="11547" xr3:uid="{A168447F-DE05-A64F-BD83-0019BCE79AFF}" name="Column11527"/>
    <tableColumn id="11548" xr3:uid="{D5C70102-4151-B04A-B82A-E5AA97BBC13A}" name="Column11528"/>
    <tableColumn id="11549" xr3:uid="{5A20A038-29EF-F246-B289-FA3E4CA7A098}" name="Column11529"/>
    <tableColumn id="11550" xr3:uid="{79A4E3D7-43F7-C44E-8E2E-6A9357347AF1}" name="Column11530"/>
    <tableColumn id="11551" xr3:uid="{09E9CDBF-1A5E-504B-8E00-26BB94751177}" name="Column11531"/>
    <tableColumn id="11552" xr3:uid="{3275F809-86C0-5547-92CB-51822931C8E1}" name="Column11532"/>
    <tableColumn id="11553" xr3:uid="{69485C0A-B21B-EC4E-AC4B-34B160A824F6}" name="Column11533"/>
    <tableColumn id="11554" xr3:uid="{4B08400C-FDD4-7141-BE5E-BA4DDC488007}" name="Column11534"/>
    <tableColumn id="11555" xr3:uid="{BC29227D-08F0-4A4B-855D-EC64A0F7977D}" name="Column11535"/>
    <tableColumn id="11556" xr3:uid="{FFB382F0-6751-B047-AD92-21CC959B0546}" name="Column11536"/>
    <tableColumn id="11557" xr3:uid="{979063F4-4B17-1A47-B677-F3957D5AB6A4}" name="Column11537"/>
    <tableColumn id="11558" xr3:uid="{9786EB35-B458-3D42-8D90-E804819C7C6D}" name="Column11538"/>
    <tableColumn id="11559" xr3:uid="{C3AB0B1D-7F59-2E45-AC16-AB3110BBD0A8}" name="Column11539"/>
    <tableColumn id="11560" xr3:uid="{D4E04A04-4E11-894E-A94E-43CDDC6E38AA}" name="Column11540"/>
    <tableColumn id="11561" xr3:uid="{58EDD047-F76D-4943-B47D-8A2C24E0FD5E}" name="Column11541"/>
    <tableColumn id="11562" xr3:uid="{4B8E72C1-686F-6542-BC0E-E31ABC8DB41B}" name="Column11542"/>
    <tableColumn id="11563" xr3:uid="{B87A8209-8013-3B4D-9AA9-E000ABE4EDDA}" name="Column11543"/>
    <tableColumn id="11564" xr3:uid="{EC78AB58-9397-3E42-8492-CD5DF2AC4279}" name="Column11544"/>
    <tableColumn id="11565" xr3:uid="{BD7571CB-5DFF-B044-A8EB-D2B594AA2C7F}" name="Column11545"/>
    <tableColumn id="11566" xr3:uid="{86FDB9A4-AC20-6341-8D81-52897E22A609}" name="Column11546"/>
    <tableColumn id="11567" xr3:uid="{667DE117-A2BA-6741-9B5F-8D7994C1D9CA}" name="Column11547"/>
    <tableColumn id="11568" xr3:uid="{E9F9349E-4932-8F4C-8373-22DA3579CD2F}" name="Column11548"/>
    <tableColumn id="11569" xr3:uid="{FAF86332-0FBA-A540-A3D1-2B5B848A6048}" name="Column11549"/>
    <tableColumn id="11570" xr3:uid="{2B952F4D-3698-C044-B199-C57DF9D17046}" name="Column11550"/>
    <tableColumn id="11571" xr3:uid="{7B2A06BD-E0B7-5E4C-9803-E04191B4203A}" name="Column11551"/>
    <tableColumn id="11572" xr3:uid="{88CDBDCC-85DF-D845-B33F-7592D404B4E8}" name="Column11552"/>
    <tableColumn id="11573" xr3:uid="{A2C9B2F8-2B09-E643-B5E1-B712CC8D74B2}" name="Column11553"/>
    <tableColumn id="11574" xr3:uid="{8C3E5DD1-D0AD-1B43-8EF1-B8638B0D1470}" name="Column11554"/>
    <tableColumn id="11575" xr3:uid="{9A469E9E-9BE3-7C4A-9B43-CBC8D1FF079F}" name="Column11555"/>
    <tableColumn id="11576" xr3:uid="{02F04B04-EF2E-2842-8DC5-B3F33ED49541}" name="Column11556"/>
    <tableColumn id="11577" xr3:uid="{A3BEC743-D39F-7548-AA23-7CC6C2BD7115}" name="Column11557"/>
    <tableColumn id="11578" xr3:uid="{E18B0C2E-CE53-F244-8043-21F5BC98FF2A}" name="Column11558"/>
    <tableColumn id="11579" xr3:uid="{E9488C69-6792-1E40-8897-B2D6C0261D52}" name="Column11559"/>
    <tableColumn id="11580" xr3:uid="{D03B3B6A-F38A-AB42-A870-D375F2E049B8}" name="Column11560"/>
    <tableColumn id="11581" xr3:uid="{2F892F97-5BEA-E445-AAF8-234AAC6A9F22}" name="Column11561"/>
    <tableColumn id="11582" xr3:uid="{9B51552C-7D47-E744-8471-A99D53FB21E1}" name="Column11562"/>
    <tableColumn id="11583" xr3:uid="{9403BB60-D966-AE4C-B9EC-8893ED0C329C}" name="Column11563"/>
    <tableColumn id="11584" xr3:uid="{DF4536B6-4B5A-A741-9AE4-D1AE080427D6}" name="Column11564"/>
    <tableColumn id="11585" xr3:uid="{C94DAA65-3CD8-B449-BACE-5F180AFF86F9}" name="Column11565"/>
    <tableColumn id="11586" xr3:uid="{6A7EB71A-47E3-7E4A-B50A-532B473934E8}" name="Column11566"/>
    <tableColumn id="11587" xr3:uid="{7BA84154-1EE3-5848-93C0-97FAC3AD2929}" name="Column11567"/>
    <tableColumn id="11588" xr3:uid="{CE4B74AA-07B0-5B42-85FE-471AB0288376}" name="Column11568"/>
    <tableColumn id="11589" xr3:uid="{06535B79-C8D0-CA4E-BA77-72362A509731}" name="Column11569"/>
    <tableColumn id="11590" xr3:uid="{5B506C14-2C7A-A241-9EC2-BC446E114504}" name="Column11570"/>
    <tableColumn id="11591" xr3:uid="{601F20B3-F0CC-3645-B20B-464E5C23EE0D}" name="Column11571"/>
    <tableColumn id="11592" xr3:uid="{AD99BE08-18AF-164F-8175-1AC87B03FCD6}" name="Column11572"/>
    <tableColumn id="11593" xr3:uid="{9D263255-4AED-2946-9AF1-3BC13F1E538B}" name="Column11573"/>
    <tableColumn id="11594" xr3:uid="{A5717E7C-1DBC-9A42-A72D-F0ADB848BA57}" name="Column11574"/>
    <tableColumn id="11595" xr3:uid="{53C2F48D-FC01-084F-A94B-24A41FCAF23E}" name="Column11575"/>
    <tableColumn id="11596" xr3:uid="{FEFA61C5-D9BA-894B-ABB2-428BF6602EAD}" name="Column11576"/>
    <tableColumn id="11597" xr3:uid="{109E5E82-A555-0C41-843B-6717560A8E6F}" name="Column11577"/>
    <tableColumn id="11598" xr3:uid="{ABC28C10-11F7-C54A-B53D-721706ED706B}" name="Column11578"/>
    <tableColumn id="11599" xr3:uid="{958F6CA8-9200-8947-A96D-A0983A0E2BC9}" name="Column11579"/>
    <tableColumn id="11600" xr3:uid="{CEC8013A-A6B2-8745-BCA1-BF27966680D4}" name="Column11580"/>
    <tableColumn id="11601" xr3:uid="{89CA2206-55BB-2D4A-95E0-29556F5C18F0}" name="Column11581"/>
    <tableColumn id="11602" xr3:uid="{04B8E460-B264-8B48-882D-DF34D8577912}" name="Column11582"/>
    <tableColumn id="11603" xr3:uid="{3B7998D1-DEDF-0644-9BA5-ECD0BD78AD1B}" name="Column11583"/>
    <tableColumn id="11604" xr3:uid="{8F0F8102-2BF8-7942-B8D3-638B2DA2884D}" name="Column11584"/>
    <tableColumn id="11605" xr3:uid="{5279D452-08DF-C74F-849B-D29D5006770E}" name="Column11585"/>
    <tableColumn id="11606" xr3:uid="{110ADA19-FF63-0243-868E-B79C6F546D96}" name="Column11586"/>
    <tableColumn id="11607" xr3:uid="{0A508D87-F0E5-5B44-8315-3018A5248DB1}" name="Column11587"/>
    <tableColumn id="11608" xr3:uid="{DF8F441B-634A-A745-8084-32ABC1703922}" name="Column11588"/>
    <tableColumn id="11609" xr3:uid="{6B659EE6-0AC6-C74F-8093-D3B02ABE8768}" name="Column11589"/>
    <tableColumn id="11610" xr3:uid="{4EFC58B9-1F6D-B040-BD1B-D84595F8B86B}" name="Column11590"/>
    <tableColumn id="11611" xr3:uid="{7E8D7244-DB1A-1B47-91DA-A086D92F2F0D}" name="Column11591"/>
    <tableColumn id="11612" xr3:uid="{F436D410-06B1-AB4C-B462-8B71830CE5DF}" name="Column11592"/>
    <tableColumn id="11613" xr3:uid="{7436BA11-2DE7-5445-AC04-52AFB3ACCFCE}" name="Column11593"/>
    <tableColumn id="11614" xr3:uid="{F4F3DB5F-7B46-C841-A480-9619D6C80558}" name="Column11594"/>
    <tableColumn id="11615" xr3:uid="{8FD9CA65-DAF0-6E49-B613-0139EF82D791}" name="Column11595"/>
    <tableColumn id="11616" xr3:uid="{9040E815-2FC2-8D43-9B7D-D04F7148F93A}" name="Column11596"/>
    <tableColumn id="11617" xr3:uid="{5D319014-DE29-4A4C-A93B-233691F48128}" name="Column11597"/>
    <tableColumn id="11618" xr3:uid="{03573829-3AA6-754B-B89F-700BB8C6AB3B}" name="Column11598"/>
    <tableColumn id="11619" xr3:uid="{D1865F4B-138C-C94F-AEF9-57364191493E}" name="Column11599"/>
    <tableColumn id="11620" xr3:uid="{90DF9A1B-B3F8-154B-942F-F3081309A3AD}" name="Column11600"/>
    <tableColumn id="11621" xr3:uid="{619C9032-5ADE-1741-B227-1F32F8D6E334}" name="Column11601"/>
    <tableColumn id="11622" xr3:uid="{CB08D578-B9A1-A348-9160-D2FFAF58FAE9}" name="Column11602"/>
    <tableColumn id="11623" xr3:uid="{2DC5C610-38AA-A84B-9A7F-62D9674B1E2A}" name="Column11603"/>
    <tableColumn id="11624" xr3:uid="{AEFD6BB6-87D0-7241-B46C-595FB795CF3E}" name="Column11604"/>
    <tableColumn id="11625" xr3:uid="{B4EC3F9A-9D02-CD47-BCA2-C2DAF35A58CE}" name="Column11605"/>
    <tableColumn id="11626" xr3:uid="{6B36E863-EC28-6444-B32A-AE867DD24DF3}" name="Column11606"/>
    <tableColumn id="11627" xr3:uid="{56F44415-E54E-F64C-8D72-880BF9FB93A4}" name="Column11607"/>
    <tableColumn id="11628" xr3:uid="{936726FC-35C7-B443-A7F2-500967601EFA}" name="Column11608"/>
    <tableColumn id="11629" xr3:uid="{ADB1DBB1-8381-7147-A7EC-6ABAFBFF8BE6}" name="Column11609"/>
    <tableColumn id="11630" xr3:uid="{61485537-39B4-864D-8535-BEEDFAD8C76D}" name="Column11610"/>
    <tableColumn id="11631" xr3:uid="{49DA0A68-0F60-4440-9DCC-C7987F12DC5C}" name="Column11611"/>
    <tableColumn id="11632" xr3:uid="{FC546D8D-10A7-8D4D-A932-10FB1F9AD568}" name="Column11612"/>
    <tableColumn id="11633" xr3:uid="{B500F1A4-7AB6-B044-BC29-DCC6A010AFAB}" name="Column11613"/>
    <tableColumn id="11634" xr3:uid="{DF68AE99-7EDE-A248-AE5B-E7E0B4063EF7}" name="Column11614"/>
    <tableColumn id="11635" xr3:uid="{56D1E219-2DEE-964B-A819-A9CC7B40E679}" name="Column11615"/>
    <tableColumn id="11636" xr3:uid="{84BF8C8D-0031-FA4F-AB26-FE6BDD498548}" name="Column11616"/>
    <tableColumn id="11637" xr3:uid="{9C8DCAE6-8361-9840-B103-57CC4C9F7B07}" name="Column11617"/>
    <tableColumn id="11638" xr3:uid="{C10ACCF7-F76B-0942-8E5A-21B1C9279F39}" name="Column11618"/>
    <tableColumn id="11639" xr3:uid="{4C36CF27-5E9D-5846-A5AB-26F5D578C811}" name="Column11619"/>
    <tableColumn id="11640" xr3:uid="{6F6FE805-90B5-934B-8E32-23AE55DFADD0}" name="Column11620"/>
    <tableColumn id="11641" xr3:uid="{C1A6AFBF-D501-0242-A98E-00361C2FC526}" name="Column11621"/>
    <tableColumn id="11642" xr3:uid="{4FCB5DE6-CFEE-2A4D-B7EA-579C8B492911}" name="Column11622"/>
    <tableColumn id="11643" xr3:uid="{3172AB05-E809-424F-B820-53C9A4FF499C}" name="Column11623"/>
    <tableColumn id="11644" xr3:uid="{59BE009D-A455-044D-9193-EB01DA870DD0}" name="Column11624"/>
    <tableColumn id="11645" xr3:uid="{96A71792-EF52-2F4A-A5F3-18C00F752616}" name="Column11625"/>
    <tableColumn id="11646" xr3:uid="{4D10EA34-3ACA-C54F-A6FF-34D04EA65238}" name="Column11626"/>
    <tableColumn id="11647" xr3:uid="{A10B59AC-C6CE-8642-B90D-CF418CBC08A3}" name="Column11627"/>
    <tableColumn id="11648" xr3:uid="{26B4F655-DDAA-9546-8616-217DBAAB9DA8}" name="Column11628"/>
    <tableColumn id="11649" xr3:uid="{04187FDA-F198-1940-B79C-310BB1CF8B53}" name="Column11629"/>
    <tableColumn id="11650" xr3:uid="{28AEE4C1-E216-4F47-AE74-39674CC685BD}" name="Column11630"/>
    <tableColumn id="11651" xr3:uid="{C3BA4547-C402-EA43-9249-AE18AEDD0066}" name="Column11631"/>
    <tableColumn id="11652" xr3:uid="{4093F3E5-7BCF-F44F-9DD3-8010D4DAF712}" name="Column11632"/>
    <tableColumn id="11653" xr3:uid="{D831D65B-1FA4-974B-97E3-9EEE5FC83B01}" name="Column11633"/>
    <tableColumn id="11654" xr3:uid="{A54220E4-E838-C54A-8B14-A670452113DB}" name="Column11634"/>
    <tableColumn id="11655" xr3:uid="{6EEEE795-2E8A-E948-91D4-A0FAB52014AA}" name="Column11635"/>
    <tableColumn id="11656" xr3:uid="{6B7D0FE5-B654-734E-B7C2-C0A44C863E51}" name="Column11636"/>
    <tableColumn id="11657" xr3:uid="{C827FD27-4013-9E4D-B503-DC47F0035E0A}" name="Column11637"/>
    <tableColumn id="11658" xr3:uid="{42067C81-57AF-B94E-B4D8-66DDE1983511}" name="Column11638"/>
    <tableColumn id="11659" xr3:uid="{17566C57-3738-8549-8018-AFF2ECDE9CE4}" name="Column11639"/>
    <tableColumn id="11660" xr3:uid="{668632CD-05E8-2D46-8398-E6BCE215D1ED}" name="Column11640"/>
    <tableColumn id="11661" xr3:uid="{1681AE67-7DE7-7749-8045-045FB8C724D8}" name="Column11641"/>
    <tableColumn id="11662" xr3:uid="{D1109696-D34A-B343-867E-AF67C7586916}" name="Column11642"/>
    <tableColumn id="11663" xr3:uid="{359FA0B3-B680-DF40-A709-95CE12350C52}" name="Column11643"/>
    <tableColumn id="11664" xr3:uid="{C84199FB-6770-574E-B68D-5DE58CAFC7BE}" name="Column11644"/>
    <tableColumn id="11665" xr3:uid="{7FC2224D-E412-244C-9471-FA408CEB156E}" name="Column11645"/>
    <tableColumn id="11666" xr3:uid="{2D6B6D23-9032-154C-8F55-B3EFEA95F442}" name="Column11646"/>
    <tableColumn id="11667" xr3:uid="{69619894-C1AD-4A45-8CD8-64DD7194677F}" name="Column11647"/>
    <tableColumn id="11668" xr3:uid="{40D5F137-FCCC-3D40-B134-AFF2E38645CB}" name="Column11648"/>
    <tableColumn id="11669" xr3:uid="{0D8080BD-EBC5-4A45-A9C5-9D43BC738696}" name="Column11649"/>
    <tableColumn id="11670" xr3:uid="{B2F3132D-9379-344D-8540-8F54510E4653}" name="Column11650"/>
    <tableColumn id="11671" xr3:uid="{78F8D17F-BAB4-8F43-A962-59C25E4D859B}" name="Column11651"/>
    <tableColumn id="11672" xr3:uid="{207DED29-BCA5-304E-99B8-13769DE510FA}" name="Column11652"/>
    <tableColumn id="11673" xr3:uid="{66ED458F-6ED2-634B-8934-067F919BAA17}" name="Column11653"/>
    <tableColumn id="11674" xr3:uid="{73788B76-E9AE-B94B-A2EF-597B6C26F58A}" name="Column11654"/>
    <tableColumn id="11675" xr3:uid="{EF13470B-8A6E-EA48-AF80-3B168C746CF0}" name="Column11655"/>
    <tableColumn id="11676" xr3:uid="{1A2AC66B-EEE8-A743-9C9D-944C48CE466F}" name="Column11656"/>
    <tableColumn id="11677" xr3:uid="{4804039C-48AB-8948-80A0-25796AB4D1F6}" name="Column11657"/>
    <tableColumn id="11678" xr3:uid="{2016BCF3-F4B9-BA40-80CB-6C00AD42CE37}" name="Column11658"/>
    <tableColumn id="11679" xr3:uid="{0DBB84FF-E6F4-7B42-9A6A-C75E86015D12}" name="Column11659"/>
    <tableColumn id="11680" xr3:uid="{DF5BE777-E7DC-9E49-B782-8C8B928E65E0}" name="Column11660"/>
    <tableColumn id="11681" xr3:uid="{2B1A8C09-5AF4-5D48-A61C-9AD4DB658C4E}" name="Column11661"/>
    <tableColumn id="11682" xr3:uid="{493E25C7-E2A0-534B-A0F7-A274AC3A2226}" name="Column11662"/>
    <tableColumn id="11683" xr3:uid="{9BBD41F6-A683-614B-A5BF-F3A7E7AC8506}" name="Column11663"/>
    <tableColumn id="11684" xr3:uid="{6803CC8F-EAB5-6B4B-AB98-24AE55B5357A}" name="Column11664"/>
    <tableColumn id="11685" xr3:uid="{6E090E42-D286-7347-94EF-17C9393F7D70}" name="Column11665"/>
    <tableColumn id="11686" xr3:uid="{05FE29E8-32BE-A94F-A01E-A56CD755C701}" name="Column11666"/>
    <tableColumn id="11687" xr3:uid="{4D88E4B0-83FA-2448-8606-D6A36D019B32}" name="Column11667"/>
    <tableColumn id="11688" xr3:uid="{FE4A0352-41C9-204A-9402-996FFDD777F9}" name="Column11668"/>
    <tableColumn id="11689" xr3:uid="{21E7EE60-B8A2-A541-BA13-03D5B6DE2630}" name="Column11669"/>
    <tableColumn id="11690" xr3:uid="{4255D7FA-A89F-EE4C-9AD9-E9A6E4043B90}" name="Column11670"/>
    <tableColumn id="11691" xr3:uid="{32C67148-534E-584B-A305-31BD39BE4A7D}" name="Column11671"/>
    <tableColumn id="11692" xr3:uid="{BECFB296-04E5-6846-9F38-0CCFE5F39D28}" name="Column11672"/>
    <tableColumn id="11693" xr3:uid="{EB1A5757-A348-C94D-BA8C-262C503EEB9E}" name="Column11673"/>
    <tableColumn id="11694" xr3:uid="{2338C65B-9536-7E4E-A090-B53F786918D0}" name="Column11674"/>
    <tableColumn id="11695" xr3:uid="{A400CBC4-D188-5F48-A00B-1B1CAF6938D9}" name="Column11675"/>
    <tableColumn id="11696" xr3:uid="{0E208152-5827-734D-8C83-9EF6C23CD729}" name="Column11676"/>
    <tableColumn id="11697" xr3:uid="{A1D732F1-F22B-5440-B765-3AF464F013A3}" name="Column11677"/>
    <tableColumn id="11698" xr3:uid="{4A7B68CC-5830-1D45-BFE5-360CD031525D}" name="Column11678"/>
    <tableColumn id="11699" xr3:uid="{11DF1EF5-4ACA-1941-826A-BCE6BB8C592D}" name="Column11679"/>
    <tableColumn id="11700" xr3:uid="{573EBDF9-1371-A247-9A6A-EFED929F352F}" name="Column11680"/>
    <tableColumn id="11701" xr3:uid="{598BE740-B411-AA4F-BB75-B194647EE651}" name="Column11681"/>
    <tableColumn id="11702" xr3:uid="{4FD33E4E-A277-D94A-9358-51DD09500C24}" name="Column11682"/>
    <tableColumn id="11703" xr3:uid="{72757FD4-5C15-DF40-97D1-D5321C42FFBA}" name="Column11683"/>
    <tableColumn id="11704" xr3:uid="{0B30E42E-E1EC-BB41-A20E-78565B04A3A8}" name="Column11684"/>
    <tableColumn id="11705" xr3:uid="{0594B589-A738-304F-910E-F54BFAC49DB3}" name="Column11685"/>
    <tableColumn id="11706" xr3:uid="{B10A89F7-335C-F647-9129-29778BFCE11C}" name="Column11686"/>
    <tableColumn id="11707" xr3:uid="{116793FC-1C5D-9345-868F-A4FE1F30EF93}" name="Column11687"/>
    <tableColumn id="11708" xr3:uid="{D5EDF3BD-52D8-1D4C-83C6-B9D243ABEF49}" name="Column11688"/>
    <tableColumn id="11709" xr3:uid="{2E55FE95-8031-734D-83F7-96E165634FFA}" name="Column11689"/>
    <tableColumn id="11710" xr3:uid="{6C9A8FE3-133A-9D40-B672-2A99A544E719}" name="Column11690"/>
    <tableColumn id="11711" xr3:uid="{A68ECF5C-C955-9644-914B-C713BDA34804}" name="Column11691"/>
    <tableColumn id="11712" xr3:uid="{7503398D-A189-A941-9904-1AEFA2666C64}" name="Column11692"/>
    <tableColumn id="11713" xr3:uid="{CB816AE6-B9C5-954C-B3A7-039D15EE05D8}" name="Column11693"/>
    <tableColumn id="11714" xr3:uid="{50D96FD4-13F6-7B49-9AA5-DC8D30E068DA}" name="Column11694"/>
    <tableColumn id="11715" xr3:uid="{7741D54A-B3BB-6E48-9B20-02EDAA12F620}" name="Column11695"/>
    <tableColumn id="11716" xr3:uid="{F4607F4C-03E6-AF48-A7FF-B4DDF7E9C9DF}" name="Column11696"/>
    <tableColumn id="11717" xr3:uid="{73BF8D8C-224A-4245-81AB-E5DF25C5579B}" name="Column11697"/>
    <tableColumn id="11718" xr3:uid="{86A8DE39-CD9F-774A-87CE-8A84B2A0BD83}" name="Column11698"/>
    <tableColumn id="11719" xr3:uid="{67F0AA18-BF59-5E49-AB1E-1E6286F879F8}" name="Column11699"/>
    <tableColumn id="11720" xr3:uid="{C6279BAA-B730-4345-947E-D93625B4C52F}" name="Column11700"/>
    <tableColumn id="11721" xr3:uid="{3D34F512-595F-C84F-BDB3-830410A8A553}" name="Column11701"/>
    <tableColumn id="11722" xr3:uid="{C2A1D723-57DB-FE49-92E4-C014A9677143}" name="Column11702"/>
    <tableColumn id="11723" xr3:uid="{94EAEB14-B978-BE49-ADE6-1C9C7C4ABF8B}" name="Column11703"/>
    <tableColumn id="11724" xr3:uid="{4530860E-A647-2E45-A069-9D51516687F1}" name="Column11704"/>
    <tableColumn id="11725" xr3:uid="{6910D766-AB85-164F-8197-3E6B224EAB6D}" name="Column11705"/>
    <tableColumn id="11726" xr3:uid="{DA5FDE09-34D4-DB4B-8EC8-9D2E6FE47CA3}" name="Column11706"/>
    <tableColumn id="11727" xr3:uid="{E0EBB186-642A-8B46-A74F-52A38C02D308}" name="Column11707"/>
    <tableColumn id="11728" xr3:uid="{45BC8F8D-D7FE-B646-8EB3-7992E5A60523}" name="Column11708"/>
    <tableColumn id="11729" xr3:uid="{0F2B617A-02D8-AC49-84A5-0F1D31E9EA77}" name="Column11709"/>
    <tableColumn id="11730" xr3:uid="{50C30B21-90C9-324B-B18E-D2F134380E1B}" name="Column11710"/>
    <tableColumn id="11731" xr3:uid="{9538CB5F-082D-6447-8F39-C06823F6C1D1}" name="Column11711"/>
    <tableColumn id="11732" xr3:uid="{3161643F-FEB4-1649-B00C-A6E397378903}" name="Column11712"/>
    <tableColumn id="11733" xr3:uid="{C0027D20-CF82-594F-AD45-7EC3A747CCD7}" name="Column11713"/>
    <tableColumn id="11734" xr3:uid="{44F7BDBF-2B32-D340-B689-91A25FE70124}" name="Column11714"/>
    <tableColumn id="11735" xr3:uid="{ED368B20-35DE-354B-A7EA-77B303C77AEF}" name="Column11715"/>
    <tableColumn id="11736" xr3:uid="{EBF54982-FB54-5946-8076-1A1D14227B0F}" name="Column11716"/>
    <tableColumn id="11737" xr3:uid="{0704134D-E7E2-F54A-BFD3-660E7792080F}" name="Column11717"/>
    <tableColumn id="11738" xr3:uid="{AC9D975D-C96A-7648-8354-B0589C79F72C}" name="Column11718"/>
    <tableColumn id="11739" xr3:uid="{0B3D9A2E-3D9B-6B4C-BB3F-D159F233963C}" name="Column11719"/>
    <tableColumn id="11740" xr3:uid="{3CC49322-82F3-6F42-A130-B2EE7252CCA9}" name="Column11720"/>
    <tableColumn id="11741" xr3:uid="{A584E613-73ED-1C49-876D-6C390131E6B1}" name="Column11721"/>
    <tableColumn id="11742" xr3:uid="{20C70135-17FC-0A4D-A29A-A71C35DF4F74}" name="Column11722"/>
    <tableColumn id="11743" xr3:uid="{B73C3C6B-8AAE-2040-9525-260E4610BE15}" name="Column11723"/>
    <tableColumn id="11744" xr3:uid="{4F611DAA-2D67-9648-930B-455D839BC19C}" name="Column11724"/>
    <tableColumn id="11745" xr3:uid="{E6DBADD0-7523-1348-AC63-8688F00E5EAC}" name="Column11725"/>
    <tableColumn id="11746" xr3:uid="{42F76D4B-C4AC-AA40-A3E4-530AAAFE3C0D}" name="Column11726"/>
    <tableColumn id="11747" xr3:uid="{DC88045C-476A-D04F-B137-10599BA575FF}" name="Column11727"/>
    <tableColumn id="11748" xr3:uid="{2629C066-E17B-B143-93D0-512E1BA5F387}" name="Column11728"/>
    <tableColumn id="11749" xr3:uid="{358B4774-FFFD-C745-8D84-89476D9E472B}" name="Column11729"/>
    <tableColumn id="11750" xr3:uid="{0D44AF54-12C2-3B4F-8CAB-94CA08688932}" name="Column11730"/>
    <tableColumn id="11751" xr3:uid="{48FF579F-1409-B645-8342-490F0D561D03}" name="Column11731"/>
    <tableColumn id="11752" xr3:uid="{20736568-48B5-A242-97D5-94AF116046F7}" name="Column11732"/>
    <tableColumn id="11753" xr3:uid="{5BEE5D4F-A498-714A-A213-F1538BE65633}" name="Column11733"/>
    <tableColumn id="11754" xr3:uid="{2F51AF3E-2CAB-3E4F-889A-DBC93953C319}" name="Column11734"/>
    <tableColumn id="11755" xr3:uid="{48CC93C5-37CD-D944-A16E-B2A906AF2AB0}" name="Column11735"/>
    <tableColumn id="11756" xr3:uid="{23E36273-DFF9-A247-B9D5-37B49395E0C0}" name="Column11736"/>
    <tableColumn id="11757" xr3:uid="{9EF36D89-C503-6B4C-89B3-F519E19AB4E0}" name="Column11737"/>
    <tableColumn id="11758" xr3:uid="{2189C479-CA1D-4340-AAA4-8A6427B6A6E5}" name="Column11738"/>
    <tableColumn id="11759" xr3:uid="{08543E86-FCF9-2F43-BD92-91F304EDBA78}" name="Column11739"/>
    <tableColumn id="11760" xr3:uid="{CEE1E06D-6C25-CE48-A403-9521420C0F3E}" name="Column11740"/>
    <tableColumn id="11761" xr3:uid="{E54243EB-159F-B54A-91CC-776B44F56B89}" name="Column11741"/>
    <tableColumn id="11762" xr3:uid="{CCF14804-7039-6D42-9ABE-261E6C7274F3}" name="Column11742"/>
    <tableColumn id="11763" xr3:uid="{46DC8608-C7D4-D640-A6B6-2BE24E0EF418}" name="Column11743"/>
    <tableColumn id="11764" xr3:uid="{FA580AF2-7879-2A45-AB79-ACE31B4B4CAD}" name="Column11744"/>
    <tableColumn id="11765" xr3:uid="{384CF1C1-54C9-1E47-9F95-C32975711A3A}" name="Column11745"/>
    <tableColumn id="11766" xr3:uid="{95F9ACC6-2DD6-1443-9723-765339CC6BF6}" name="Column11746"/>
    <tableColumn id="11767" xr3:uid="{727D0032-D6CE-4747-B592-BF2C4DA9EC47}" name="Column11747"/>
    <tableColumn id="11768" xr3:uid="{6F2AD825-D338-6F4A-A1A6-C0A60A9573D2}" name="Column11748"/>
    <tableColumn id="11769" xr3:uid="{66683148-0FFC-B24E-9417-5AF076D7B96D}" name="Column11749"/>
    <tableColumn id="11770" xr3:uid="{5F191EF6-0DBB-1946-8EC7-B611C20ED32D}" name="Column11750"/>
    <tableColumn id="11771" xr3:uid="{7A55F3AF-5BC8-4A44-BC51-7AFB1FD37631}" name="Column11751"/>
    <tableColumn id="11772" xr3:uid="{4AD5A3EA-06BF-A548-ABB5-106D12153C6F}" name="Column11752"/>
    <tableColumn id="11773" xr3:uid="{6F31CA35-96E6-4949-879A-9D61F069ECF5}" name="Column11753"/>
    <tableColumn id="11774" xr3:uid="{042562EB-EAE8-2F45-9BCC-C921EB2A1E9E}" name="Column11754"/>
    <tableColumn id="11775" xr3:uid="{67E52E04-DD33-B341-AEF9-4F0047B1DD86}" name="Column11755"/>
    <tableColumn id="11776" xr3:uid="{EE0473D4-87DF-3646-BD5E-0B2E0453604B}" name="Column11756"/>
    <tableColumn id="11777" xr3:uid="{1B04A842-7812-ED4F-B3CB-F25F3B9FA937}" name="Column11757"/>
    <tableColumn id="11778" xr3:uid="{0C672AA2-A18B-AE44-9C6B-0B0CFF3639D5}" name="Column11758"/>
    <tableColumn id="11779" xr3:uid="{FDE85A6B-2B40-1F40-8498-E953CF4BA93E}" name="Column11759"/>
    <tableColumn id="11780" xr3:uid="{503E629D-916F-104A-A801-A4DDE34F1090}" name="Column11760"/>
    <tableColumn id="11781" xr3:uid="{7E50F30A-2823-FA4B-9E90-AFC241ADC098}" name="Column11761"/>
    <tableColumn id="11782" xr3:uid="{59EC56E5-D5D9-D94D-BE7E-A94413165B9B}" name="Column11762"/>
    <tableColumn id="11783" xr3:uid="{B8759CE9-A437-4B4A-AB1A-0D96A1E640CD}" name="Column11763"/>
    <tableColumn id="11784" xr3:uid="{A678A19C-ABB3-1047-AD87-F06DC1262BC6}" name="Column11764"/>
    <tableColumn id="11785" xr3:uid="{EED1C3C7-3631-D046-A2F0-9BFEFF62A0AA}" name="Column11765"/>
    <tableColumn id="11786" xr3:uid="{51AEA292-1E67-6442-82CF-A9D601F62B98}" name="Column11766"/>
    <tableColumn id="11787" xr3:uid="{EF976B75-3D81-A247-8C93-2F0165E58563}" name="Column11767"/>
    <tableColumn id="11788" xr3:uid="{2EA4FD0A-3DD4-0B47-B015-CB4BD653D68E}" name="Column11768"/>
    <tableColumn id="11789" xr3:uid="{AC5946FD-D429-D248-83A4-3DA7BAA6C50F}" name="Column11769"/>
    <tableColumn id="11790" xr3:uid="{CAF3338F-DA13-FB4A-A886-BEBF71BD3158}" name="Column11770"/>
    <tableColumn id="11791" xr3:uid="{1E309E77-FFA0-6B40-9D75-D9771D96BF2A}" name="Column11771"/>
    <tableColumn id="11792" xr3:uid="{55236676-DDE1-954A-BF9F-4BEF977C6CDE}" name="Column11772"/>
    <tableColumn id="11793" xr3:uid="{50C05E1F-2CA1-9946-A604-05A2FDDFDD6B}" name="Column11773"/>
    <tableColumn id="11794" xr3:uid="{91E47007-6178-394A-A7AC-4E3CB023420D}" name="Column11774"/>
    <tableColumn id="11795" xr3:uid="{467899E5-01B9-2144-A763-AFE4912A1CF9}" name="Column11775"/>
    <tableColumn id="11796" xr3:uid="{F06777CB-A324-BE43-AF05-485E9A8E44FE}" name="Column11776"/>
    <tableColumn id="11797" xr3:uid="{3D556936-2A24-7E40-9269-D8C95486A28B}" name="Column11777"/>
    <tableColumn id="11798" xr3:uid="{2E7480D3-1BC6-3B40-A8B0-A17FE797139B}" name="Column11778"/>
    <tableColumn id="11799" xr3:uid="{126FB47B-1710-F349-8822-5E23759D7C35}" name="Column11779"/>
    <tableColumn id="11800" xr3:uid="{2F3C334C-85DE-BC42-AA74-FCA77D9DA511}" name="Column11780"/>
    <tableColumn id="11801" xr3:uid="{526E2999-5B22-2A4E-A15F-DC9D176BFC40}" name="Column11781"/>
    <tableColumn id="11802" xr3:uid="{C763B813-42F6-0942-ACA8-2339881EF36E}" name="Column11782"/>
    <tableColumn id="11803" xr3:uid="{10CBD494-2CC4-9A42-84B9-A592E4CBF315}" name="Column11783"/>
    <tableColumn id="11804" xr3:uid="{569CFAB1-4B3E-CF4D-B587-3B9CE3742EF8}" name="Column11784"/>
    <tableColumn id="11805" xr3:uid="{9FE9D57F-AA0B-A949-868E-87D515126A1B}" name="Column11785"/>
    <tableColumn id="11806" xr3:uid="{016FCE10-1B8D-4C4C-81E0-04D264CC30FC}" name="Column11786"/>
    <tableColumn id="11807" xr3:uid="{035651D0-8B6F-C34A-9B62-9151BDCA356F}" name="Column11787"/>
    <tableColumn id="11808" xr3:uid="{086AD206-0DB0-A340-9393-7CCC72486084}" name="Column11788"/>
    <tableColumn id="11809" xr3:uid="{C7110465-76D3-6B45-BCFE-5FADDB0509D0}" name="Column11789"/>
    <tableColumn id="11810" xr3:uid="{01273E6C-E916-1744-8F5D-5347B989AE6D}" name="Column11790"/>
    <tableColumn id="11811" xr3:uid="{CCDC4487-8EB4-514B-A1E2-1DFD4A4AA58C}" name="Column11791"/>
    <tableColumn id="11812" xr3:uid="{DD0F4158-810F-454D-834D-50B3B4675CD2}" name="Column11792"/>
    <tableColumn id="11813" xr3:uid="{2CD76588-9BD4-9146-838F-F3585D0F0B5D}" name="Column11793"/>
    <tableColumn id="11814" xr3:uid="{64F32CD7-3DE9-AB49-B094-D0E7177B20FE}" name="Column11794"/>
    <tableColumn id="11815" xr3:uid="{30910C53-F0A9-7D45-B1AA-CADFF2F45256}" name="Column11795"/>
    <tableColumn id="11816" xr3:uid="{5E881A13-C4C8-EE4B-A406-CBC36915684F}" name="Column11796"/>
    <tableColumn id="11817" xr3:uid="{20059DAA-7BEC-3E45-8ADE-10E3F474CAF4}" name="Column11797"/>
    <tableColumn id="11818" xr3:uid="{88F7E646-9DBD-AF40-9592-340E14FA99BA}" name="Column11798"/>
    <tableColumn id="11819" xr3:uid="{CCD7C1B6-4D98-9848-B4A3-B3B038BCE5C3}" name="Column11799"/>
    <tableColumn id="11820" xr3:uid="{F332FD3D-5A1A-074C-9CA6-2B5B3103C64F}" name="Column11800"/>
    <tableColumn id="11821" xr3:uid="{DD2FDFD5-B17A-654C-BEB8-7495ADB1C556}" name="Column11801"/>
    <tableColumn id="11822" xr3:uid="{E4220768-E8F4-CE4D-8A66-0B4F5D119A6F}" name="Column11802"/>
    <tableColumn id="11823" xr3:uid="{2A45C8DA-1A22-B64F-A013-5D5A2A8ED33C}" name="Column11803"/>
    <tableColumn id="11824" xr3:uid="{410C4154-3F99-7840-BA8D-FE278EF3A2FA}" name="Column11804"/>
    <tableColumn id="11825" xr3:uid="{911C53F4-B2E2-E142-8935-EE984D7073A7}" name="Column11805"/>
    <tableColumn id="11826" xr3:uid="{0390EA2D-EB35-E24A-8251-915482D25260}" name="Column11806"/>
    <tableColumn id="11827" xr3:uid="{03D4365B-4518-C742-BFB4-89E706A7919A}" name="Column11807"/>
    <tableColumn id="11828" xr3:uid="{C7C95083-593D-494D-B73F-E1A093312C27}" name="Column11808"/>
    <tableColumn id="11829" xr3:uid="{59109CAC-9164-6647-9315-C614EBBD3C46}" name="Column11809"/>
    <tableColumn id="11830" xr3:uid="{344E6827-3994-6D4E-9185-F9B6399394BD}" name="Column11810"/>
    <tableColumn id="11831" xr3:uid="{C1877F48-7C0F-6E45-B0D7-45115D78E554}" name="Column11811"/>
    <tableColumn id="11832" xr3:uid="{A4AF8779-9E9F-B64C-A5E8-7CB4A05957C3}" name="Column11812"/>
    <tableColumn id="11833" xr3:uid="{7CDD10C1-FA04-5647-A21A-CE4CE59BD5C3}" name="Column11813"/>
    <tableColumn id="11834" xr3:uid="{3FF9C9E7-A2D3-0E4C-9F0D-CBEA84BF13C9}" name="Column11814"/>
    <tableColumn id="11835" xr3:uid="{53E937B8-236C-7944-8D5F-6DE67E7E303B}" name="Column11815"/>
    <tableColumn id="11836" xr3:uid="{B47A8B3D-E4F4-7241-B110-7E9385C0EE14}" name="Column11816"/>
    <tableColumn id="11837" xr3:uid="{D8162802-BFA3-E14B-84EE-4BCB8A802451}" name="Column11817"/>
    <tableColumn id="11838" xr3:uid="{AA971D7F-2B89-6345-9EF4-3188E8B8CFCE}" name="Column11818"/>
    <tableColumn id="11839" xr3:uid="{F0A6A69B-4AFB-AD4C-A1A5-E61D7E843F46}" name="Column11819"/>
    <tableColumn id="11840" xr3:uid="{D31ECD3B-8F94-9046-9A48-36FB5795602E}" name="Column11820"/>
    <tableColumn id="11841" xr3:uid="{CD773ACF-5C86-0440-A336-C6A825AAD7A9}" name="Column11821"/>
    <tableColumn id="11842" xr3:uid="{A4C2E9A6-3A7E-9149-9FC3-D4268D0C489B}" name="Column11822"/>
    <tableColumn id="11843" xr3:uid="{06428B83-5B9E-FF4B-B324-7D84CE6D22F6}" name="Column11823"/>
    <tableColumn id="11844" xr3:uid="{15DAEC09-D131-5C49-BC77-B5343F47F0E0}" name="Column11824"/>
    <tableColumn id="11845" xr3:uid="{FAE2A225-FD9E-5A41-B466-B7D83BA5B9F2}" name="Column11825"/>
    <tableColumn id="11846" xr3:uid="{6C6E9BA7-BD8C-3747-89E1-BB35A7A726DC}" name="Column11826"/>
    <tableColumn id="11847" xr3:uid="{55AFB59B-8FFE-8247-920E-B4B1133E1F82}" name="Column11827"/>
    <tableColumn id="11848" xr3:uid="{15133429-E991-5447-AAB3-402EA12A3F8D}" name="Column11828"/>
    <tableColumn id="11849" xr3:uid="{F776EBD7-249E-7841-BDD9-A589A1291989}" name="Column11829"/>
    <tableColumn id="11850" xr3:uid="{D961CC9F-8467-5845-8D11-641E81C2AC89}" name="Column11830"/>
    <tableColumn id="11851" xr3:uid="{122104A9-FA47-8442-8017-602873D27458}" name="Column11831"/>
    <tableColumn id="11852" xr3:uid="{B0B0316D-C28D-5144-831D-C530CE3B3937}" name="Column11832"/>
    <tableColumn id="11853" xr3:uid="{0D6FEE14-4797-BB40-98FB-B02169B8B17F}" name="Column11833"/>
    <tableColumn id="11854" xr3:uid="{C3F26937-3AAE-3E40-9D21-82A11F1DDBE8}" name="Column11834"/>
    <tableColumn id="11855" xr3:uid="{BF073BC2-50F7-F444-B656-664019248516}" name="Column11835"/>
    <tableColumn id="11856" xr3:uid="{0242DFEF-7F9E-1B4B-A33B-C953E65FEFCE}" name="Column11836"/>
    <tableColumn id="11857" xr3:uid="{B2585387-C477-A844-A75C-58AA187AD441}" name="Column11837"/>
    <tableColumn id="11858" xr3:uid="{5889C13A-3D0B-324A-BEBF-2A205ADA1512}" name="Column11838"/>
    <tableColumn id="11859" xr3:uid="{D05FDE1A-948F-5E44-8259-9286119414ED}" name="Column11839"/>
    <tableColumn id="11860" xr3:uid="{8956AB5C-AC06-2441-9BEC-0EA6F2996C20}" name="Column11840"/>
    <tableColumn id="11861" xr3:uid="{4D679E3B-01EE-864C-B4EB-63BDA7159F27}" name="Column11841"/>
    <tableColumn id="11862" xr3:uid="{DD6E9D84-ADB6-454D-B01E-1BC8EFFB28DE}" name="Column11842"/>
    <tableColumn id="11863" xr3:uid="{5D1ADA37-7E39-4344-8129-0096AF9C60BB}" name="Column11843"/>
    <tableColumn id="11864" xr3:uid="{C5D4D00A-9CA3-8143-8BB0-C79E27F74468}" name="Column11844"/>
    <tableColumn id="11865" xr3:uid="{0A082C59-A1A9-384D-9C87-44233B5AAFD2}" name="Column11845"/>
    <tableColumn id="11866" xr3:uid="{4E7BED72-625D-3047-A2BB-93042A28BD2B}" name="Column11846"/>
    <tableColumn id="11867" xr3:uid="{6CF7059A-8F2F-E94F-B7CD-46AAD60AC83D}" name="Column11847"/>
    <tableColumn id="11868" xr3:uid="{CA98608B-8A05-BA4E-B0EF-6D649343D0DC}" name="Column11848"/>
    <tableColumn id="11869" xr3:uid="{94688BCD-6E9C-0A4B-AE62-371A5A47CACC}" name="Column11849"/>
    <tableColumn id="11870" xr3:uid="{EB4BB30E-6E2F-0A44-8495-7D31A2B4D366}" name="Column11850"/>
    <tableColumn id="11871" xr3:uid="{2B78AB4B-D290-2941-96B5-E6F0AF656260}" name="Column11851"/>
    <tableColumn id="11872" xr3:uid="{29AD08A6-E635-1D4E-A42C-CE76DB97AFB8}" name="Column11852"/>
    <tableColumn id="11873" xr3:uid="{DACE6800-7C7F-B64F-8E0D-B3190FD89674}" name="Column11853"/>
    <tableColumn id="11874" xr3:uid="{759380B7-975C-C544-9003-623C5A5E66C4}" name="Column11854"/>
    <tableColumn id="11875" xr3:uid="{9ADF07C8-6A9C-7248-A1D0-83A67BB86132}" name="Column11855"/>
    <tableColumn id="11876" xr3:uid="{F8ECDDDC-14FE-2347-999A-60183C70B09F}" name="Column11856"/>
    <tableColumn id="11877" xr3:uid="{84457A3A-43D8-6345-9CB6-6AE37BD9FF78}" name="Column11857"/>
    <tableColumn id="11878" xr3:uid="{B4D30390-ED68-2A4D-BD8C-BBFF8EBD4029}" name="Column11858"/>
    <tableColumn id="11879" xr3:uid="{DC79E15D-75D5-4A40-B79B-C4600EC51A2E}" name="Column11859"/>
    <tableColumn id="11880" xr3:uid="{D9FF3BD0-C9BC-F147-BC11-138494D71F70}" name="Column11860"/>
    <tableColumn id="11881" xr3:uid="{878100FA-DDCE-BC49-B83B-861DD4293AE6}" name="Column11861"/>
    <tableColumn id="11882" xr3:uid="{47575BC9-F471-F24D-9E08-CA3439B6B283}" name="Column11862"/>
    <tableColumn id="11883" xr3:uid="{FBD060B9-9AA0-3149-8DEF-1790D8AD6E4B}" name="Column11863"/>
    <tableColumn id="11884" xr3:uid="{8F94E56A-BC2D-ED40-A85C-1A3B0412307A}" name="Column11864"/>
    <tableColumn id="11885" xr3:uid="{BDD39ADE-A6B8-EC4B-9BA5-FA25FBC5D20B}" name="Column11865"/>
    <tableColumn id="11886" xr3:uid="{1D1F5A7E-58EE-5A4B-9C5D-CF8BE6EFCF2D}" name="Column11866"/>
    <tableColumn id="11887" xr3:uid="{ADEAE66D-080D-EF49-B1A6-3EF34EA88414}" name="Column11867"/>
    <tableColumn id="11888" xr3:uid="{339CEBAF-60BD-6747-AA9D-EBBD2D816A65}" name="Column11868"/>
    <tableColumn id="11889" xr3:uid="{F1E871B9-2DD3-6647-B192-8E33F2E3940E}" name="Column11869"/>
    <tableColumn id="11890" xr3:uid="{D9019D06-B124-C540-A00D-AB70409CF629}" name="Column11870"/>
    <tableColumn id="11891" xr3:uid="{0A707DEB-43E0-6B49-9140-04B4D19FFB19}" name="Column11871"/>
    <tableColumn id="11892" xr3:uid="{BD81F767-1284-6C40-B78A-1616A265CC31}" name="Column11872"/>
    <tableColumn id="11893" xr3:uid="{D54C206A-DA76-D743-B0C2-C7F8280E8102}" name="Column11873"/>
    <tableColumn id="11894" xr3:uid="{73B68B9F-5A14-C44A-B102-4EFFFF8AD2DC}" name="Column11874"/>
    <tableColumn id="11895" xr3:uid="{6CE9EF54-F052-F64B-A9F6-3F6DF64D2CC8}" name="Column11875"/>
    <tableColumn id="11896" xr3:uid="{139E6652-180C-1740-A795-3B5DCBF01D3B}" name="Column11876"/>
    <tableColumn id="11897" xr3:uid="{E7A5182A-84BB-0F4D-8C6A-91EF4A19A0C8}" name="Column11877"/>
    <tableColumn id="11898" xr3:uid="{EE65263B-42FB-5540-A80B-717F1B1E3002}" name="Column11878"/>
    <tableColumn id="11899" xr3:uid="{7818FBDA-E6C4-1342-8546-3A8D98EF8116}" name="Column11879"/>
    <tableColumn id="11900" xr3:uid="{82B519FA-3C10-4549-8B07-A37ADC22CCE8}" name="Column11880"/>
    <tableColumn id="11901" xr3:uid="{E121BF4F-7C34-5D48-992C-C12C1C69D67C}" name="Column11881"/>
    <tableColumn id="11902" xr3:uid="{5C276FFF-9AB4-6649-9413-4698D32A34DA}" name="Column11882"/>
    <tableColumn id="11903" xr3:uid="{4D8BE3C1-248A-0F4D-BC4B-DF28761E9E02}" name="Column11883"/>
    <tableColumn id="11904" xr3:uid="{98EF4D15-D020-734F-A5A3-DE417942A52C}" name="Column11884"/>
    <tableColumn id="11905" xr3:uid="{67DFFC7F-505B-2049-9E61-5C6B013DC8DC}" name="Column11885"/>
    <tableColumn id="11906" xr3:uid="{074C43D6-618A-A648-A398-7985561B3141}" name="Column11886"/>
    <tableColumn id="11907" xr3:uid="{51FF86D7-0399-254B-88D0-16094177BA51}" name="Column11887"/>
    <tableColumn id="11908" xr3:uid="{A677AED7-FFC2-9747-B4D8-5269754D9CA2}" name="Column11888"/>
    <tableColumn id="11909" xr3:uid="{DAE429FE-6E6E-1E43-96F9-61D1CD799B71}" name="Column11889"/>
    <tableColumn id="11910" xr3:uid="{7902A817-51ED-2341-B4FC-64EB850CA4DA}" name="Column11890"/>
    <tableColumn id="11911" xr3:uid="{AFB82CEE-176D-2F41-9366-C02BACCD2F83}" name="Column11891"/>
    <tableColumn id="11912" xr3:uid="{9CB58D16-45B4-2E48-B1B2-6730DBE3ED5B}" name="Column11892"/>
    <tableColumn id="11913" xr3:uid="{0926BEC9-0C0E-D042-BCED-18ED8E80366A}" name="Column11893"/>
    <tableColumn id="11914" xr3:uid="{05429FD7-FB69-1445-A606-8CC27E8D31F5}" name="Column11894"/>
    <tableColumn id="11915" xr3:uid="{EAF7CCD7-7824-9E43-A01B-82B4ED528103}" name="Column11895"/>
    <tableColumn id="11916" xr3:uid="{2C70E171-7350-0943-B4D8-4B3789F4626C}" name="Column11896"/>
    <tableColumn id="11917" xr3:uid="{B7A1D951-CDE0-8145-B42A-1804B2807BA8}" name="Column11897"/>
    <tableColumn id="11918" xr3:uid="{839E8204-4D40-D947-88E7-81C865139534}" name="Column11898"/>
    <tableColumn id="11919" xr3:uid="{892BF574-23E2-054E-A11F-5364A1A9C9C5}" name="Column11899"/>
    <tableColumn id="11920" xr3:uid="{930624A5-0B22-D44E-8505-7033BDCBB913}" name="Column11900"/>
    <tableColumn id="11921" xr3:uid="{0EBF2B25-02FA-AC43-BF83-21C7B3C81921}" name="Column11901"/>
    <tableColumn id="11922" xr3:uid="{C7989620-BB38-AC4D-AAA3-3E2D799BC470}" name="Column11902"/>
    <tableColumn id="11923" xr3:uid="{6F23B12E-946E-814A-BEBE-576E88587A3F}" name="Column11903"/>
    <tableColumn id="11924" xr3:uid="{6A87C43D-E43E-6441-8ADE-453124DE9053}" name="Column11904"/>
    <tableColumn id="11925" xr3:uid="{BB834DD7-9738-704C-8F31-756B39391588}" name="Column11905"/>
    <tableColumn id="11926" xr3:uid="{BF9774AD-A17A-8846-8516-7663D23F0889}" name="Column11906"/>
    <tableColumn id="11927" xr3:uid="{EE1C3089-87D6-5442-AE5E-BE3013A1BD21}" name="Column11907"/>
    <tableColumn id="11928" xr3:uid="{4CA447AB-C9A1-4A45-8155-1C30947A8047}" name="Column11908"/>
    <tableColumn id="11929" xr3:uid="{994F1513-8F20-8F45-BB12-1E3BE8474DDB}" name="Column11909"/>
    <tableColumn id="11930" xr3:uid="{29FF05FC-7E23-534A-93A4-19F5F5F8F134}" name="Column11910"/>
    <tableColumn id="11931" xr3:uid="{363DA703-E28F-BC4C-999F-32EAAD7C67CE}" name="Column11911"/>
    <tableColumn id="11932" xr3:uid="{EF0A0F47-D87E-6F4E-9144-20F8BB08FF9B}" name="Column11912"/>
    <tableColumn id="11933" xr3:uid="{2A730795-4733-3E42-8F6D-E0AA7044014E}" name="Column11913"/>
    <tableColumn id="11934" xr3:uid="{35C12615-5DC9-B843-8BFC-0B55EBC454BF}" name="Column11914"/>
    <tableColumn id="11935" xr3:uid="{B1C56F34-2C4A-FA4A-98C4-D2296886360B}" name="Column11915"/>
    <tableColumn id="11936" xr3:uid="{C1BD1276-7571-E84F-9E49-EE4C229682DB}" name="Column11916"/>
    <tableColumn id="11937" xr3:uid="{C1C89986-83E1-0243-87C6-EBDAD3AF6102}" name="Column11917"/>
    <tableColumn id="11938" xr3:uid="{356CF410-A729-6841-80FD-E3A803B6AF8D}" name="Column11918"/>
    <tableColumn id="11939" xr3:uid="{17DA6C38-AF03-1748-B5A7-5A7ED3B607CD}" name="Column11919"/>
    <tableColumn id="11940" xr3:uid="{7FAAFDC8-A035-184F-BDB2-8309B97D15DF}" name="Column11920"/>
    <tableColumn id="11941" xr3:uid="{C433DC30-ADB5-034B-AA7A-0F805391884B}" name="Column11921"/>
    <tableColumn id="11942" xr3:uid="{5BC9364B-EB09-7F42-9B73-9615E7204377}" name="Column11922"/>
    <tableColumn id="11943" xr3:uid="{4567AD37-5D97-5E44-A60B-4A0E5A03BE29}" name="Column11923"/>
    <tableColumn id="11944" xr3:uid="{D9201A5F-CEC3-EA43-B343-2FFF814637BD}" name="Column11924"/>
    <tableColumn id="11945" xr3:uid="{68967462-6F2C-7548-B969-5CCF58000EEE}" name="Column11925"/>
    <tableColumn id="11946" xr3:uid="{3CCD14FD-ED77-F244-9E50-BC141FE2CEA7}" name="Column11926"/>
    <tableColumn id="11947" xr3:uid="{588CDBCC-E73F-464A-A2F8-19E49B5D3F06}" name="Column11927"/>
    <tableColumn id="11948" xr3:uid="{1071A9C0-34EB-A04D-9BDC-357BEA4410CB}" name="Column11928"/>
    <tableColumn id="11949" xr3:uid="{E84E47F6-324A-CD49-9F9F-A54A31A916C1}" name="Column11929"/>
    <tableColumn id="11950" xr3:uid="{77C55FB9-DF18-6841-8807-EEBD12CCBD21}" name="Column11930"/>
    <tableColumn id="11951" xr3:uid="{473F250D-8F66-9246-A96D-4450EC250B07}" name="Column11931"/>
    <tableColumn id="11952" xr3:uid="{762B74F9-E272-3F46-B696-9D2301704B05}" name="Column11932"/>
    <tableColumn id="11953" xr3:uid="{AA4EF1E8-280C-4444-A20A-6052212033F4}" name="Column11933"/>
    <tableColumn id="11954" xr3:uid="{6A7CE24A-294A-2740-B1E7-EC2CF82FD788}" name="Column11934"/>
    <tableColumn id="11955" xr3:uid="{62DD792C-F7E0-884F-A239-137C5A33A21E}" name="Column11935"/>
    <tableColumn id="11956" xr3:uid="{B368F50D-6197-094C-9796-022099FC4E5E}" name="Column11936"/>
    <tableColumn id="11957" xr3:uid="{6544E79B-9D10-8446-8A9E-9628DA7E2572}" name="Column11937"/>
    <tableColumn id="11958" xr3:uid="{98EBCB44-6E13-4841-BBF5-CFF7591E267B}" name="Column11938"/>
    <tableColumn id="11959" xr3:uid="{2E13E162-A3A7-F249-94DF-D07C569162CD}" name="Column11939"/>
    <tableColumn id="11960" xr3:uid="{1B535A20-5DCA-3D44-B88B-5DE3F2F581CE}" name="Column11940"/>
    <tableColumn id="11961" xr3:uid="{3BC07485-5D6C-5E4B-B382-0D33B30405D2}" name="Column11941"/>
    <tableColumn id="11962" xr3:uid="{046246A9-CB60-FF48-896E-9DAABEC32DB6}" name="Column11942"/>
    <tableColumn id="11963" xr3:uid="{5E4DF538-DCE8-C143-8617-9240359A87D5}" name="Column11943"/>
    <tableColumn id="11964" xr3:uid="{431396B8-2427-DB4A-A62B-9F58BB6704FE}" name="Column11944"/>
    <tableColumn id="11965" xr3:uid="{E86FA93A-13B7-994B-9017-88E0F556BD97}" name="Column11945"/>
    <tableColumn id="11966" xr3:uid="{0E6D448C-0B0F-E249-A374-4942B8EC637D}" name="Column11946"/>
    <tableColumn id="11967" xr3:uid="{85434279-DCA8-C840-9123-948BBF428343}" name="Column11947"/>
    <tableColumn id="11968" xr3:uid="{6B4B0351-EBB2-1E42-A8AE-708A5BBC11BB}" name="Column11948"/>
    <tableColumn id="11969" xr3:uid="{CCD46C3A-4B98-E04C-9CBE-C4E88588B433}" name="Column11949"/>
    <tableColumn id="11970" xr3:uid="{C55141F7-E66D-3F46-8B79-630A4F40F87F}" name="Column11950"/>
    <tableColumn id="11971" xr3:uid="{DBEF6546-D824-7E4C-A8B0-BBA4EB4E7991}" name="Column11951"/>
    <tableColumn id="11972" xr3:uid="{70ABF3ED-8529-9C46-BBCD-16C20BDAFD78}" name="Column11952"/>
    <tableColumn id="11973" xr3:uid="{50418252-602B-774A-ACDD-C555E6DF6C24}" name="Column11953"/>
    <tableColumn id="11974" xr3:uid="{A51F9CC6-B2DB-FC48-9BBE-39A7050B6660}" name="Column11954"/>
    <tableColumn id="11975" xr3:uid="{0D110222-7CE8-254E-A2E8-101A127AA559}" name="Column11955"/>
    <tableColumn id="11976" xr3:uid="{FDE66484-F915-AA45-BE31-EFA7B1191428}" name="Column11956"/>
    <tableColumn id="11977" xr3:uid="{CF3A53A9-1778-DE44-8935-F7F4377003D4}" name="Column11957"/>
    <tableColumn id="11978" xr3:uid="{72E43BB0-3909-2940-8561-513C9ED510B3}" name="Column11958"/>
    <tableColumn id="11979" xr3:uid="{E3AB6CA8-152B-F041-9745-E100DA53395F}" name="Column11959"/>
    <tableColumn id="11980" xr3:uid="{20ED5374-5286-4644-B35D-C06922A0503C}" name="Column11960"/>
    <tableColumn id="11981" xr3:uid="{9836F011-5FDF-444E-92F2-C40B68F5FEEF}" name="Column11961"/>
    <tableColumn id="11982" xr3:uid="{A797FE88-5875-7F41-88A4-6C627997BC04}" name="Column11962"/>
    <tableColumn id="11983" xr3:uid="{952D6F97-BB31-3F44-B136-F200BD9E53A0}" name="Column11963"/>
    <tableColumn id="11984" xr3:uid="{05B95AD8-D9FE-3348-B282-BFCB546724DA}" name="Column11964"/>
    <tableColumn id="11985" xr3:uid="{C2A94527-7ED8-BF47-91C4-9550BB2CC5B1}" name="Column11965"/>
    <tableColumn id="11986" xr3:uid="{CBE0C31F-02C1-594D-BD42-5ED932E72E2E}" name="Column11966"/>
    <tableColumn id="11987" xr3:uid="{D321AB50-9005-354E-B781-3EA8BBD72B4D}" name="Column11967"/>
    <tableColumn id="11988" xr3:uid="{83229FD1-002F-4A42-BB84-E6168AF5C47A}" name="Column11968"/>
    <tableColumn id="11989" xr3:uid="{67933D16-6259-B444-B3F2-267F773429DA}" name="Column11969"/>
    <tableColumn id="11990" xr3:uid="{BA150269-6315-6148-AFBC-782F88358EDE}" name="Column11970"/>
    <tableColumn id="11991" xr3:uid="{4F284435-D0A6-F046-B7E7-2A1CCB230C0C}" name="Column11971"/>
    <tableColumn id="11992" xr3:uid="{B41C5E22-2D5C-694F-AE6F-4A6D48287209}" name="Column11972"/>
    <tableColumn id="11993" xr3:uid="{5E2C4E6E-4189-F24A-93E5-A9342F4DA5FC}" name="Column11973"/>
    <tableColumn id="11994" xr3:uid="{1BE58CDB-B2B8-3D44-BAAD-46F1F93FE184}" name="Column11974"/>
    <tableColumn id="11995" xr3:uid="{49CE46DE-755E-A643-B231-DE54B2E3A797}" name="Column11975"/>
    <tableColumn id="11996" xr3:uid="{843FAA80-943A-FD48-BCDD-70B2CE8BBEEE}" name="Column11976"/>
    <tableColumn id="11997" xr3:uid="{299E652A-0E25-6A43-979F-D0574A373E58}" name="Column11977"/>
    <tableColumn id="11998" xr3:uid="{A80F69F4-3CF6-914E-A4DD-0268EDEE9B23}" name="Column11978"/>
    <tableColumn id="11999" xr3:uid="{F85E2134-34B6-DD4A-97D3-95CDACA5C578}" name="Column11979"/>
    <tableColumn id="12000" xr3:uid="{98047617-134C-E447-BD69-E64ABFA4B128}" name="Column11980"/>
    <tableColumn id="12001" xr3:uid="{F9E0FBD0-4394-CD4B-95B7-5E73B20A0466}" name="Column11981"/>
    <tableColumn id="12002" xr3:uid="{9C6D1B29-6C60-3444-8055-230B4FF7D18F}" name="Column11982"/>
    <tableColumn id="12003" xr3:uid="{4D7EE25E-158F-D240-86D1-D70C696C084D}" name="Column11983"/>
    <tableColumn id="12004" xr3:uid="{3383B48C-9EDA-0643-8940-095C93397361}" name="Column11984"/>
    <tableColumn id="12005" xr3:uid="{87B1B661-7698-3044-B224-3C46425EC04A}" name="Column11985"/>
    <tableColumn id="12006" xr3:uid="{F67C72B9-E872-E645-BB80-CEC9987F56CD}" name="Column11986"/>
    <tableColumn id="12007" xr3:uid="{EBC71588-003E-3342-A254-C2DCCF89547A}" name="Column11987"/>
    <tableColumn id="12008" xr3:uid="{F7F16C54-37CB-374B-BD56-9B30348D11D2}" name="Column11988"/>
    <tableColumn id="12009" xr3:uid="{FA4254C4-10B1-5B46-A51B-E3B24B4A232C}" name="Column11989"/>
    <tableColumn id="12010" xr3:uid="{FEFF11D0-0637-0C49-8524-4DD684336EC0}" name="Column11990"/>
    <tableColumn id="12011" xr3:uid="{836522B5-B72D-7340-84AB-59EAF17902A3}" name="Column11991"/>
    <tableColumn id="12012" xr3:uid="{4CBF4867-182F-D947-92F4-990B0B2DBBE6}" name="Column11992"/>
    <tableColumn id="12013" xr3:uid="{5FCF60D2-573A-A14E-BCAF-FC383800C00E}" name="Column11993"/>
    <tableColumn id="12014" xr3:uid="{5B361AE4-4CB3-0840-B92C-AF36C1F229AA}" name="Column11994"/>
    <tableColumn id="12015" xr3:uid="{67C95C5B-C16E-764C-924F-5E16A690A9B5}" name="Column11995"/>
    <tableColumn id="12016" xr3:uid="{966BA702-E88F-1C44-8FCE-685DBAA68504}" name="Column11996"/>
    <tableColumn id="12017" xr3:uid="{2B14A5C8-B8DF-A447-94F4-F51FEF604FAB}" name="Column11997"/>
    <tableColumn id="12018" xr3:uid="{AD172FDA-769C-E04E-8FDF-4833CD382AA4}" name="Column11998"/>
    <tableColumn id="12019" xr3:uid="{2EEC1210-E27D-FF45-932E-1A1F1BCC21C1}" name="Column11999"/>
    <tableColumn id="12020" xr3:uid="{6355C786-0D9D-3C4F-9C5F-8095DF00A8BD}" name="Column12000"/>
    <tableColumn id="12021" xr3:uid="{78DB346E-7095-0A4C-B763-DFD96C6CA048}" name="Column12001"/>
    <tableColumn id="12022" xr3:uid="{ED1B7FAB-EB48-E144-B4B1-13ECC06E0377}" name="Column12002"/>
    <tableColumn id="12023" xr3:uid="{93B9046F-BFCF-B84E-82BA-9BEC2DCBA877}" name="Column12003"/>
    <tableColumn id="12024" xr3:uid="{0E0F7490-DA8B-1B40-8AA3-F9EFE2137E22}" name="Column12004"/>
    <tableColumn id="12025" xr3:uid="{8B9DF14D-B34F-EE4C-BAD0-829A5A6BE7C3}" name="Column12005"/>
    <tableColumn id="12026" xr3:uid="{E45B1A41-6A5D-2848-AA3A-A9296C3002BC}" name="Column12006"/>
    <tableColumn id="12027" xr3:uid="{1F32F3BB-8078-E246-A22D-6C673559D83F}" name="Column12007"/>
    <tableColumn id="12028" xr3:uid="{071DE575-AC48-DC47-8E17-E0C891BF1C7E}" name="Column12008"/>
    <tableColumn id="12029" xr3:uid="{58614942-3394-8A4B-A09E-DC2B7DAE8DD6}" name="Column12009"/>
    <tableColumn id="12030" xr3:uid="{D8FA5B2A-D21D-FC4C-953D-A500DD321422}" name="Column12010"/>
    <tableColumn id="12031" xr3:uid="{8DFF57EA-21F6-9043-8A96-DF42791C3B09}" name="Column12011"/>
    <tableColumn id="12032" xr3:uid="{01CAD80F-14BC-274F-8537-A989496A8551}" name="Column12012"/>
    <tableColumn id="12033" xr3:uid="{DAF279DF-D5C1-B043-890C-0D6FC688CBB3}" name="Column12013"/>
    <tableColumn id="12034" xr3:uid="{0E7E9750-4BBA-0745-AE2D-0DCFA196680A}" name="Column12014"/>
    <tableColumn id="12035" xr3:uid="{426B9A43-AED0-6543-81B7-876E22AD505E}" name="Column12015"/>
    <tableColumn id="12036" xr3:uid="{839E29A4-37CD-214D-82D3-1FE5E7415AD2}" name="Column12016"/>
    <tableColumn id="12037" xr3:uid="{92B8A6C6-DB5A-B246-B4C7-EF637F0C1138}" name="Column12017"/>
    <tableColumn id="12038" xr3:uid="{1E48955A-E38C-B243-8F41-8AB287977023}" name="Column12018"/>
    <tableColumn id="12039" xr3:uid="{B06CF45F-7D4F-C84F-B155-6063B75AA3EC}" name="Column12019"/>
    <tableColumn id="12040" xr3:uid="{96BD8039-22F3-B442-BDD5-04AD69A8233F}" name="Column12020"/>
    <tableColumn id="12041" xr3:uid="{B7B49AE7-6501-6347-A499-9C6D8CAE879C}" name="Column12021"/>
    <tableColumn id="12042" xr3:uid="{BCD5E5CF-994E-974E-8E04-FC8E2C5D3376}" name="Column12022"/>
    <tableColumn id="12043" xr3:uid="{1D930555-6FAC-8E4A-8B7B-973BC7EDBDEB}" name="Column12023"/>
    <tableColumn id="12044" xr3:uid="{810BD530-C8FC-454B-9AB0-93251B14F267}" name="Column12024"/>
    <tableColumn id="12045" xr3:uid="{7465CC96-2977-6B47-936F-899B3519DC09}" name="Column12025"/>
    <tableColumn id="12046" xr3:uid="{0FE3F4A5-8640-7947-9D18-050878489C81}" name="Column12026"/>
    <tableColumn id="12047" xr3:uid="{F644AE08-6EA7-0142-9EC5-E10B06E2C714}" name="Column12027"/>
    <tableColumn id="12048" xr3:uid="{C55FFC62-809C-D04F-9132-2510393D4CB6}" name="Column12028"/>
    <tableColumn id="12049" xr3:uid="{40D9E096-F75C-2D44-ADDA-BC1C4400A7CA}" name="Column12029"/>
    <tableColumn id="12050" xr3:uid="{B02C25BE-BA12-3B4C-94DF-23621CCF83A0}" name="Column12030"/>
    <tableColumn id="12051" xr3:uid="{218F6165-111E-CD4B-9D87-3B37822A4B60}" name="Column12031"/>
    <tableColumn id="12052" xr3:uid="{E106F92A-3E41-2D49-9799-952F7C1DDD28}" name="Column12032"/>
    <tableColumn id="12053" xr3:uid="{0CB94949-4A7B-6D45-B91C-B7C382DFBA9F}" name="Column12033"/>
    <tableColumn id="12054" xr3:uid="{F1BD4B67-A157-F142-9A13-D677A49E3450}" name="Column12034"/>
    <tableColumn id="12055" xr3:uid="{53962AF2-6298-7F4D-98CE-4BF66008CF1E}" name="Column12035"/>
    <tableColumn id="12056" xr3:uid="{0779E1D0-C00B-4C4E-8FCB-83D27F06A75F}" name="Column12036"/>
    <tableColumn id="12057" xr3:uid="{8D1F11B4-9C62-8B4E-8DBE-4CA6CEC88C77}" name="Column12037"/>
    <tableColumn id="12058" xr3:uid="{A34E6C0C-75BF-B044-B519-53C5F383663C}" name="Column12038"/>
    <tableColumn id="12059" xr3:uid="{98F3A107-B5F8-D84E-99EE-F7983F2B8F8F}" name="Column12039"/>
    <tableColumn id="12060" xr3:uid="{E7EBDF04-CDA2-F248-9A96-37AFD6550A44}" name="Column12040"/>
    <tableColumn id="12061" xr3:uid="{1006A3EB-7367-994D-8308-EBF4F4CD4A41}" name="Column12041"/>
    <tableColumn id="12062" xr3:uid="{6B81CB67-3462-C94D-B765-AD8E37FC6731}" name="Column12042"/>
    <tableColumn id="12063" xr3:uid="{AB2B6205-1BE4-874F-B0B8-21D42CD50CB9}" name="Column12043"/>
    <tableColumn id="12064" xr3:uid="{4FFE93B4-4A0A-8E45-910C-ADB3EE36B97D}" name="Column12044"/>
    <tableColumn id="12065" xr3:uid="{501F564A-225E-D74F-A367-2096E8D59BC5}" name="Column12045"/>
    <tableColumn id="12066" xr3:uid="{DE75858C-3AE1-CA4A-8F9F-541C9458F762}" name="Column12046"/>
    <tableColumn id="12067" xr3:uid="{8DB52DDF-0CE3-014E-BE30-D7470F7AEACE}" name="Column12047"/>
    <tableColumn id="12068" xr3:uid="{7C863577-89DE-3549-8CCA-4FAD009EC033}" name="Column12048"/>
    <tableColumn id="12069" xr3:uid="{98B40481-D587-7C4E-ABF7-1464D4258A10}" name="Column12049"/>
    <tableColumn id="12070" xr3:uid="{742D5B17-24B6-434A-A02C-6CD5053C224D}" name="Column12050"/>
    <tableColumn id="12071" xr3:uid="{5DEE92AF-466B-634F-A1D5-0EF7D686829C}" name="Column12051"/>
    <tableColumn id="12072" xr3:uid="{BE3DCC0C-3AC8-784A-826D-DF361B0C79CC}" name="Column12052"/>
    <tableColumn id="12073" xr3:uid="{CFA45407-174B-3B4A-BEB4-87843C286F5F}" name="Column12053"/>
    <tableColumn id="12074" xr3:uid="{B947B0EA-5D23-7E4F-AB10-14CFE6E40EB2}" name="Column12054"/>
    <tableColumn id="12075" xr3:uid="{81149ABE-3F3E-8E4A-B18A-855CBCA352F7}" name="Column12055"/>
    <tableColumn id="12076" xr3:uid="{1E9B28D8-8EA5-9944-AC23-3B4BF7F514DE}" name="Column12056"/>
    <tableColumn id="12077" xr3:uid="{B9DDA36E-C8FA-6E4A-A9BA-2220CB42AC31}" name="Column12057"/>
    <tableColumn id="12078" xr3:uid="{AF7C686B-2D76-734C-8253-27A39B31044F}" name="Column12058"/>
    <tableColumn id="12079" xr3:uid="{E38D7B86-E78F-D241-AD91-68DDC17E612E}" name="Column12059"/>
    <tableColumn id="12080" xr3:uid="{6C40EA45-146E-6B48-A12D-05173490BC46}" name="Column12060"/>
    <tableColumn id="12081" xr3:uid="{90D89E64-B214-3146-93D3-99D5F32868AC}" name="Column12061"/>
    <tableColumn id="12082" xr3:uid="{851C914D-AAF0-D146-AC1A-BD6ABF86AFB5}" name="Column12062"/>
    <tableColumn id="12083" xr3:uid="{1CF45018-671B-864E-93D7-81A26CF5EC0B}" name="Column12063"/>
    <tableColumn id="12084" xr3:uid="{C97E7302-E606-DA46-832B-A00055AF07B9}" name="Column12064"/>
    <tableColumn id="12085" xr3:uid="{FE75ACB3-2B20-C741-A384-48166B956EE0}" name="Column12065"/>
    <tableColumn id="12086" xr3:uid="{BF7B810D-E734-5F46-B302-83656702BA2B}" name="Column12066"/>
    <tableColumn id="12087" xr3:uid="{9E38C9BA-EC73-7B4A-93D0-3F803E37A2EC}" name="Column12067"/>
    <tableColumn id="12088" xr3:uid="{65FF3484-8B54-114A-910F-BF4066434BB8}" name="Column12068"/>
    <tableColumn id="12089" xr3:uid="{54ED016E-8708-9F4F-B27F-658652181B24}" name="Column12069"/>
    <tableColumn id="12090" xr3:uid="{01FF86EF-7DA5-8A40-B5F9-AF7C7AB7F19F}" name="Column12070"/>
    <tableColumn id="12091" xr3:uid="{27603BC6-FEA4-EA48-A89B-205327DFCA3A}" name="Column12071"/>
    <tableColumn id="12092" xr3:uid="{6E5151A9-11A0-274D-8A72-7BC358080A3E}" name="Column12072"/>
    <tableColumn id="12093" xr3:uid="{6A54CBFC-C825-CD47-B87B-88A3FA0A3CD1}" name="Column12073"/>
    <tableColumn id="12094" xr3:uid="{278CB513-1BE6-EC49-A073-F371FD48C8F0}" name="Column12074"/>
    <tableColumn id="12095" xr3:uid="{DCF3787A-D31B-1B49-95AD-2E7DC2731D80}" name="Column12075"/>
    <tableColumn id="12096" xr3:uid="{75ACC38A-4E7D-8941-AD1E-E899C8F271C8}" name="Column12076"/>
    <tableColumn id="12097" xr3:uid="{806B4AAF-F90C-6642-9DF4-0BBAB4011295}" name="Column12077"/>
    <tableColumn id="12098" xr3:uid="{41D01FF7-9E78-294E-AF7E-FEA7E5CA274B}" name="Column12078"/>
    <tableColumn id="12099" xr3:uid="{897B538D-F60A-FF46-86B2-0D824ED8C88C}" name="Column12079"/>
    <tableColumn id="12100" xr3:uid="{D493F3CB-C013-E140-888B-EAB8BEF73A97}" name="Column12080"/>
    <tableColumn id="12101" xr3:uid="{4FACA7F4-DA64-6F40-BB93-7C6133A782CA}" name="Column12081"/>
    <tableColumn id="12102" xr3:uid="{6745661E-60F9-E648-96C2-748AF9BD28DE}" name="Column12082"/>
    <tableColumn id="12103" xr3:uid="{1CD0ED33-4906-2A49-90EA-014D26B3398E}" name="Column12083"/>
    <tableColumn id="12104" xr3:uid="{18F8506B-1A27-1142-9818-E5270A66D89F}" name="Column12084"/>
    <tableColumn id="12105" xr3:uid="{770E53BF-FD10-4749-8635-187D5A9B5358}" name="Column12085"/>
    <tableColumn id="12106" xr3:uid="{526D00A6-21AA-3D40-8C4E-17B5F4F08045}" name="Column12086"/>
    <tableColumn id="12107" xr3:uid="{4B48240B-1C4C-4543-B1E8-224D5DF1A153}" name="Column12087"/>
    <tableColumn id="12108" xr3:uid="{44BE48E1-8A5C-1E44-AFAD-574DB18556E2}" name="Column12088"/>
    <tableColumn id="12109" xr3:uid="{2E2FE266-A886-1A41-9915-66FE10C3A11D}" name="Column12089"/>
    <tableColumn id="12110" xr3:uid="{787709C8-E73B-0642-8C71-E5A1C3BC2C82}" name="Column12090"/>
    <tableColumn id="12111" xr3:uid="{DEF557C1-4E44-0540-AB4B-DEA11E00C670}" name="Column12091"/>
    <tableColumn id="12112" xr3:uid="{DCEF51B6-2613-B042-BDA0-0765F112E9DF}" name="Column12092"/>
    <tableColumn id="12113" xr3:uid="{F84CCDCC-83D9-CE4D-B0C9-40F2CACCB414}" name="Column12093"/>
    <tableColumn id="12114" xr3:uid="{4D3243B4-63C3-0746-87A2-1ADC7F9FAC07}" name="Column12094"/>
    <tableColumn id="12115" xr3:uid="{CC99BEFF-3FB9-8149-820C-4A25FD3888A6}" name="Column12095"/>
    <tableColumn id="12116" xr3:uid="{840739F3-9AEB-5648-A0C0-6A9719C4327F}" name="Column12096"/>
    <tableColumn id="12117" xr3:uid="{20141F26-284C-7A44-8C80-21A224CD4441}" name="Column12097"/>
    <tableColumn id="12118" xr3:uid="{96B4E650-B701-3A4A-B3EA-8DA5500EB0DD}" name="Column12098"/>
    <tableColumn id="12119" xr3:uid="{D24935F1-B674-7243-8204-C5E30A6BE427}" name="Column12099"/>
    <tableColumn id="12120" xr3:uid="{A96D6C3F-168F-584C-8142-412AC9640273}" name="Column12100"/>
    <tableColumn id="12121" xr3:uid="{5B18A277-5282-EE4E-A255-2AF2BC1316FD}" name="Column12101"/>
    <tableColumn id="12122" xr3:uid="{DB87669F-6AE3-0346-B8B4-EA4C4DDF1953}" name="Column12102"/>
    <tableColumn id="12123" xr3:uid="{4AE085DD-1160-E641-9E9F-F5B651F87CDE}" name="Column12103"/>
    <tableColumn id="12124" xr3:uid="{3507CD3C-3B59-F74E-928A-80A3F5F24797}" name="Column12104"/>
    <tableColumn id="12125" xr3:uid="{CEF90558-612F-8A4E-AD3A-913D953ADAF9}" name="Column12105"/>
    <tableColumn id="12126" xr3:uid="{DCE2ED94-0DC9-3E45-8144-BA8A295F0320}" name="Column12106"/>
    <tableColumn id="12127" xr3:uid="{DFB75FBF-EF40-BC4D-BCD4-391ECD7B222A}" name="Column12107"/>
    <tableColumn id="12128" xr3:uid="{1FD1B6F4-2025-1349-A8B7-609E06B51F51}" name="Column12108"/>
    <tableColumn id="12129" xr3:uid="{D79D7865-024B-994C-B357-8AD50A062465}" name="Column12109"/>
    <tableColumn id="12130" xr3:uid="{41ABF766-FCF3-644D-9CD5-29FFB54B9DB1}" name="Column12110"/>
    <tableColumn id="12131" xr3:uid="{A57ABAAC-E4BB-5744-8BD5-FA09CCD0A245}" name="Column12111"/>
    <tableColumn id="12132" xr3:uid="{8E4CCD4C-617C-3348-AC88-85E85E58060D}" name="Column12112"/>
    <tableColumn id="12133" xr3:uid="{8EE4D114-89CB-9141-88EC-28823DD02EA5}" name="Column12113"/>
    <tableColumn id="12134" xr3:uid="{14B99468-526D-B044-B998-2E56C1F969FB}" name="Column12114"/>
    <tableColumn id="12135" xr3:uid="{13D47A54-6798-6841-B3FF-BF14942F140B}" name="Column12115"/>
    <tableColumn id="12136" xr3:uid="{72F21C06-D0BF-1141-9DCB-E797E282D0C1}" name="Column12116"/>
    <tableColumn id="12137" xr3:uid="{57B5CF57-D920-B54A-9C2C-BC679F8CE711}" name="Column12117"/>
    <tableColumn id="12138" xr3:uid="{7566B8DA-4C98-6448-80F7-59F0668FF127}" name="Column12118"/>
    <tableColumn id="12139" xr3:uid="{93265903-887E-5647-B078-1E888DE32E8C}" name="Column12119"/>
    <tableColumn id="12140" xr3:uid="{953F063B-8F9A-B441-9951-924E65A76D6C}" name="Column12120"/>
    <tableColumn id="12141" xr3:uid="{293A7FF1-C5E9-8C41-8C66-427FB7166306}" name="Column12121"/>
    <tableColumn id="12142" xr3:uid="{C9FBB0FE-67DA-6E41-B802-C7D9A024156A}" name="Column12122"/>
    <tableColumn id="12143" xr3:uid="{D29CB038-EC3F-6E4B-AC2A-2B96029A41CB}" name="Column12123"/>
    <tableColumn id="12144" xr3:uid="{83D91801-4C2F-0648-AC18-63C033DD5DB7}" name="Column12124"/>
    <tableColumn id="12145" xr3:uid="{3B0D4237-BDA6-3A41-8029-75E6C4A5FEA8}" name="Column12125"/>
    <tableColumn id="12146" xr3:uid="{E8EDF89E-7C60-3246-8867-D9C2C04C41B8}" name="Column12126"/>
    <tableColumn id="12147" xr3:uid="{01B06FFF-446E-3B43-81A7-4B40FBC16F5B}" name="Column12127"/>
    <tableColumn id="12148" xr3:uid="{55EC4011-A510-C240-B4A2-2286CDF4E9AF}" name="Column12128"/>
    <tableColumn id="12149" xr3:uid="{81B09C90-62E0-A447-9154-335858E0CAF9}" name="Column12129"/>
    <tableColumn id="12150" xr3:uid="{BCC72E7B-59EB-1B4B-921B-EB970E05CB62}" name="Column12130"/>
    <tableColumn id="12151" xr3:uid="{34B3D593-977A-AE45-9AA7-6B0E3FC54CAF}" name="Column12131"/>
    <tableColumn id="12152" xr3:uid="{DD97B87A-5CAF-BE47-9971-F61880F6AA65}" name="Column12132"/>
    <tableColumn id="12153" xr3:uid="{168C2179-8BE6-4146-8424-DE3E1AC4E09F}" name="Column12133"/>
    <tableColumn id="12154" xr3:uid="{9DC056F8-9A84-3B4B-95C7-D3C02C4A78B3}" name="Column12134"/>
    <tableColumn id="12155" xr3:uid="{515542B5-09CD-D74C-B0B0-76AF08A97962}" name="Column12135"/>
    <tableColumn id="12156" xr3:uid="{65117985-9D68-8C4E-B966-9DB04A1ACE03}" name="Column12136"/>
    <tableColumn id="12157" xr3:uid="{186A3314-C1F1-FF43-8B5E-5A7151936FB0}" name="Column12137"/>
    <tableColumn id="12158" xr3:uid="{6C054CC7-DCBB-C14D-A3D7-ACCB92BDEC7B}" name="Column12138"/>
    <tableColumn id="12159" xr3:uid="{02DF9C5A-E90A-0348-A47B-11DC3539361A}" name="Column12139"/>
    <tableColumn id="12160" xr3:uid="{7A3ECACA-98D5-1047-8C9F-758E8B6F126B}" name="Column12140"/>
    <tableColumn id="12161" xr3:uid="{484BE7A0-F4C6-E142-A874-431659CE7698}" name="Column12141"/>
    <tableColumn id="12162" xr3:uid="{F274735A-9FDD-3F4F-8A4D-CAA4976D0C57}" name="Column12142"/>
    <tableColumn id="12163" xr3:uid="{DC681E77-8AC7-F64E-B800-A9FCA50A26F6}" name="Column12143"/>
    <tableColumn id="12164" xr3:uid="{3AF285D6-C25D-0B43-B26A-7B8765028FE8}" name="Column12144"/>
    <tableColumn id="12165" xr3:uid="{6005AE8A-1EFE-DE4E-83D3-E35B6263E615}" name="Column12145"/>
    <tableColumn id="12166" xr3:uid="{C297DF1F-D4A1-9949-9048-C3164B47BFC6}" name="Column12146"/>
    <tableColumn id="12167" xr3:uid="{002455C4-B35B-7048-A7E1-5FD71B443966}" name="Column12147"/>
    <tableColumn id="12168" xr3:uid="{A62A48FC-7B6A-EC46-AD61-B02AD2D51DF1}" name="Column12148"/>
    <tableColumn id="12169" xr3:uid="{B9B65F6B-7F23-1743-BBAB-28265DD34621}" name="Column12149"/>
    <tableColumn id="12170" xr3:uid="{93E6680A-26B1-7348-816C-552771C453E9}" name="Column12150"/>
    <tableColumn id="12171" xr3:uid="{F77280C9-DB09-2841-92C9-35634394DFE2}" name="Column12151"/>
    <tableColumn id="12172" xr3:uid="{74F13F2E-97B7-C94B-9902-D97FD449F1E2}" name="Column12152"/>
    <tableColumn id="12173" xr3:uid="{43348CBA-F899-3148-86E1-04158AA5A79A}" name="Column12153"/>
    <tableColumn id="12174" xr3:uid="{BC5312DD-CA70-C746-8AD3-DCD0EA21BAB5}" name="Column12154"/>
    <tableColumn id="12175" xr3:uid="{DDD0BED3-CF4A-9142-AF3A-E73DC08FE1C7}" name="Column12155"/>
    <tableColumn id="12176" xr3:uid="{C076AC40-34D0-5443-B7FD-04D9E22B62F4}" name="Column12156"/>
    <tableColumn id="12177" xr3:uid="{054338A3-4FD2-D94A-9DD3-B7D9DF3EBCA6}" name="Column12157"/>
    <tableColumn id="12178" xr3:uid="{8D636E29-12D1-7146-9D40-CE82600CEBC3}" name="Column12158"/>
    <tableColumn id="12179" xr3:uid="{525B3C6F-E3AE-644B-AFA4-7A7319465AF3}" name="Column12159"/>
    <tableColumn id="12180" xr3:uid="{7D9E79DA-67C3-F043-806C-2825BF64F2C2}" name="Column12160"/>
    <tableColumn id="12181" xr3:uid="{45F648BC-7627-5F4F-8838-6152D7C6E2B1}" name="Column12161"/>
    <tableColumn id="12182" xr3:uid="{0A7E7DAA-E15D-B84A-82EA-5EBFFD645251}" name="Column12162"/>
    <tableColumn id="12183" xr3:uid="{A6FE4A8A-9B49-F54C-819F-793C27A541BD}" name="Column12163"/>
    <tableColumn id="12184" xr3:uid="{41C10AFE-8DA0-344B-9876-0FEB6B3824D2}" name="Column12164"/>
    <tableColumn id="12185" xr3:uid="{6516F445-7F06-DE4F-9ECD-00A1F238DE9F}" name="Column12165"/>
    <tableColumn id="12186" xr3:uid="{E902D127-7CB6-5E4A-B891-9283FF846B61}" name="Column12166"/>
    <tableColumn id="12187" xr3:uid="{CF829B83-0EFF-3840-AF58-77CEACD61E70}" name="Column12167"/>
    <tableColumn id="12188" xr3:uid="{A8F372D3-C974-E546-BA03-A3A9D1D954F3}" name="Column12168"/>
    <tableColumn id="12189" xr3:uid="{53E77710-67A0-DB41-8520-2EDCA3DD9FAD}" name="Column12169"/>
    <tableColumn id="12190" xr3:uid="{E6690940-318E-0940-83ED-8072D509B18C}" name="Column12170"/>
    <tableColumn id="12191" xr3:uid="{EB8D6591-5932-6548-8B8C-7934BCE723F9}" name="Column12171"/>
    <tableColumn id="12192" xr3:uid="{AB009C7C-551C-774B-9E81-CEE93F7BF62E}" name="Column12172"/>
    <tableColumn id="12193" xr3:uid="{786DAFDC-CAFA-9541-8F39-2FCE7627AB40}" name="Column12173"/>
    <tableColumn id="12194" xr3:uid="{48C4C953-58DD-C749-A612-C53B836B7A66}" name="Column12174"/>
    <tableColumn id="12195" xr3:uid="{1753410E-A0AE-A34E-A0A0-0CA00FB5F174}" name="Column12175"/>
    <tableColumn id="12196" xr3:uid="{27DAF1C0-E26C-0345-9A49-3D8631987ADB}" name="Column12176"/>
    <tableColumn id="12197" xr3:uid="{091709F7-D3C3-3948-A05A-6CCC38E1ACF7}" name="Column12177"/>
    <tableColumn id="12198" xr3:uid="{4D1F42C8-2A83-B14E-84FF-36C5728F2E19}" name="Column12178"/>
    <tableColumn id="12199" xr3:uid="{FFFF800D-6B2E-9A41-89DE-9E39E006AEFB}" name="Column12179"/>
    <tableColumn id="12200" xr3:uid="{C3183294-C9E4-1547-BDE1-45BD2D29D342}" name="Column12180"/>
    <tableColumn id="12201" xr3:uid="{33A47D73-06FB-914C-8BB2-0A93DA03C01C}" name="Column12181"/>
    <tableColumn id="12202" xr3:uid="{EC7B6077-ECD7-0744-B6B5-819B6467DFDB}" name="Column12182"/>
    <tableColumn id="12203" xr3:uid="{D68B65F8-1B73-8A43-A92A-885E934EB2E4}" name="Column12183"/>
    <tableColumn id="12204" xr3:uid="{D56F26F6-A3F8-BD4D-BE22-C3331A444ABA}" name="Column12184"/>
    <tableColumn id="12205" xr3:uid="{5C65AA32-0DAA-D446-809C-B9B9BA673F72}" name="Column12185"/>
    <tableColumn id="12206" xr3:uid="{E636483F-C35A-094A-8F29-18DBBF7B70E5}" name="Column12186"/>
    <tableColumn id="12207" xr3:uid="{93BE1D02-BB0A-FD4F-8E51-00A89CBB8EB4}" name="Column12187"/>
    <tableColumn id="12208" xr3:uid="{4B882ACA-CCA2-5747-8126-687009C541B2}" name="Column12188"/>
    <tableColumn id="12209" xr3:uid="{9A915D45-C51D-4947-B194-B553F6919762}" name="Column12189"/>
    <tableColumn id="12210" xr3:uid="{BC34CEF1-C37E-B44A-8F05-15C2D35764F4}" name="Column12190"/>
    <tableColumn id="12211" xr3:uid="{5B51C69D-130C-0147-A419-4FCF266589F7}" name="Column12191"/>
    <tableColumn id="12212" xr3:uid="{AA031599-E244-C44A-B5C4-8BEC18119415}" name="Column12192"/>
    <tableColumn id="12213" xr3:uid="{2CCB2A9A-B177-3844-B184-DDF69740D039}" name="Column12193"/>
    <tableColumn id="12214" xr3:uid="{6C5F73F3-2225-0340-A0FF-C482598954AA}" name="Column12194"/>
    <tableColumn id="12215" xr3:uid="{400127F0-8FB3-014E-8D88-CE0141520F57}" name="Column12195"/>
    <tableColumn id="12216" xr3:uid="{E251BD88-22AE-AC44-AF46-5F662EC1C91C}" name="Column12196"/>
    <tableColumn id="12217" xr3:uid="{B0BD5873-BB83-C441-9AAD-6A03F8BBCC73}" name="Column12197"/>
    <tableColumn id="12218" xr3:uid="{6412DE52-8F34-3648-978A-C20F3EACD003}" name="Column12198"/>
    <tableColumn id="12219" xr3:uid="{55118566-F904-AF46-9CFE-45A80C076789}" name="Column12199"/>
    <tableColumn id="12220" xr3:uid="{5433E0AA-39A4-B243-8FFB-E6FEF38E6C4D}" name="Column12200"/>
    <tableColumn id="12221" xr3:uid="{7487BE5D-F912-3740-868D-1AE616A9F05E}" name="Column12201"/>
    <tableColumn id="12222" xr3:uid="{E8E19C0D-2AE4-6B48-B6F1-0F2DE121DB5E}" name="Column12202"/>
    <tableColumn id="12223" xr3:uid="{018A98DD-D57B-6B4B-A9C3-EB0253225EFB}" name="Column12203"/>
    <tableColumn id="12224" xr3:uid="{021E0F1C-ED3A-F942-ACBE-B2D57EB85AC3}" name="Column12204"/>
    <tableColumn id="12225" xr3:uid="{0D83EBAD-796A-A94D-9DA7-DF4A11F7602A}" name="Column12205"/>
    <tableColumn id="12226" xr3:uid="{8F1622B0-0509-124E-93CA-DEEF84E20DF6}" name="Column12206"/>
    <tableColumn id="12227" xr3:uid="{A0B80999-8B43-A84B-825C-DBC953D415CC}" name="Column12207"/>
    <tableColumn id="12228" xr3:uid="{EF1D07A4-9162-B749-A169-3B5849838C37}" name="Column12208"/>
    <tableColumn id="12229" xr3:uid="{5A66DC19-83B8-AB4F-B2E1-532D4DFE481C}" name="Column12209"/>
    <tableColumn id="12230" xr3:uid="{C679A34F-EDA7-BF47-8780-B9032FF16BD9}" name="Column12210"/>
    <tableColumn id="12231" xr3:uid="{7678F571-EE51-7240-98C6-C1023834F98A}" name="Column12211"/>
    <tableColumn id="12232" xr3:uid="{EB72EA74-7D74-9542-B403-E75E85D6C76C}" name="Column12212"/>
    <tableColumn id="12233" xr3:uid="{C0893416-F777-E64F-9608-4B8CAC689AA7}" name="Column12213"/>
    <tableColumn id="12234" xr3:uid="{A29CC4B9-D75B-4944-96D4-F7C17F218E7E}" name="Column12214"/>
    <tableColumn id="12235" xr3:uid="{906F69BD-AD7C-534C-BD8E-7687AEE87675}" name="Column12215"/>
    <tableColumn id="12236" xr3:uid="{B7A5C203-676C-CC45-8D6E-154D18E30483}" name="Column12216"/>
    <tableColumn id="12237" xr3:uid="{ED1F7B1F-4784-A249-90E7-AB8AC0F5FEF6}" name="Column12217"/>
    <tableColumn id="12238" xr3:uid="{EF15C108-5791-6849-8DB7-EAAF338DD68B}" name="Column12218"/>
    <tableColumn id="12239" xr3:uid="{595CF142-8832-3A45-B04D-85C3003DEFC3}" name="Column12219"/>
    <tableColumn id="12240" xr3:uid="{794F921D-1A53-3347-B6C0-6BAEA6F5E9F9}" name="Column12220"/>
    <tableColumn id="12241" xr3:uid="{42A9D894-C7EE-854D-AEDF-D90384C407B1}" name="Column12221"/>
    <tableColumn id="12242" xr3:uid="{1D541FE3-0FA7-E24A-9128-D2BBBEFDD37E}" name="Column12222"/>
    <tableColumn id="12243" xr3:uid="{D3E02FCE-9D6A-6042-BC9C-E5C80AAFD868}" name="Column12223"/>
    <tableColumn id="12244" xr3:uid="{D4DE2F68-6647-5A46-A872-78B70F706A5E}" name="Column12224"/>
    <tableColumn id="12245" xr3:uid="{C41E74EB-E9D5-6541-908D-9DB2FDF924F1}" name="Column12225"/>
    <tableColumn id="12246" xr3:uid="{B58719E1-545F-8343-8E71-7B56B9C5492C}" name="Column12226"/>
    <tableColumn id="12247" xr3:uid="{91AB3877-6748-9B4C-8714-E82ED96A5460}" name="Column12227"/>
    <tableColumn id="12248" xr3:uid="{EB4492D6-3C63-1747-A951-D28E7317D175}" name="Column12228"/>
    <tableColumn id="12249" xr3:uid="{B37C9E53-DAA4-714A-9BAD-FFBF5812633C}" name="Column12229"/>
    <tableColumn id="12250" xr3:uid="{FA5192D8-0F53-6A44-B827-16838820336D}" name="Column12230"/>
    <tableColumn id="12251" xr3:uid="{D2BAD69F-962C-FE4F-A453-AAD8D264FA4F}" name="Column12231"/>
    <tableColumn id="12252" xr3:uid="{EC63DA6C-AE48-A044-A296-CB9E786CE57D}" name="Column12232"/>
    <tableColumn id="12253" xr3:uid="{375AFC04-A8EE-1444-B940-8D052C0E4911}" name="Column12233"/>
    <tableColumn id="12254" xr3:uid="{F03E53BE-9649-B143-A88D-3FED35F427A3}" name="Column12234"/>
    <tableColumn id="12255" xr3:uid="{1733E185-DAD7-784C-AE12-E3C89BDA232F}" name="Column12235"/>
    <tableColumn id="12256" xr3:uid="{B9AC608F-61E3-014D-BFE4-DE4185E04E5E}" name="Column12236"/>
    <tableColumn id="12257" xr3:uid="{932FDB49-C7C7-6C42-BC6F-3514D0FC83C7}" name="Column12237"/>
    <tableColumn id="12258" xr3:uid="{F2CEBC90-7438-F04E-BB86-50FD9AAEC5A0}" name="Column12238"/>
    <tableColumn id="12259" xr3:uid="{30E005C0-12F7-CE47-A7D1-94D23DAE534C}" name="Column12239"/>
    <tableColumn id="12260" xr3:uid="{32009DD7-37D5-4045-974C-B6DE07F58EA1}" name="Column12240"/>
    <tableColumn id="12261" xr3:uid="{DFE8D9DE-1B64-6947-8E06-05A7C1987BD5}" name="Column12241"/>
    <tableColumn id="12262" xr3:uid="{6D2D29B6-CB3E-6148-9074-6575B3A105C3}" name="Column12242"/>
    <tableColumn id="12263" xr3:uid="{ADA0A13B-4243-9047-8D43-F77175838347}" name="Column12243"/>
    <tableColumn id="12264" xr3:uid="{ADF3BF17-4860-424D-A525-9E4F69F6177B}" name="Column12244"/>
    <tableColumn id="12265" xr3:uid="{CCD2F312-BC62-5149-925E-508A9B60AFEE}" name="Column12245"/>
    <tableColumn id="12266" xr3:uid="{1FE38D58-C9C6-A743-97AB-7E64C22B46CD}" name="Column12246"/>
    <tableColumn id="12267" xr3:uid="{DC14C367-9BB1-4E4A-961F-2EA2D192C1C0}" name="Column12247"/>
    <tableColumn id="12268" xr3:uid="{7AE0F74B-5E21-1545-A7B7-1CA567E3AC00}" name="Column12248"/>
    <tableColumn id="12269" xr3:uid="{7B6ABA4C-3D8A-7846-B97D-6F1A61A67E45}" name="Column12249"/>
    <tableColumn id="12270" xr3:uid="{F5766D86-9B48-884C-B746-F98BABE8CA46}" name="Column12250"/>
    <tableColumn id="12271" xr3:uid="{2FCA4BCF-CF7F-4A4C-A84A-A81C25382651}" name="Column12251"/>
    <tableColumn id="12272" xr3:uid="{45BB2450-65E2-A247-89C7-1D4F927046A2}" name="Column12252"/>
    <tableColumn id="12273" xr3:uid="{7ED30E0A-8F01-3544-B780-C74305736A46}" name="Column12253"/>
    <tableColumn id="12274" xr3:uid="{0709C375-3CEB-1C44-86A4-BD12852B584E}" name="Column12254"/>
    <tableColumn id="12275" xr3:uid="{2C84F4EC-D412-C141-B636-36EC89ADBE87}" name="Column12255"/>
    <tableColumn id="12276" xr3:uid="{622188A1-2B2A-4D48-BB7B-26700AA22A5F}" name="Column12256"/>
    <tableColumn id="12277" xr3:uid="{2291E268-5B5A-A046-ABF7-5571401E9DE8}" name="Column12257"/>
    <tableColumn id="12278" xr3:uid="{26410154-8A98-1545-A182-9489E18DE74B}" name="Column12258"/>
    <tableColumn id="12279" xr3:uid="{2B17BA76-9BD1-874B-8C7F-7B532D4AE2D5}" name="Column12259"/>
    <tableColumn id="12280" xr3:uid="{8CFF6B8F-E113-EE4A-9FBC-D35E8B828ACC}" name="Column12260"/>
    <tableColumn id="12281" xr3:uid="{F54F14EF-0CC4-A944-9754-BB5E972719A9}" name="Column12261"/>
    <tableColumn id="12282" xr3:uid="{7218060D-ECFC-2A40-8C8A-49C449248073}" name="Column12262"/>
    <tableColumn id="12283" xr3:uid="{5B19EE9B-181C-4E4B-8A5A-EF4109CF8D98}" name="Column12263"/>
    <tableColumn id="12284" xr3:uid="{E77A5095-579D-C947-BE55-52BE59B7039C}" name="Column12264"/>
    <tableColumn id="12285" xr3:uid="{3DB2CB86-B23A-4D40-8D53-530127AB1E55}" name="Column12265"/>
    <tableColumn id="12286" xr3:uid="{3A7D7ACA-E353-0B4F-A970-67CB2653852A}" name="Column12266"/>
    <tableColumn id="12287" xr3:uid="{78E4EFE4-E71A-0F40-ADC3-914F571843EC}" name="Column12267"/>
    <tableColumn id="12288" xr3:uid="{27DD1B2D-01D2-1D47-8CD8-403B55534246}" name="Column12268"/>
    <tableColumn id="12289" xr3:uid="{D9D5C8B0-8F0A-554C-8A5D-B1D0D35A4EDD}" name="Column12269"/>
    <tableColumn id="12290" xr3:uid="{8A6458DD-9C42-6A41-A6C7-B3EAB44B3912}" name="Column12270"/>
    <tableColumn id="12291" xr3:uid="{0200D276-4F7B-0543-9EB3-30E45E3AFE2E}" name="Column12271"/>
    <tableColumn id="12292" xr3:uid="{C5D18F07-8031-584B-8D9C-757AA3222506}" name="Column12272"/>
    <tableColumn id="12293" xr3:uid="{95D6E104-6A25-3F4F-8E0D-E68742A123F9}" name="Column12273"/>
    <tableColumn id="12294" xr3:uid="{834D8252-AB14-D148-8DC4-82DED8AC4807}" name="Column12274"/>
    <tableColumn id="12295" xr3:uid="{41E2E126-C86C-2048-9A00-0282DBD6603A}" name="Column12275"/>
    <tableColumn id="12296" xr3:uid="{40388FBF-980A-2C47-8460-AC3DE35C8647}" name="Column12276"/>
    <tableColumn id="12297" xr3:uid="{62869906-0CAB-484C-B0AA-69FBB5CAFE62}" name="Column12277"/>
    <tableColumn id="12298" xr3:uid="{4F360C92-77D6-1D4B-AB8E-DD71EB83B0A6}" name="Column12278"/>
    <tableColumn id="12299" xr3:uid="{C7277508-3004-A143-96A6-10A228647D09}" name="Column12279"/>
    <tableColumn id="12300" xr3:uid="{908D8B2C-EF81-8A47-80A5-CEB2EB5B4CC8}" name="Column12280"/>
    <tableColumn id="12301" xr3:uid="{7A695C5C-1030-3743-90F1-3992D814AC70}" name="Column12281"/>
    <tableColumn id="12302" xr3:uid="{F8DF67EB-FCBF-2E40-9901-EA00CCDB5259}" name="Column12282"/>
    <tableColumn id="12303" xr3:uid="{9B13D9CF-413B-8543-96A0-73558B241624}" name="Column12283"/>
    <tableColumn id="12304" xr3:uid="{DD5F54CF-4159-5741-AF9E-7D14581D29FD}" name="Column12284"/>
    <tableColumn id="12305" xr3:uid="{4C218341-EDDB-3D4F-8C65-D0AAD2FE2405}" name="Column12285"/>
    <tableColumn id="12306" xr3:uid="{6C0004C4-5C08-384B-9DAA-2B99FFB90F44}" name="Column12286"/>
    <tableColumn id="12307" xr3:uid="{51D8E49C-74FE-9040-965A-B985830A7F3B}" name="Column12287"/>
    <tableColumn id="12308" xr3:uid="{232A08D0-B370-0849-9A8A-704AE9D6CBE6}" name="Column12288"/>
    <tableColumn id="12309" xr3:uid="{13999186-4EA2-7143-B27F-744AEC80E1ED}" name="Column12289"/>
    <tableColumn id="12310" xr3:uid="{DA6BE878-CE59-0046-9529-2C4E2E6B5F56}" name="Column12290"/>
    <tableColumn id="12311" xr3:uid="{6D7F8D91-294B-F743-8AD6-D0D40A74C0F3}" name="Column12291"/>
    <tableColumn id="12312" xr3:uid="{9D5BC356-335F-DA4B-9F9A-E85D0AB5B3E5}" name="Column12292"/>
    <tableColumn id="12313" xr3:uid="{A5509F09-D749-E648-83C8-8815C8E95BCF}" name="Column12293"/>
    <tableColumn id="12314" xr3:uid="{7E49A901-188F-5B4C-82C8-042570477B0E}" name="Column12294"/>
    <tableColumn id="12315" xr3:uid="{4872D080-DE30-4A4F-9CF0-A17CD143463F}" name="Column12295"/>
    <tableColumn id="12316" xr3:uid="{AD950B73-2D2E-2D4A-BB42-55866D708E6A}" name="Column12296"/>
    <tableColumn id="12317" xr3:uid="{5E815A63-E1C0-574C-871D-22C7026D2729}" name="Column12297"/>
    <tableColumn id="12318" xr3:uid="{A5B30516-9A58-4C4C-81A1-2428619E2BFD}" name="Column12298"/>
    <tableColumn id="12319" xr3:uid="{7EB5F327-94DA-954C-B7CA-6F335D76AF57}" name="Column12299"/>
    <tableColumn id="12320" xr3:uid="{965971E7-75F5-A547-A301-146510E430AD}" name="Column12300"/>
    <tableColumn id="12321" xr3:uid="{4910ABC7-26E5-5D48-8E35-F25683F34117}" name="Column12301"/>
    <tableColumn id="12322" xr3:uid="{DD8D08CE-EB88-1A47-8221-76115CE285D7}" name="Column12302"/>
    <tableColumn id="12323" xr3:uid="{A19AFB32-C24F-6C42-8286-32C78A2A757E}" name="Column12303"/>
    <tableColumn id="12324" xr3:uid="{1BFB2312-B02D-CC44-8FA3-5E02854F6B62}" name="Column12304"/>
    <tableColumn id="12325" xr3:uid="{303CB84E-7B06-8A4B-B57A-FE2CB7150495}" name="Column12305"/>
    <tableColumn id="12326" xr3:uid="{AA44B0A0-A224-7E48-A607-8343E85EF5B5}" name="Column12306"/>
    <tableColumn id="12327" xr3:uid="{84F65189-573D-944C-A354-5AC8A7FFFB2F}" name="Column12307"/>
    <tableColumn id="12328" xr3:uid="{2C8EBB39-91A1-F54E-BD05-F5BA6B87DE17}" name="Column12308"/>
    <tableColumn id="12329" xr3:uid="{5820AEA2-2742-A549-8FA6-E35F5C2DE365}" name="Column12309"/>
    <tableColumn id="12330" xr3:uid="{37D296C1-CA5D-424A-910A-ED773FD0125A}" name="Column12310"/>
    <tableColumn id="12331" xr3:uid="{EC85BDAB-F0D1-424F-82CC-B040D726DB57}" name="Column12311"/>
    <tableColumn id="12332" xr3:uid="{58571ADF-B8A6-3E4B-9AE0-6E8B4E2CBC52}" name="Column12312"/>
    <tableColumn id="12333" xr3:uid="{DF4A3B5A-2632-3E49-BF62-6D4F139590CC}" name="Column12313"/>
    <tableColumn id="12334" xr3:uid="{C396F16A-10B5-EC4C-AF6F-096E338C5653}" name="Column12314"/>
    <tableColumn id="12335" xr3:uid="{C404808A-8F43-2E4B-B69F-67BB81FDBD85}" name="Column12315"/>
    <tableColumn id="12336" xr3:uid="{0CB28346-DDA1-1F4B-BCC0-CB9FF60D587F}" name="Column12316"/>
    <tableColumn id="12337" xr3:uid="{EE2904E2-FDFD-3A48-AF62-C64C26771A10}" name="Column12317"/>
    <tableColumn id="12338" xr3:uid="{5890F720-BDEA-D648-B447-F11F54D2367E}" name="Column12318"/>
    <tableColumn id="12339" xr3:uid="{8626EDF7-FD82-0949-B447-B081EA99208F}" name="Column12319"/>
    <tableColumn id="12340" xr3:uid="{2FC8563F-0705-EC45-B5CA-E1B018B1010F}" name="Column12320"/>
    <tableColumn id="12341" xr3:uid="{63ADAAAD-3978-EC45-9B59-B58C4819AF3F}" name="Column12321"/>
    <tableColumn id="12342" xr3:uid="{BE6E2BE4-2C17-0C4F-A0F6-25442C9CB757}" name="Column12322"/>
    <tableColumn id="12343" xr3:uid="{53851075-0387-D744-94DB-4A4D2F6DCC24}" name="Column12323"/>
    <tableColumn id="12344" xr3:uid="{46421CEC-1DD2-104F-B661-D04B6EF02AD7}" name="Column12324"/>
    <tableColumn id="12345" xr3:uid="{1E2C9D4B-AC42-6E40-9CA3-5078E912DC79}" name="Column12325"/>
    <tableColumn id="12346" xr3:uid="{3210B8E5-7748-4749-B621-35E38ABE8C58}" name="Column12326"/>
    <tableColumn id="12347" xr3:uid="{DC28D6F0-87F0-CC4E-A704-26A8F4813888}" name="Column12327"/>
    <tableColumn id="12348" xr3:uid="{E42C037B-6B15-F04C-8849-162C864B6E81}" name="Column12328"/>
    <tableColumn id="12349" xr3:uid="{4DE2AB26-3337-FD45-AAAC-31660F6BEA9E}" name="Column12329"/>
    <tableColumn id="12350" xr3:uid="{CB9F8031-D224-0B41-8BE3-291E6816722B}" name="Column12330"/>
    <tableColumn id="12351" xr3:uid="{061050E9-912C-8342-B19C-98A251373B27}" name="Column12331"/>
    <tableColumn id="12352" xr3:uid="{02563988-AD68-D442-8068-4FCABAACD8C9}" name="Column12332"/>
    <tableColumn id="12353" xr3:uid="{E89C784F-76C7-8B40-AE84-32872FD4170D}" name="Column12333"/>
    <tableColumn id="12354" xr3:uid="{466E3E18-FD60-6F48-B069-3D8240F57AEB}" name="Column12334"/>
    <tableColumn id="12355" xr3:uid="{6EEE9CAE-CA27-954D-9C6F-A3B91D875569}" name="Column12335"/>
    <tableColumn id="12356" xr3:uid="{86898109-3710-6A48-B595-9F63808AEFF4}" name="Column12336"/>
    <tableColumn id="12357" xr3:uid="{675EB151-2020-EE43-9809-4B21F7A55C0C}" name="Column12337"/>
    <tableColumn id="12358" xr3:uid="{DA2AA8FA-D89A-D043-866F-DD4E8C6D92FB}" name="Column12338"/>
    <tableColumn id="12359" xr3:uid="{F2F333EA-6080-7F49-8560-38B0AE564F78}" name="Column12339"/>
    <tableColumn id="12360" xr3:uid="{D201816C-4A34-BB43-84D9-5E996DE3AEE2}" name="Column12340"/>
    <tableColumn id="12361" xr3:uid="{71DF4A66-C040-D644-B43F-5D09A568D9AB}" name="Column12341"/>
    <tableColumn id="12362" xr3:uid="{83DE9739-363A-8C47-990F-52298DD3E8CC}" name="Column12342"/>
    <tableColumn id="12363" xr3:uid="{9CFC75FC-76B8-6847-A443-BD578ABDBD1A}" name="Column12343"/>
    <tableColumn id="12364" xr3:uid="{67DDBA8E-A5B7-5A4F-ABAB-B327C11B0056}" name="Column12344"/>
    <tableColumn id="12365" xr3:uid="{C6B106C1-80E3-6B47-9AEE-BA12FAAA1A75}" name="Column12345"/>
    <tableColumn id="12366" xr3:uid="{2280CBDF-F694-E54F-9A0E-71B852223C2F}" name="Column12346"/>
    <tableColumn id="12367" xr3:uid="{72280B75-98FB-804B-B21E-F7BD89AEED3F}" name="Column12347"/>
    <tableColumn id="12368" xr3:uid="{E60990BD-D249-9241-8F35-9A4D30714DC4}" name="Column12348"/>
    <tableColumn id="12369" xr3:uid="{F3C8A138-6D82-F54F-8E49-A9C1E295372D}" name="Column12349"/>
    <tableColumn id="12370" xr3:uid="{60A6C2BA-100F-2546-827A-19513E39435C}" name="Column12350"/>
    <tableColumn id="12371" xr3:uid="{2FB0AA07-3216-D34E-965B-9FDFDA70DBFE}" name="Column12351"/>
    <tableColumn id="12372" xr3:uid="{DA21E0D0-F102-1340-830F-412CD5274184}" name="Column12352"/>
    <tableColumn id="12373" xr3:uid="{03E1F984-BC94-3140-A270-C9B9D46EA877}" name="Column12353"/>
    <tableColumn id="12374" xr3:uid="{BBEDB6F1-67BE-954E-A1CA-D7097E19212A}" name="Column12354"/>
    <tableColumn id="12375" xr3:uid="{CEBB1C26-C943-8D4A-A627-BA4305D5D63E}" name="Column12355"/>
    <tableColumn id="12376" xr3:uid="{BDCE4D1D-0DED-D74B-9802-F6C9A757B875}" name="Column12356"/>
    <tableColumn id="12377" xr3:uid="{6B2F0FD2-90A6-9E45-BD30-94CC6D533A03}" name="Column12357"/>
    <tableColumn id="12378" xr3:uid="{3649A2F6-9DAC-B04B-B6E2-7484906270B0}" name="Column12358"/>
    <tableColumn id="12379" xr3:uid="{A72A35CF-17CF-2246-88B7-6665D3B4CCFB}" name="Column12359"/>
    <tableColumn id="12380" xr3:uid="{CFE7FECD-0032-0F41-99D7-EE739B38BF44}" name="Column12360"/>
    <tableColumn id="12381" xr3:uid="{9A2CC20E-257C-1E4E-91AA-E1C6C747E8F8}" name="Column12361"/>
    <tableColumn id="12382" xr3:uid="{00A52D82-92D3-AC4D-8645-537A1233EFA0}" name="Column12362"/>
    <tableColumn id="12383" xr3:uid="{AF023E23-3E00-DB48-A28D-5C61D0CE982E}" name="Column12363"/>
    <tableColumn id="12384" xr3:uid="{B2A2E3EE-452A-794C-BC9E-07C57824F8D9}" name="Column12364"/>
    <tableColumn id="12385" xr3:uid="{0A2082DF-A7D8-4E4C-8EB3-BCA91655D190}" name="Column12365"/>
    <tableColumn id="12386" xr3:uid="{1B9FB5B8-DE45-4344-864C-8253B30CA64D}" name="Column12366"/>
    <tableColumn id="12387" xr3:uid="{E4C5EA91-D660-7642-93AC-580E1E8A4198}" name="Column12367"/>
    <tableColumn id="12388" xr3:uid="{3BED4CBA-F69F-1045-80AA-92374E1D0E1D}" name="Column12368"/>
    <tableColumn id="12389" xr3:uid="{CFA28D6D-D62B-5F44-82A2-B567E4083F93}" name="Column12369"/>
    <tableColumn id="12390" xr3:uid="{86A15A6C-83C5-FA40-89F0-A8A3DCD22DA7}" name="Column12370"/>
    <tableColumn id="12391" xr3:uid="{C678E4C5-6F67-EF47-90D0-F28073227C48}" name="Column12371"/>
    <tableColumn id="12392" xr3:uid="{FF1C1E54-3AA5-D449-B7CD-75DACBEA90CE}" name="Column12372"/>
    <tableColumn id="12393" xr3:uid="{A319851D-E28A-2740-A931-F64D47DC4502}" name="Column12373"/>
    <tableColumn id="12394" xr3:uid="{81D89117-F46D-374B-A5CB-9B22BC522BB2}" name="Column12374"/>
    <tableColumn id="12395" xr3:uid="{85B8E641-A02B-0C4D-B331-B71CA99EDE8B}" name="Column12375"/>
    <tableColumn id="12396" xr3:uid="{F67465A7-AA9E-674C-A41D-936505A36CBE}" name="Column12376"/>
    <tableColumn id="12397" xr3:uid="{3F041B86-A363-3F4E-BB1E-469E883A6CD9}" name="Column12377"/>
    <tableColumn id="12398" xr3:uid="{2FDCC2AC-B4A3-9D40-A6E8-B2A7A8EC8E13}" name="Column12378"/>
    <tableColumn id="12399" xr3:uid="{5F6E31C9-BCB0-8C48-AD5D-561CAC777EA2}" name="Column12379"/>
    <tableColumn id="12400" xr3:uid="{820E056D-2E14-5044-B31B-DD09B16D8290}" name="Column12380"/>
    <tableColumn id="12401" xr3:uid="{67851A20-0CD1-9B41-9A9A-9046B80154D2}" name="Column12381"/>
    <tableColumn id="12402" xr3:uid="{562215B7-F0A3-CF4D-9102-E17DF7AC6F70}" name="Column12382"/>
    <tableColumn id="12403" xr3:uid="{3C43CE4F-95F8-4944-8DFD-C9D13AEA0E06}" name="Column12383"/>
    <tableColumn id="12404" xr3:uid="{9EA7B8E8-A9DF-804F-8AF4-7CC650198BB1}" name="Column12384"/>
    <tableColumn id="12405" xr3:uid="{8FFF79AC-E2E4-4049-BE82-CBF099EA2B96}" name="Column12385"/>
    <tableColumn id="12406" xr3:uid="{DECED763-C101-E94C-B46E-9876F9A5AF81}" name="Column12386"/>
    <tableColumn id="12407" xr3:uid="{BAA24146-84B1-7145-AB92-8653B808A0A5}" name="Column12387"/>
    <tableColumn id="12408" xr3:uid="{483C9F88-A498-8A48-8A2B-EC6A6FBFC553}" name="Column12388"/>
    <tableColumn id="12409" xr3:uid="{B55BED7C-151A-4340-AA55-BFB4D2602552}" name="Column12389"/>
    <tableColumn id="12410" xr3:uid="{FD435FC9-54AE-1D4C-85CE-879390FEC6C3}" name="Column12390"/>
    <tableColumn id="12411" xr3:uid="{C08735F1-0997-E44D-B4FE-6E014D707D32}" name="Column12391"/>
    <tableColumn id="12412" xr3:uid="{EAF5D986-11F3-D343-ADD9-AFAFBFA07128}" name="Column12392"/>
    <tableColumn id="12413" xr3:uid="{ED79B9C7-5046-C042-AB4A-6F1458327788}" name="Column12393"/>
    <tableColumn id="12414" xr3:uid="{0C510364-269D-9043-AFE2-891E1FDEA4A2}" name="Column12394"/>
    <tableColumn id="12415" xr3:uid="{A6716B9F-F335-254F-9B3D-88D61BD1E0A1}" name="Column12395"/>
    <tableColumn id="12416" xr3:uid="{D8E0943F-B00B-D74E-8698-95B3E8FDAEAA}" name="Column12396"/>
    <tableColumn id="12417" xr3:uid="{6AAFF6DF-891C-A747-8376-F1321BA01710}" name="Column12397"/>
    <tableColumn id="12418" xr3:uid="{E2C78226-F83C-CF46-B0B6-EA888054A3A7}" name="Column12398"/>
    <tableColumn id="12419" xr3:uid="{C4631063-DD48-1544-B0D7-C848A9821A52}" name="Column12399"/>
    <tableColumn id="12420" xr3:uid="{C3AF3EF5-F671-BA45-9C9A-98CA29935312}" name="Column12400"/>
    <tableColumn id="12421" xr3:uid="{C45E8804-6F50-144B-80A9-A7F39EA57191}" name="Column12401"/>
    <tableColumn id="12422" xr3:uid="{15158D5C-AAF9-254A-93F0-4A28364CDDE0}" name="Column12402"/>
    <tableColumn id="12423" xr3:uid="{69814348-E8A8-B74B-AFBF-820C90590D22}" name="Column12403"/>
    <tableColumn id="12424" xr3:uid="{FE7A56D8-E2CA-ED4F-AC34-6D491F1955EA}" name="Column12404"/>
    <tableColumn id="12425" xr3:uid="{50E1EE75-AEBB-4446-B6CB-2D291E80FB23}" name="Column12405"/>
    <tableColumn id="12426" xr3:uid="{9D5FF5F7-7CFD-6547-8189-35BE068FC7F9}" name="Column12406"/>
    <tableColumn id="12427" xr3:uid="{5DD9313C-0E40-AB43-B81D-F458727696AE}" name="Column12407"/>
    <tableColumn id="12428" xr3:uid="{9332369D-F21A-FB4C-B874-88C2A408718F}" name="Column12408"/>
    <tableColumn id="12429" xr3:uid="{FC23BAA4-BE77-6047-BC56-F7CC1BCD62F9}" name="Column12409"/>
    <tableColumn id="12430" xr3:uid="{4F6586B8-CA2A-A14B-9150-871E10525E34}" name="Column12410"/>
    <tableColumn id="12431" xr3:uid="{A66E241D-FD11-3348-878E-57F43FDDD828}" name="Column12411"/>
    <tableColumn id="12432" xr3:uid="{24A94723-6A0E-F84B-B10D-CA9486CCCA1A}" name="Column12412"/>
    <tableColumn id="12433" xr3:uid="{72DB7BC2-DBE5-0D48-9E53-A1DAF55460CA}" name="Column12413"/>
    <tableColumn id="12434" xr3:uid="{A467B801-F372-414B-B9FE-4C58224B19DA}" name="Column12414"/>
    <tableColumn id="12435" xr3:uid="{B7B72B43-3034-DE41-AEA0-FBCD273EE9AB}" name="Column12415"/>
    <tableColumn id="12436" xr3:uid="{2C97D44B-6DDE-6F41-A1A2-A7FB3BCCEF41}" name="Column12416"/>
    <tableColumn id="12437" xr3:uid="{71D3458F-0D3D-CB40-9460-18F0474A78FE}" name="Column12417"/>
    <tableColumn id="12438" xr3:uid="{2EDB1BF9-74E4-6D4D-95AC-D1CB7E2817C0}" name="Column12418"/>
    <tableColumn id="12439" xr3:uid="{BA232709-CF59-3140-8331-11D9445A666E}" name="Column12419"/>
    <tableColumn id="12440" xr3:uid="{DF9DC16C-05FE-834C-B4C4-E1166EF74159}" name="Column12420"/>
    <tableColumn id="12441" xr3:uid="{90289869-B09E-AA41-8294-91D9257C89B6}" name="Column12421"/>
    <tableColumn id="12442" xr3:uid="{614BB68A-DE93-AF4C-A781-05F5D31BF06F}" name="Column12422"/>
    <tableColumn id="12443" xr3:uid="{4D9F423F-E768-CB42-A714-8EF776A5BEB0}" name="Column12423"/>
    <tableColumn id="12444" xr3:uid="{385F4C85-E809-F147-9CEA-F6370A1D11A6}" name="Column12424"/>
    <tableColumn id="12445" xr3:uid="{7AFA3401-9B1C-9B4E-ACC2-D9705253F513}" name="Column12425"/>
    <tableColumn id="12446" xr3:uid="{35755E41-AFB7-E543-BDCD-84B2026882E6}" name="Column12426"/>
    <tableColumn id="12447" xr3:uid="{1EDC46A2-BEFE-3B46-B564-A39BC593B841}" name="Column12427"/>
    <tableColumn id="12448" xr3:uid="{7E22855B-55AF-B64C-97C1-065D7E430D44}" name="Column12428"/>
    <tableColumn id="12449" xr3:uid="{EB78EBA7-ED23-4747-AF39-6380977B418A}" name="Column12429"/>
    <tableColumn id="12450" xr3:uid="{9B81C896-1B0F-7E40-A416-86B898E60BBB}" name="Column12430"/>
    <tableColumn id="12451" xr3:uid="{DCE7749C-0772-0440-A659-B9799D80CD03}" name="Column12431"/>
    <tableColumn id="12452" xr3:uid="{706C4E09-FCA8-264F-AB42-3776EDFA0F04}" name="Column12432"/>
    <tableColumn id="12453" xr3:uid="{9860E3B1-946A-554D-8670-3EAE6555B00B}" name="Column12433"/>
    <tableColumn id="12454" xr3:uid="{9FC2E2A7-76F4-2C40-8B47-F47E2EAA084D}" name="Column12434"/>
    <tableColumn id="12455" xr3:uid="{B6B4385F-3751-6D43-86D0-DD3D2D222073}" name="Column12435"/>
    <tableColumn id="12456" xr3:uid="{F1057EE2-E472-9044-B24A-AE9CF82B6DE8}" name="Column12436"/>
    <tableColumn id="12457" xr3:uid="{0CA8B35E-9160-9249-9207-C8EA7248FB76}" name="Column12437"/>
    <tableColumn id="12458" xr3:uid="{5F9E01B1-AB7C-4446-8546-A5A7D65DF8CE}" name="Column12438"/>
    <tableColumn id="12459" xr3:uid="{123767AF-D638-1D45-9447-1F766C4B922D}" name="Column12439"/>
    <tableColumn id="12460" xr3:uid="{E46CE233-DEE9-E94A-B432-B23AC0F29673}" name="Column12440"/>
    <tableColumn id="12461" xr3:uid="{05352CD4-DAEE-604A-823B-D0963BC11566}" name="Column12441"/>
    <tableColumn id="12462" xr3:uid="{654C3891-3295-DB4E-8EC3-A9604FEACE52}" name="Column12442"/>
    <tableColumn id="12463" xr3:uid="{49FA4728-824A-0C45-8CAD-C73C620D5FD7}" name="Column12443"/>
    <tableColumn id="12464" xr3:uid="{6BEF1C21-113C-414E-A4F5-7736195CB9D0}" name="Column12444"/>
    <tableColumn id="12465" xr3:uid="{AEB2C38C-0BC6-5642-988D-E50E4C54E279}" name="Column12445"/>
    <tableColumn id="12466" xr3:uid="{DDF398D5-6D50-0246-8223-4C0590D6D8A8}" name="Column12446"/>
    <tableColumn id="12467" xr3:uid="{28B6EFC6-AEA8-1B42-A74F-CE22AE8E6586}" name="Column12447"/>
    <tableColumn id="12468" xr3:uid="{6A4EB9AF-6923-D541-95BD-6B42E2A5AD06}" name="Column12448"/>
    <tableColumn id="12469" xr3:uid="{14E4B61B-A301-5B48-B9A2-2C48009BD5A5}" name="Column12449"/>
    <tableColumn id="12470" xr3:uid="{8067A1FE-F337-5E42-B0AC-630602905653}" name="Column12450"/>
    <tableColumn id="12471" xr3:uid="{F9D78004-D147-4F4F-BF4F-806E2F483956}" name="Column12451"/>
    <tableColumn id="12472" xr3:uid="{000F4FB6-F767-7742-AAB0-980894D5D584}" name="Column12452"/>
    <tableColumn id="12473" xr3:uid="{584C9D52-690A-B545-BF58-2F94126B90D7}" name="Column12453"/>
    <tableColumn id="12474" xr3:uid="{9CE41FB2-A55C-9F48-8C54-87430ABC1311}" name="Column12454"/>
    <tableColumn id="12475" xr3:uid="{AF3D3287-DF6D-DF40-8AA1-3EDD572B9539}" name="Column12455"/>
    <tableColumn id="12476" xr3:uid="{13262D8A-6E14-1A40-AD5B-0C59FF98C951}" name="Column12456"/>
    <tableColumn id="12477" xr3:uid="{7F80E693-5220-0B40-9FD2-0FE295C0D511}" name="Column12457"/>
    <tableColumn id="12478" xr3:uid="{C33F0AC6-39CF-5543-A1D7-5B260E5B8220}" name="Column12458"/>
    <tableColumn id="12479" xr3:uid="{8D000B8C-37BA-8945-A4ED-4F93F5D31B2B}" name="Column12459"/>
    <tableColumn id="12480" xr3:uid="{BC3BFE77-550E-B544-BF11-35CD7C907C34}" name="Column12460"/>
    <tableColumn id="12481" xr3:uid="{A14FC832-CB8B-E94F-8969-E68AA348F051}" name="Column12461"/>
    <tableColumn id="12482" xr3:uid="{F7A9D30F-20D8-1342-9B10-9E363D5EE79B}" name="Column12462"/>
    <tableColumn id="12483" xr3:uid="{CD6279B5-C485-194C-B991-270CE8C395F1}" name="Column12463"/>
    <tableColumn id="12484" xr3:uid="{03CB290A-1D89-674D-8D76-0BF90B63B5B3}" name="Column12464"/>
    <tableColumn id="12485" xr3:uid="{29A4F7DF-8B50-3841-98CB-8DDA052C12E5}" name="Column12465"/>
    <tableColumn id="12486" xr3:uid="{B47F8E8C-E7C5-E645-9883-DE6503FA6E6B}" name="Column12466"/>
    <tableColumn id="12487" xr3:uid="{8F819D6A-6F2A-D04F-92C4-0A8E02C2AD6B}" name="Column12467"/>
    <tableColumn id="12488" xr3:uid="{125BB62A-606C-814F-9994-A00BA9B6B914}" name="Column12468"/>
    <tableColumn id="12489" xr3:uid="{19B01131-264B-6442-A75E-7C3940F89413}" name="Column12469"/>
    <tableColumn id="12490" xr3:uid="{174D2EE9-45A6-A647-9F5E-575E8C424412}" name="Column12470"/>
    <tableColumn id="12491" xr3:uid="{B0E26CF4-B451-BF48-8F34-1EC058F76F09}" name="Column12471"/>
    <tableColumn id="12492" xr3:uid="{3A72255D-492B-7849-9306-41F1C65911E3}" name="Column12472"/>
    <tableColumn id="12493" xr3:uid="{EDA82177-2E26-A94F-95F2-13F71EBEB8C5}" name="Column12473"/>
    <tableColumn id="12494" xr3:uid="{A2BE82D0-7A9D-AF40-AD3F-851FE78CAE2A}" name="Column12474"/>
    <tableColumn id="12495" xr3:uid="{0DCA9B5F-0BA3-D049-BCE6-09ADDBB71646}" name="Column12475"/>
    <tableColumn id="12496" xr3:uid="{A8822086-7912-9E42-A061-E04A2A547388}" name="Column12476"/>
    <tableColumn id="12497" xr3:uid="{A764AF40-3EDA-3245-8596-E53F86EB47D5}" name="Column12477"/>
    <tableColumn id="12498" xr3:uid="{07C0057C-B767-2645-A707-7A7154089EA1}" name="Column12478"/>
    <tableColumn id="12499" xr3:uid="{489184A4-94B1-AB4E-B72F-E1D5C1FE8A4E}" name="Column12479"/>
    <tableColumn id="12500" xr3:uid="{D73382DD-B47F-5D4D-9E07-F06EB8152ABD}" name="Column12480"/>
    <tableColumn id="12501" xr3:uid="{070C752B-E6A4-724B-A8F6-0D56951D6C25}" name="Column12481"/>
    <tableColumn id="12502" xr3:uid="{7A2CB75C-99E0-EF48-8559-D6AF9768ADAF}" name="Column12482"/>
    <tableColumn id="12503" xr3:uid="{E9684B27-7305-1849-9E5F-8E21EFA7CC04}" name="Column12483"/>
    <tableColumn id="12504" xr3:uid="{5775BA30-17B7-1D48-9AF0-7B199B306735}" name="Column12484"/>
    <tableColumn id="12505" xr3:uid="{36E1B58F-F6AB-5F49-8789-CA4DE43F75A7}" name="Column12485"/>
    <tableColumn id="12506" xr3:uid="{AD127B76-E4A6-E64A-988E-63BEC42D7F53}" name="Column12486"/>
    <tableColumn id="12507" xr3:uid="{7C86BA72-0465-7148-AD14-591CDD6A8F6B}" name="Column12487"/>
    <tableColumn id="12508" xr3:uid="{F55FC0E4-B93B-E146-A8E7-6396AFC3E3B9}" name="Column12488"/>
    <tableColumn id="12509" xr3:uid="{B76F1C84-66B1-0A40-A71B-C57C390DCBAE}" name="Column12489"/>
    <tableColumn id="12510" xr3:uid="{0FB9709C-CD10-EA4F-86B3-795F4C5E32B7}" name="Column12490"/>
    <tableColumn id="12511" xr3:uid="{0CF11E2C-3197-1640-9D14-606143A996D6}" name="Column12491"/>
    <tableColumn id="12512" xr3:uid="{8EA93BAE-38BE-3048-A84F-AB4FDDCCA176}" name="Column12492"/>
    <tableColumn id="12513" xr3:uid="{B0928091-DCB5-AC46-AD18-E8F142808473}" name="Column12493"/>
    <tableColumn id="12514" xr3:uid="{6E7E4360-984C-F14D-BC8E-AB51AEFD0860}" name="Column12494"/>
    <tableColumn id="12515" xr3:uid="{22A201BD-8D81-C642-A6EE-EC63640D014F}" name="Column12495"/>
    <tableColumn id="12516" xr3:uid="{59136BD7-56DE-F749-8B40-ED2AE7992D1D}" name="Column12496"/>
    <tableColumn id="12517" xr3:uid="{041A75AC-5771-C84C-ACB0-42193E88A709}" name="Column12497"/>
    <tableColumn id="12518" xr3:uid="{9FFB6095-0E21-EE47-B96E-031BA0955056}" name="Column12498"/>
    <tableColumn id="12519" xr3:uid="{09F8DEE9-FBF3-9141-8591-7152E0E7C607}" name="Column12499"/>
    <tableColumn id="12520" xr3:uid="{67B1697E-E3B9-9440-B467-800DD984A471}" name="Column12500"/>
    <tableColumn id="12521" xr3:uid="{759C1543-9047-8A4E-B702-74385D12EF20}" name="Column12501"/>
    <tableColumn id="12522" xr3:uid="{28A09BAD-B8CC-E744-8A72-8D90222847BE}" name="Column12502"/>
    <tableColumn id="12523" xr3:uid="{5E44830E-EE20-2A48-A1EF-36DE1A649B30}" name="Column12503"/>
    <tableColumn id="12524" xr3:uid="{95BC5363-5405-624F-81DC-8D6221D84293}" name="Column12504"/>
    <tableColumn id="12525" xr3:uid="{0AAA2E1C-710A-B748-A8AE-232DA1A501C2}" name="Column12505"/>
    <tableColumn id="12526" xr3:uid="{6A3969AD-12D3-3A49-B4F9-4D1753251ACF}" name="Column12506"/>
    <tableColumn id="12527" xr3:uid="{F2280282-A58A-9146-9237-25232AD214D1}" name="Column12507"/>
    <tableColumn id="12528" xr3:uid="{C5C851D6-AC89-1D42-B5BB-7416CE61CAD0}" name="Column12508"/>
    <tableColumn id="12529" xr3:uid="{7868A61D-433C-AF43-9A60-32F6790731AA}" name="Column12509"/>
    <tableColumn id="12530" xr3:uid="{3AB082AE-012D-3F4D-AA65-53D4291812DE}" name="Column12510"/>
    <tableColumn id="12531" xr3:uid="{1352018D-4201-9D4E-8EA3-06672CA1CEBE}" name="Column12511"/>
    <tableColumn id="12532" xr3:uid="{09235F88-40FB-3740-B830-42AB4642DBC5}" name="Column12512"/>
    <tableColumn id="12533" xr3:uid="{93D70CCB-94CC-D14F-A35C-60BBE174E96F}" name="Column12513"/>
    <tableColumn id="12534" xr3:uid="{A22AAC5C-15C2-7949-98AD-249DA433824D}" name="Column12514"/>
    <tableColumn id="12535" xr3:uid="{363FB58D-041C-FA48-820E-88181F1A1383}" name="Column12515"/>
    <tableColumn id="12536" xr3:uid="{DC607FA8-BAFA-A14E-A769-403BEE167944}" name="Column12516"/>
    <tableColumn id="12537" xr3:uid="{DB54B3FB-3DFB-BB42-90AD-19EB9BE2E08A}" name="Column12517"/>
    <tableColumn id="12538" xr3:uid="{B3E79DDF-CCF0-3A40-8613-0BBC67334494}" name="Column12518"/>
    <tableColumn id="12539" xr3:uid="{BEDF9446-F312-9346-A29B-CB41A08C1A55}" name="Column12519"/>
    <tableColumn id="12540" xr3:uid="{D4F09B77-60F0-C043-AFCA-4546AB449EB5}" name="Column12520"/>
    <tableColumn id="12541" xr3:uid="{0D93AA75-24C3-7C4F-95B8-4A00F50AC557}" name="Column12521"/>
    <tableColumn id="12542" xr3:uid="{286ADBDF-6E23-8A4E-A3F1-A0CA76F6B154}" name="Column12522"/>
    <tableColumn id="12543" xr3:uid="{B58F24D8-60FD-7543-983E-489A2E329B74}" name="Column12523"/>
    <tableColumn id="12544" xr3:uid="{EAAB4E83-739C-124B-B161-AC90CE2FA614}" name="Column12524"/>
    <tableColumn id="12545" xr3:uid="{45590754-05A7-1541-A673-B556FA270B80}" name="Column12525"/>
    <tableColumn id="12546" xr3:uid="{3C13B2E9-A86A-B54C-86AD-F9F736FA4B09}" name="Column12526"/>
    <tableColumn id="12547" xr3:uid="{515F43BF-11AC-714A-A852-C46BF96F6867}" name="Column12527"/>
    <tableColumn id="12548" xr3:uid="{E4E8E75E-BD32-9E4A-9D25-B2F94627F4EC}" name="Column12528"/>
    <tableColumn id="12549" xr3:uid="{E49547DD-4A6A-8F4C-87BC-B40B5F82812D}" name="Column12529"/>
    <tableColumn id="12550" xr3:uid="{F096C7C6-9AA2-9A46-8D7A-E31906EDEFA9}" name="Column12530"/>
    <tableColumn id="12551" xr3:uid="{8D0FD88F-D3C4-7C48-AA38-B91855AD12A7}" name="Column12531"/>
    <tableColumn id="12552" xr3:uid="{B3B54817-4CEB-0442-8804-E29B403DC0B0}" name="Column12532"/>
    <tableColumn id="12553" xr3:uid="{7C76A1B1-B9CA-3141-B866-C61611B2C1C0}" name="Column12533"/>
    <tableColumn id="12554" xr3:uid="{0906826C-C6D2-6C46-BA71-9744063FDC0B}" name="Column12534"/>
    <tableColumn id="12555" xr3:uid="{D2F3B271-9999-1B4F-82BB-D096D17DFC36}" name="Column12535"/>
    <tableColumn id="12556" xr3:uid="{F2B64516-7710-1D47-8419-1A4083BAFCCF}" name="Column12536"/>
    <tableColumn id="12557" xr3:uid="{D540FA42-4589-A64F-B3BB-18A9233FDF09}" name="Column12537"/>
    <tableColumn id="12558" xr3:uid="{B5F27EE9-B9F3-534D-90AC-942418FDDB6D}" name="Column12538"/>
    <tableColumn id="12559" xr3:uid="{2BC6D321-138C-4746-AD4A-19690B20AC1D}" name="Column12539"/>
    <tableColumn id="12560" xr3:uid="{4D707CE8-0A13-884B-8986-025DA1AC27B0}" name="Column12540"/>
    <tableColumn id="12561" xr3:uid="{83F5EB6B-42C5-0946-B93C-D65178B58012}" name="Column12541"/>
    <tableColumn id="12562" xr3:uid="{3F832D28-01C1-7740-95CC-024DC197CBA0}" name="Column12542"/>
    <tableColumn id="12563" xr3:uid="{09B91DAB-1844-714B-840B-66A60CB76C52}" name="Column12543"/>
    <tableColumn id="12564" xr3:uid="{A76CAFC0-A9B5-F840-8863-338BE30A00CE}" name="Column12544"/>
    <tableColumn id="12565" xr3:uid="{9EB7A429-36EE-1546-9648-30708637CF8F}" name="Column12545"/>
    <tableColumn id="12566" xr3:uid="{73608213-37B7-2F4A-BA2A-E5A9A99B9064}" name="Column12546"/>
    <tableColumn id="12567" xr3:uid="{E524A855-5EBD-A64E-850A-097A5A86D2BB}" name="Column12547"/>
    <tableColumn id="12568" xr3:uid="{6ED588C5-11E9-D44A-B1F1-F4FA9DB1132D}" name="Column12548"/>
    <tableColumn id="12569" xr3:uid="{4E833777-6BCB-1C4D-99EB-9FF033BABD2D}" name="Column12549"/>
    <tableColumn id="12570" xr3:uid="{D2D1FF45-8717-2348-B0A7-5C120A3FF2A6}" name="Column12550"/>
    <tableColumn id="12571" xr3:uid="{B2F111DF-F8AC-B44F-8C08-2249C643AA3F}" name="Column12551"/>
    <tableColumn id="12572" xr3:uid="{C2E639B4-A523-AB4C-817B-498D58B95392}" name="Column12552"/>
    <tableColumn id="12573" xr3:uid="{78F2D9D6-7DD5-A140-864C-077D0714E972}" name="Column12553"/>
    <tableColumn id="12574" xr3:uid="{BF4A1F69-E8E5-EE44-98DC-214568B15336}" name="Column12554"/>
    <tableColumn id="12575" xr3:uid="{C7B2F783-AA3F-034A-848F-EC3F339B9552}" name="Column12555"/>
    <tableColumn id="12576" xr3:uid="{808C6384-1D2A-6645-902F-61730021BA44}" name="Column12556"/>
    <tableColumn id="12577" xr3:uid="{AC02C329-9371-0F49-8E4B-393FA4DFE348}" name="Column12557"/>
    <tableColumn id="12578" xr3:uid="{EF76EA0A-C9DF-A847-A0E7-EFBE56168086}" name="Column12558"/>
    <tableColumn id="12579" xr3:uid="{553CC937-F4C1-E041-910E-1C63FF586F6A}" name="Column12559"/>
    <tableColumn id="12580" xr3:uid="{D52509CC-263A-5F42-ADCD-7A0627AA2EF3}" name="Column12560"/>
    <tableColumn id="12581" xr3:uid="{062A0825-9B39-104E-9C63-DA221FE82FE2}" name="Column12561"/>
    <tableColumn id="12582" xr3:uid="{FB92706E-E4D2-9241-9D67-B0DF6250550A}" name="Column12562"/>
    <tableColumn id="12583" xr3:uid="{E9508329-03B3-F749-8DF2-8E2E3D40B371}" name="Column12563"/>
    <tableColumn id="12584" xr3:uid="{A1F610AF-EF5E-9A4B-962F-14171308EE96}" name="Column12564"/>
    <tableColumn id="12585" xr3:uid="{94817907-99A6-8C4E-8756-3C3EBC1D5BD8}" name="Column12565"/>
    <tableColumn id="12586" xr3:uid="{1F53DFB5-7E27-E245-9672-F1F0665D3015}" name="Column12566"/>
    <tableColumn id="12587" xr3:uid="{232ADB7D-5F66-5748-93AF-1A45B1D84BA5}" name="Column12567"/>
    <tableColumn id="12588" xr3:uid="{F413D8A7-2220-1745-822B-D2BF2BD29A17}" name="Column12568"/>
    <tableColumn id="12589" xr3:uid="{02A30EDB-5DFD-6E44-92EE-8BF24A05DFD1}" name="Column12569"/>
    <tableColumn id="12590" xr3:uid="{C6261702-7C13-D147-B7E7-CBABBEEDDDE4}" name="Column12570"/>
    <tableColumn id="12591" xr3:uid="{000269A4-546C-9147-BD89-3EB0391E7339}" name="Column12571"/>
    <tableColumn id="12592" xr3:uid="{6B2959E1-8D84-E543-A392-FBA744F73887}" name="Column12572"/>
    <tableColumn id="12593" xr3:uid="{5CC1D0B3-F593-B649-81D8-FED851829524}" name="Column12573"/>
    <tableColumn id="12594" xr3:uid="{91105B9E-3E44-FF4D-8383-55A80682E38B}" name="Column12574"/>
    <tableColumn id="12595" xr3:uid="{D2A8CA67-B6E2-DA47-83BE-80EC8E89ABBF}" name="Column12575"/>
    <tableColumn id="12596" xr3:uid="{AC9E93DF-1E8F-CC49-ABBB-5AF4B5BB2D10}" name="Column12576"/>
    <tableColumn id="12597" xr3:uid="{495E1F6A-DC6C-824F-9FC0-A2138CB018A8}" name="Column12577"/>
    <tableColumn id="12598" xr3:uid="{0FF0BE76-DAFF-9841-99F7-F53301471281}" name="Column12578"/>
    <tableColumn id="12599" xr3:uid="{66A6B60A-78F0-1241-9093-663AB013AED5}" name="Column12579"/>
    <tableColumn id="12600" xr3:uid="{7E338FAC-E8AD-6D4A-B07D-B5F23F0D6145}" name="Column12580"/>
    <tableColumn id="12601" xr3:uid="{88EEA498-6FE6-7C42-8DA2-FC75550EF53F}" name="Column12581"/>
    <tableColumn id="12602" xr3:uid="{902EF62A-4023-5346-A0B9-8753E268A368}" name="Column12582"/>
    <tableColumn id="12603" xr3:uid="{98F629DE-6B23-E649-B8D0-6223F46D1F26}" name="Column12583"/>
    <tableColumn id="12604" xr3:uid="{E66A2FF0-3D8E-104B-BE9C-5881BDD77BF2}" name="Column12584"/>
    <tableColumn id="12605" xr3:uid="{A302FBE3-D0A7-DD46-9FCE-3AA8FFD70A47}" name="Column12585"/>
    <tableColumn id="12606" xr3:uid="{32E99580-4B00-8741-911E-A0590ECF20BA}" name="Column12586"/>
    <tableColumn id="12607" xr3:uid="{BB7E47AF-B2C5-AE4F-BDEE-AEF9A49A6464}" name="Column12587"/>
    <tableColumn id="12608" xr3:uid="{4988DF02-8D10-8C4F-8FD0-37F5EDD1C915}" name="Column12588"/>
    <tableColumn id="12609" xr3:uid="{FFDA3396-DCB3-D44C-977F-887C899973A8}" name="Column12589"/>
    <tableColumn id="12610" xr3:uid="{4627B3A2-0F24-7A4B-9FC4-AB03FADE0825}" name="Column12590"/>
    <tableColumn id="12611" xr3:uid="{9350B18F-381B-C34E-AD78-A2AC754EFBAD}" name="Column12591"/>
    <tableColumn id="12612" xr3:uid="{3CF47FF0-7666-2945-96D0-D209318BAC2E}" name="Column12592"/>
    <tableColumn id="12613" xr3:uid="{DFB0BDB1-AC70-8E4C-B103-4B2F99DEAC8B}" name="Column12593"/>
    <tableColumn id="12614" xr3:uid="{CD1C6813-485C-4B4A-9765-FB5926C37625}" name="Column12594"/>
    <tableColumn id="12615" xr3:uid="{8630FFDE-BE42-F740-B880-2A1FF274A57E}" name="Column12595"/>
    <tableColumn id="12616" xr3:uid="{6665BD96-31D1-DD44-86AB-6F5045C292B3}" name="Column12596"/>
    <tableColumn id="12617" xr3:uid="{A18359BD-6C6F-9F4F-A51A-1842AB2E90A9}" name="Column12597"/>
    <tableColumn id="12618" xr3:uid="{160958BB-ACF8-4646-AB86-E6FCBAF02087}" name="Column12598"/>
    <tableColumn id="12619" xr3:uid="{24CC91FA-24CE-D741-A0BA-8D71F27C9DB1}" name="Column12599"/>
    <tableColumn id="12620" xr3:uid="{772E69D8-3357-8142-8D39-BF0D52ACB452}" name="Column12600"/>
    <tableColumn id="12621" xr3:uid="{73D8965F-DECF-FF41-AA17-1B4B3C6A8ACA}" name="Column12601"/>
    <tableColumn id="12622" xr3:uid="{3B9C6D53-468F-0242-9BB0-11829D0F3091}" name="Column12602"/>
    <tableColumn id="12623" xr3:uid="{7036AD9C-51CA-BC4B-8771-AE614F963542}" name="Column12603"/>
    <tableColumn id="12624" xr3:uid="{AAEE39E7-9E17-5F49-8930-8A473E74BBFB}" name="Column12604"/>
    <tableColumn id="12625" xr3:uid="{B8031F53-893D-2042-85CD-B8C8C83CDCB9}" name="Column12605"/>
    <tableColumn id="12626" xr3:uid="{8E02828D-0EFC-6740-92C9-33C082A74730}" name="Column12606"/>
    <tableColumn id="12627" xr3:uid="{44AED532-B5EF-7043-874D-3E6331857F6A}" name="Column12607"/>
    <tableColumn id="12628" xr3:uid="{2163F3A0-9667-C742-BCE8-AEA261144B1A}" name="Column12608"/>
    <tableColumn id="12629" xr3:uid="{46FBB4E0-F9E3-A84D-A50C-9E6A400F2E10}" name="Column12609"/>
    <tableColumn id="12630" xr3:uid="{F0E882E5-3297-E147-99A8-4C37BFCE3BEC}" name="Column12610"/>
    <tableColumn id="12631" xr3:uid="{2A4BE4DA-EC15-9A49-B4A8-393F3DBDEF8D}" name="Column12611"/>
    <tableColumn id="12632" xr3:uid="{61E0BB3A-28BA-6243-B606-7E6FAB096AF8}" name="Column12612"/>
    <tableColumn id="12633" xr3:uid="{91F483C1-1B09-574E-B6C2-827FBD8F61EA}" name="Column12613"/>
    <tableColumn id="12634" xr3:uid="{95B6CECC-6F2C-3E42-A5D2-8E51A80A0D92}" name="Column12614"/>
    <tableColumn id="12635" xr3:uid="{F3ADEC31-5E17-1046-833B-99B292D9280C}" name="Column12615"/>
    <tableColumn id="12636" xr3:uid="{04C32D27-8C4E-6D41-B34A-A35C9759D09C}" name="Column12616"/>
    <tableColumn id="12637" xr3:uid="{8C32DF26-E283-6745-B867-06ADBC26C4F4}" name="Column12617"/>
    <tableColumn id="12638" xr3:uid="{0E9D7F33-5C44-B444-B74A-693A13F2A858}" name="Column12618"/>
    <tableColumn id="12639" xr3:uid="{ED9FE52B-79C7-6F4E-8158-578C79B35F51}" name="Column12619"/>
    <tableColumn id="12640" xr3:uid="{DD56F245-AF5F-FB49-985D-5C222DBF6594}" name="Column12620"/>
    <tableColumn id="12641" xr3:uid="{4B47CA0B-D273-4345-90E8-C1C4DDB68B4A}" name="Column12621"/>
    <tableColumn id="12642" xr3:uid="{581A40CE-7949-C14A-ABB8-078CF136F8FE}" name="Column12622"/>
    <tableColumn id="12643" xr3:uid="{E8954042-BC94-3645-9A04-D72DA5C314C1}" name="Column12623"/>
    <tableColumn id="12644" xr3:uid="{2759EFC4-0841-DD4E-93A2-C3C349B1E0EC}" name="Column12624"/>
    <tableColumn id="12645" xr3:uid="{17C0BE7F-5801-E34A-B027-408DECC57F54}" name="Column12625"/>
    <tableColumn id="12646" xr3:uid="{AF510B04-FE7E-BC41-A7FC-58BBD21E38EA}" name="Column12626"/>
    <tableColumn id="12647" xr3:uid="{4B8C710C-F8A0-1D46-B849-ED1B0073649D}" name="Column12627"/>
    <tableColumn id="12648" xr3:uid="{270FAF2D-3DE2-8D41-B660-F7EE41CAF34C}" name="Column12628"/>
    <tableColumn id="12649" xr3:uid="{72E72321-5731-6846-B86C-81D6984D9C59}" name="Column12629"/>
    <tableColumn id="12650" xr3:uid="{50C75BE3-CAE7-FE4A-8347-7845096DFE74}" name="Column12630"/>
    <tableColumn id="12651" xr3:uid="{AF636C28-D01C-5645-8435-59D80BD74ED4}" name="Column12631"/>
    <tableColumn id="12652" xr3:uid="{B63C531B-AC13-E94E-A5CD-030C3B23A961}" name="Column12632"/>
    <tableColumn id="12653" xr3:uid="{D3B55F19-8932-9640-B2E4-75F972E7C958}" name="Column12633"/>
    <tableColumn id="12654" xr3:uid="{7A0225F7-5722-0846-9DFC-E146449F5EE4}" name="Column12634"/>
    <tableColumn id="12655" xr3:uid="{9E8835D5-2138-6E48-9CFA-B099CD0F15AE}" name="Column12635"/>
    <tableColumn id="12656" xr3:uid="{B1AD0246-D7AA-6A4C-BB24-5D0799019897}" name="Column12636"/>
    <tableColumn id="12657" xr3:uid="{CDE0C548-009B-4243-A997-0DE56BBC9B93}" name="Column12637"/>
    <tableColumn id="12658" xr3:uid="{41FD4267-6299-B44F-B94C-C338AEEF0A46}" name="Column12638"/>
    <tableColumn id="12659" xr3:uid="{32B04058-C39D-EF40-BF70-CD0A45AE6785}" name="Column12639"/>
    <tableColumn id="12660" xr3:uid="{1D476377-E524-5C4B-94DA-5C07E57E3661}" name="Column12640"/>
    <tableColumn id="12661" xr3:uid="{048E3E64-80C9-3742-B013-D9FE3E049D2E}" name="Column12641"/>
    <tableColumn id="12662" xr3:uid="{53E3367B-4D94-FB4E-A094-E2E3C9391F0F}" name="Column12642"/>
    <tableColumn id="12663" xr3:uid="{93AABCFC-3941-9E41-A449-3DBD2885AADC}" name="Column12643"/>
    <tableColumn id="12664" xr3:uid="{2650BDE5-8855-4642-AA8B-80F36FCB2400}" name="Column12644"/>
    <tableColumn id="12665" xr3:uid="{471865B6-6A9B-2943-83B0-E4F519D060D0}" name="Column12645"/>
    <tableColumn id="12666" xr3:uid="{6B259789-3AEB-0C47-8A05-435C9FA0D4CD}" name="Column12646"/>
    <tableColumn id="12667" xr3:uid="{3A301C0A-6F36-414C-9221-18EDB040A448}" name="Column12647"/>
    <tableColumn id="12668" xr3:uid="{6E47D9E8-41B1-8342-B301-0D110EAE87E6}" name="Column12648"/>
    <tableColumn id="12669" xr3:uid="{8BD22D43-71F1-7E4B-9E55-EC920BE6C7A8}" name="Column12649"/>
    <tableColumn id="12670" xr3:uid="{B8606250-89FA-8343-BC66-DD8BBDDBD0C6}" name="Column12650"/>
    <tableColumn id="12671" xr3:uid="{1A95D68B-5167-5749-821C-8DC21BFCF602}" name="Column12651"/>
    <tableColumn id="12672" xr3:uid="{7F341F57-EB39-484C-A3C4-07AA57E57536}" name="Column12652"/>
    <tableColumn id="12673" xr3:uid="{2C28FD28-F119-8748-91FA-82A483A8CE75}" name="Column12653"/>
    <tableColumn id="12674" xr3:uid="{D7557483-3207-F74D-9D13-D75ACC872927}" name="Column12654"/>
    <tableColumn id="12675" xr3:uid="{769716D6-EECA-8D4C-855D-1365648ACF7F}" name="Column12655"/>
    <tableColumn id="12676" xr3:uid="{E4870456-9B58-474F-B002-F20ACA2C83E8}" name="Column12656"/>
    <tableColumn id="12677" xr3:uid="{82567751-42F5-984D-8D5A-98D928C0F4DC}" name="Column12657"/>
    <tableColumn id="12678" xr3:uid="{3C0852B2-143A-334C-9C27-6AB6A93AA9CC}" name="Column12658"/>
    <tableColumn id="12679" xr3:uid="{2BEF7776-149D-294E-ADED-E3A44B581AD1}" name="Column12659"/>
    <tableColumn id="12680" xr3:uid="{6BDB7ECF-0A1E-BC48-B942-BC1B17CFEEE6}" name="Column12660"/>
    <tableColumn id="12681" xr3:uid="{D7A267FE-AD07-EF4E-93A4-91D27DDD2CDD}" name="Column12661"/>
    <tableColumn id="12682" xr3:uid="{E4570091-C576-8941-B59C-B2583343D539}" name="Column12662"/>
    <tableColumn id="12683" xr3:uid="{546D65E8-9498-A04B-9D0D-47E3BBB9596F}" name="Column12663"/>
    <tableColumn id="12684" xr3:uid="{83369A44-7EE7-BF4B-93F1-2E7C5B77CF0A}" name="Column12664"/>
    <tableColumn id="12685" xr3:uid="{646DAA50-591D-384F-9D56-070CC95A38FE}" name="Column12665"/>
    <tableColumn id="12686" xr3:uid="{EB8294C0-2CD0-094A-9B15-F3F1681497E9}" name="Column12666"/>
    <tableColumn id="12687" xr3:uid="{B0485E04-D5E4-404F-ADAA-BF01AF02635F}" name="Column12667"/>
    <tableColumn id="12688" xr3:uid="{F81DC666-A82E-C840-BB54-329904E6AFC7}" name="Column12668"/>
    <tableColumn id="12689" xr3:uid="{0CBCB9E2-995A-0C47-92D4-5A4C6D7B6BD6}" name="Column12669"/>
    <tableColumn id="12690" xr3:uid="{1D128369-80AB-9D4F-97A0-83FFE82CC25C}" name="Column12670"/>
    <tableColumn id="12691" xr3:uid="{0726E7DC-06BC-4744-98F2-6D600161D14F}" name="Column12671"/>
    <tableColumn id="12692" xr3:uid="{80235701-F3A4-C64F-B4EE-A5C1342C1540}" name="Column12672"/>
    <tableColumn id="12693" xr3:uid="{1A308A95-3033-6D43-8E89-EAD3B06B4342}" name="Column12673"/>
    <tableColumn id="12694" xr3:uid="{54241E3B-9A19-1542-A14A-1B9EAA844FBE}" name="Column12674"/>
    <tableColumn id="12695" xr3:uid="{68C1AC48-7C90-4948-B8B0-3B72CD9FEADC}" name="Column12675"/>
    <tableColumn id="12696" xr3:uid="{4835CC9C-4BFF-2149-B96E-9FD5824C738E}" name="Column12676"/>
    <tableColumn id="12697" xr3:uid="{D7F4367D-93B7-1A48-98EF-0168C13ECAA1}" name="Column12677"/>
    <tableColumn id="12698" xr3:uid="{77498437-7BCF-7447-BB8B-6BB45843DB79}" name="Column12678"/>
    <tableColumn id="12699" xr3:uid="{F15D4C10-42A7-334B-A686-1089ACDC3A23}" name="Column12679"/>
    <tableColumn id="12700" xr3:uid="{02CBD1AE-C7AE-EC47-BEF8-FBBA171E7B13}" name="Column12680"/>
    <tableColumn id="12701" xr3:uid="{9A75E5A1-BB1C-714E-A179-90EEB4766C18}" name="Column12681"/>
    <tableColumn id="12702" xr3:uid="{00D2617D-9700-8D43-9181-425DC306EF0A}" name="Column12682"/>
    <tableColumn id="12703" xr3:uid="{4EA6FF09-7E02-8343-84CF-D331934281AC}" name="Column12683"/>
    <tableColumn id="12704" xr3:uid="{5C9F9790-3643-6E43-8C9C-D524D9294CB8}" name="Column12684"/>
    <tableColumn id="12705" xr3:uid="{A3820494-A42D-8F4D-A469-76CFF9A89DEA}" name="Column12685"/>
    <tableColumn id="12706" xr3:uid="{D931FA73-1C27-7146-A5AE-B9FF00D12CD9}" name="Column12686"/>
    <tableColumn id="12707" xr3:uid="{06EDFD5C-8870-8648-AD57-0D96A7E53675}" name="Column12687"/>
    <tableColumn id="12708" xr3:uid="{4BB28415-19A0-3C40-8741-15E5AC056C83}" name="Column12688"/>
    <tableColumn id="12709" xr3:uid="{1372CD16-7BC9-C445-A716-8E8E16860AD2}" name="Column12689"/>
    <tableColumn id="12710" xr3:uid="{A4D17833-D4C4-B341-836B-7148B8E049B6}" name="Column12690"/>
    <tableColumn id="12711" xr3:uid="{01542645-CB76-4343-B816-060286845FE2}" name="Column12691"/>
    <tableColumn id="12712" xr3:uid="{FC260892-24D5-3241-8B17-282706B95623}" name="Column12692"/>
    <tableColumn id="12713" xr3:uid="{5CE57CA6-33BC-D449-8CCD-9109ABB65FAF}" name="Column12693"/>
    <tableColumn id="12714" xr3:uid="{7DCB5DA4-FCDF-AC42-A52B-53C5B445234F}" name="Column12694"/>
    <tableColumn id="12715" xr3:uid="{4EA6C320-24D0-0948-9117-2020FC916560}" name="Column12695"/>
    <tableColumn id="12716" xr3:uid="{205F53A2-887E-CF4C-A18A-FB0029D5BF52}" name="Column12696"/>
    <tableColumn id="12717" xr3:uid="{810FCDBB-AFBD-6641-972D-B11FF03E35B5}" name="Column12697"/>
    <tableColumn id="12718" xr3:uid="{CE1DC750-DB53-994A-8B24-0CEE3A3D892F}" name="Column12698"/>
    <tableColumn id="12719" xr3:uid="{6853CD31-5806-BE4A-8921-0BB1B72EA3BA}" name="Column12699"/>
    <tableColumn id="12720" xr3:uid="{46DD9CC6-E416-0A44-9037-C00A0B8A451D}" name="Column12700"/>
    <tableColumn id="12721" xr3:uid="{66BA0319-0E16-5848-81F5-FF3F897AC826}" name="Column12701"/>
    <tableColumn id="12722" xr3:uid="{202C4F29-9715-7545-8010-100C85B93255}" name="Column12702"/>
    <tableColumn id="12723" xr3:uid="{29EEE84B-872E-314A-8624-2AD5204F64DA}" name="Column12703"/>
    <tableColumn id="12724" xr3:uid="{EC78B524-B587-5042-B3F9-3333A1CDA3B9}" name="Column12704"/>
    <tableColumn id="12725" xr3:uid="{7ECBB138-ED6D-A44A-9AEE-6BF8D7CDDDFC}" name="Column12705"/>
    <tableColumn id="12726" xr3:uid="{F4F87DCA-7047-6A44-A9B5-CA5168BA7081}" name="Column12706"/>
    <tableColumn id="12727" xr3:uid="{20B60F8E-6FEB-C841-96DA-9537DD6AF85C}" name="Column12707"/>
    <tableColumn id="12728" xr3:uid="{7D3D9206-9BBD-8248-A5C9-BEA5F609E431}" name="Column12708"/>
    <tableColumn id="12729" xr3:uid="{B9D4D5FD-365A-0243-B8D5-1D7B82DACC89}" name="Column12709"/>
    <tableColumn id="12730" xr3:uid="{1AF7C04E-7453-BA49-A257-E59AFF19629A}" name="Column12710"/>
    <tableColumn id="12731" xr3:uid="{FF0244AD-D054-4E4F-9311-A82DDF2C696A}" name="Column12711"/>
    <tableColumn id="12732" xr3:uid="{DA84A620-3470-DA41-B22D-4014DC6AB275}" name="Column12712"/>
    <tableColumn id="12733" xr3:uid="{5CF7E567-0B06-4B46-9FD9-436A55951526}" name="Column12713"/>
    <tableColumn id="12734" xr3:uid="{B4B7852A-7970-654E-AE49-126C8029DF21}" name="Column12714"/>
    <tableColumn id="12735" xr3:uid="{B04A7943-05C1-4D45-A035-FD566E067E2A}" name="Column12715"/>
    <tableColumn id="12736" xr3:uid="{E2A2563A-8CE5-D244-A8D2-517A478EE90F}" name="Column12716"/>
    <tableColumn id="12737" xr3:uid="{51BB9769-15ED-A949-A201-3DE06E2004E3}" name="Column12717"/>
    <tableColumn id="12738" xr3:uid="{A72115CC-8E86-774A-81B4-F9E314C6AC87}" name="Column12718"/>
    <tableColumn id="12739" xr3:uid="{210707DD-ECE8-2947-B34D-E4D28008F933}" name="Column12719"/>
    <tableColumn id="12740" xr3:uid="{9225BDA9-B506-8B41-BED1-477DE04A98F8}" name="Column12720"/>
    <tableColumn id="12741" xr3:uid="{51235E98-82D3-7549-AD87-22067E73BC0A}" name="Column12721"/>
    <tableColumn id="12742" xr3:uid="{08065CA0-CE9A-0F40-9794-5D7C561488FA}" name="Column12722"/>
    <tableColumn id="12743" xr3:uid="{91022AE9-01FA-CE41-8CAD-6B826282A625}" name="Column12723"/>
    <tableColumn id="12744" xr3:uid="{D5AE1A7A-3D3B-8442-8069-254B0DD7E78C}" name="Column12724"/>
    <tableColumn id="12745" xr3:uid="{1183C43A-CDB8-274F-9EB5-4F2891C714E3}" name="Column12725"/>
    <tableColumn id="12746" xr3:uid="{AEDE817F-43CB-3C46-B227-913EFCE1BF26}" name="Column12726"/>
    <tableColumn id="12747" xr3:uid="{895A48F4-3C80-1B45-BB30-9F0CA4E9A79A}" name="Column12727"/>
    <tableColumn id="12748" xr3:uid="{927579EA-A1DD-3C43-943D-787FD56FA9DC}" name="Column12728"/>
    <tableColumn id="12749" xr3:uid="{05057623-3CA5-2143-B6AE-5C0FC0BDD5E5}" name="Column12729"/>
    <tableColumn id="12750" xr3:uid="{777D3D99-3F7B-C441-B317-14339FD26BF8}" name="Column12730"/>
    <tableColumn id="12751" xr3:uid="{DEC88F19-5BAE-E54B-9DB0-48C2B11239B0}" name="Column12731"/>
    <tableColumn id="12752" xr3:uid="{4F2C620F-CD50-7049-9EB5-9BBC4299C294}" name="Column12732"/>
    <tableColumn id="12753" xr3:uid="{A6EFA84A-B893-F641-8A15-9895645936FC}" name="Column12733"/>
    <tableColumn id="12754" xr3:uid="{61A88895-E024-9341-B80B-73286264C573}" name="Column12734"/>
    <tableColumn id="12755" xr3:uid="{E37B6AED-30A7-034E-8422-326E43F57C26}" name="Column12735"/>
    <tableColumn id="12756" xr3:uid="{9C251D40-ACD4-A041-8150-EF877A9E3578}" name="Column12736"/>
    <tableColumn id="12757" xr3:uid="{2C00F923-4AA8-F045-9023-277DF509CB6B}" name="Column12737"/>
    <tableColumn id="12758" xr3:uid="{EBA8154E-F028-FE41-BF6C-27928001035E}" name="Column12738"/>
    <tableColumn id="12759" xr3:uid="{369540CA-F29A-6540-B2AF-BCE139CBCF8B}" name="Column12739"/>
    <tableColumn id="12760" xr3:uid="{03377B87-88F1-1E43-AF0C-84D013F410C6}" name="Column12740"/>
    <tableColumn id="12761" xr3:uid="{01135830-C729-4D4A-BA5F-798D65215E48}" name="Column12741"/>
    <tableColumn id="12762" xr3:uid="{5C05074C-C088-6C4D-A1E1-BABFFCEB0DBD}" name="Column12742"/>
    <tableColumn id="12763" xr3:uid="{7A47F579-276E-D844-B29F-18878F47282C}" name="Column12743"/>
    <tableColumn id="12764" xr3:uid="{9AE47DEB-2904-0A47-A611-76F428A17FBD}" name="Column12744"/>
    <tableColumn id="12765" xr3:uid="{576C6973-38D2-3E49-87D8-506AD2200DC2}" name="Column12745"/>
    <tableColumn id="12766" xr3:uid="{739519D5-F962-794F-BDAB-465C63D89A17}" name="Column12746"/>
    <tableColumn id="12767" xr3:uid="{EAD06802-67A4-AD4B-B9A9-8697092BCC44}" name="Column12747"/>
    <tableColumn id="12768" xr3:uid="{81475E92-332A-554E-A7F3-39AE45F1CC55}" name="Column12748"/>
    <tableColumn id="12769" xr3:uid="{9778F893-8CDF-3A4F-86E9-CAFB07AA4574}" name="Column12749"/>
    <tableColumn id="12770" xr3:uid="{E8E4213C-58AD-0342-BD91-EC7C02186EA7}" name="Column12750"/>
    <tableColumn id="12771" xr3:uid="{F322D587-12F4-9D4D-B82D-3BF4DA0EBDEC}" name="Column12751"/>
    <tableColumn id="12772" xr3:uid="{E822021E-0EDA-454C-B1D7-2177C46F2CA1}" name="Column12752"/>
    <tableColumn id="12773" xr3:uid="{C9F74B46-1305-2F40-88F2-E09A69C86D85}" name="Column12753"/>
    <tableColumn id="12774" xr3:uid="{E8014419-1F99-164D-B784-E267B5BA3E7C}" name="Column12754"/>
    <tableColumn id="12775" xr3:uid="{A5FC01F3-2859-6647-9B98-823791A39F12}" name="Column12755"/>
    <tableColumn id="12776" xr3:uid="{1C27962A-DB3E-8140-8D53-55B8BA2608B5}" name="Column12756"/>
    <tableColumn id="12777" xr3:uid="{3E4F02D7-AED0-4041-8806-4869235AB6C5}" name="Column12757"/>
    <tableColumn id="12778" xr3:uid="{C1AFC1EB-FBBB-2649-A31F-D5609ADCDC0F}" name="Column12758"/>
    <tableColumn id="12779" xr3:uid="{66BB5AFC-F4BF-E447-9BC6-C121AFEE5DF5}" name="Column12759"/>
    <tableColumn id="12780" xr3:uid="{DC4F3C2E-8A53-DB45-849F-2DA1593C02CA}" name="Column12760"/>
    <tableColumn id="12781" xr3:uid="{6ABE7B25-15DE-CA49-BFFB-956FE8DD7DCF}" name="Column12761"/>
    <tableColumn id="12782" xr3:uid="{8254DF35-EB31-E841-AB64-85B781DB7A95}" name="Column12762"/>
    <tableColumn id="12783" xr3:uid="{D366DCB9-5B42-E441-8C57-FA8D6959D774}" name="Column12763"/>
    <tableColumn id="12784" xr3:uid="{A82F264B-C7D0-704C-9D06-5D8F47C63BC2}" name="Column12764"/>
    <tableColumn id="12785" xr3:uid="{BB6C40F2-D1BB-6F47-BB43-1AACA907F575}" name="Column12765"/>
    <tableColumn id="12786" xr3:uid="{B5727AD5-89DF-2249-85EE-E01B74199779}" name="Column12766"/>
    <tableColumn id="12787" xr3:uid="{CFB2E3ED-052F-0847-8FE8-0C87AF1B3C1B}" name="Column12767"/>
    <tableColumn id="12788" xr3:uid="{29232E6F-F0DE-F24B-9AEB-008F0DF84763}" name="Column12768"/>
    <tableColumn id="12789" xr3:uid="{3791D81F-AA3B-7845-B421-BEBAA50FA24D}" name="Column12769"/>
    <tableColumn id="12790" xr3:uid="{41AEABBC-B35B-6048-9C54-33A800750FE9}" name="Column12770"/>
    <tableColumn id="12791" xr3:uid="{214105D9-969E-D841-B875-83ECE2D9F8C0}" name="Column12771"/>
    <tableColumn id="12792" xr3:uid="{F8A9AA8B-B070-8C46-ABEA-F50CC227C1DC}" name="Column12772"/>
    <tableColumn id="12793" xr3:uid="{60E18DC5-1A2E-D649-A250-EC8617C4F695}" name="Column12773"/>
    <tableColumn id="12794" xr3:uid="{BE706ECA-98A0-8742-931F-9D6E3DE0D118}" name="Column12774"/>
    <tableColumn id="12795" xr3:uid="{01FB2E83-D1CE-9345-AEBE-BE1DD7FAE072}" name="Column12775"/>
    <tableColumn id="12796" xr3:uid="{CE9AD4AB-D0BA-3846-B357-077C00C2711A}" name="Column12776"/>
    <tableColumn id="12797" xr3:uid="{DD26C18D-0DB2-704E-859A-E9A5639C8C3C}" name="Column12777"/>
    <tableColumn id="12798" xr3:uid="{5BD3F731-BFEE-3840-9F62-679BBAE45DD5}" name="Column12778"/>
    <tableColumn id="12799" xr3:uid="{628A0B31-2C3C-2240-95D3-9C1E98931773}" name="Column12779"/>
    <tableColumn id="12800" xr3:uid="{7E353C33-5125-284A-9901-DD2F25493D70}" name="Column12780"/>
    <tableColumn id="12801" xr3:uid="{2019EBB1-1502-FE43-B473-81CEF7B1A2B9}" name="Column12781"/>
    <tableColumn id="12802" xr3:uid="{E2451966-DC50-514D-9DAF-002439B9E23D}" name="Column12782"/>
    <tableColumn id="12803" xr3:uid="{8D92BE67-4089-674A-ADDD-C6F62F35BE78}" name="Column12783"/>
    <tableColumn id="12804" xr3:uid="{9A0BFDD9-45BB-D84A-BB36-B4CC2402949B}" name="Column12784"/>
    <tableColumn id="12805" xr3:uid="{010DAEFE-3C52-2B43-8185-55B4D7C5ADCF}" name="Column12785"/>
    <tableColumn id="12806" xr3:uid="{585F1DE3-BE32-4F4D-92AB-4768265529AB}" name="Column12786"/>
    <tableColumn id="12807" xr3:uid="{807D4177-7516-B441-BDBA-E758A0E9E67F}" name="Column12787"/>
    <tableColumn id="12808" xr3:uid="{DAE16D28-F77A-7649-9AFF-613C99E8586A}" name="Column12788"/>
    <tableColumn id="12809" xr3:uid="{110FEA6B-06EE-4E46-A7CE-F22924BCDA4D}" name="Column12789"/>
    <tableColumn id="12810" xr3:uid="{33F7DF4C-7DEC-3B4D-9E25-C57BE58DFBB1}" name="Column12790"/>
    <tableColumn id="12811" xr3:uid="{80E99806-BF04-9144-8000-2014C0E61F33}" name="Column12791"/>
    <tableColumn id="12812" xr3:uid="{BF50CA95-C193-2C47-AE18-697DEF688F01}" name="Column12792"/>
    <tableColumn id="12813" xr3:uid="{40C38990-6ADC-5A40-9F01-AE7D815C539F}" name="Column12793"/>
    <tableColumn id="12814" xr3:uid="{73FDA741-C1F9-0E45-98B7-1EC2F9A6A687}" name="Column12794"/>
    <tableColumn id="12815" xr3:uid="{13D02CA9-F004-9F48-8A8E-F40806D77094}" name="Column12795"/>
    <tableColumn id="12816" xr3:uid="{5127AEB4-EBDC-5C45-BC87-73E88BC1CCD4}" name="Column12796"/>
    <tableColumn id="12817" xr3:uid="{E02A573D-19DC-9A48-92B6-54BAE854D391}" name="Column12797"/>
    <tableColumn id="12818" xr3:uid="{CE5D5D46-6E9D-1C42-B5EC-57E8AF44786A}" name="Column12798"/>
    <tableColumn id="12819" xr3:uid="{70E3F301-5E87-A142-9FDC-8FF37FFDB7B0}" name="Column12799"/>
    <tableColumn id="12820" xr3:uid="{0EB3F259-4C0F-B44E-BCEA-32384F495257}" name="Column12800"/>
    <tableColumn id="12821" xr3:uid="{DCCCE994-5AC5-9144-BD03-AF6FDC3EC1B0}" name="Column12801"/>
    <tableColumn id="12822" xr3:uid="{CF50DC07-E672-5444-96C6-865E034C6DF0}" name="Column12802"/>
    <tableColumn id="12823" xr3:uid="{A3BB0C67-729A-6C47-B808-338ABD89EB8E}" name="Column12803"/>
    <tableColumn id="12824" xr3:uid="{5C20D1FE-63BD-5A44-8E4B-09BA8E217E70}" name="Column12804"/>
    <tableColumn id="12825" xr3:uid="{F726D8F0-E7CC-D049-9B4F-15ADF1B31948}" name="Column12805"/>
    <tableColumn id="12826" xr3:uid="{5700756B-478A-6E4E-95B9-D276BB20E03A}" name="Column12806"/>
    <tableColumn id="12827" xr3:uid="{6CA07472-98E4-4B43-8B45-8D2A960B1C6F}" name="Column12807"/>
    <tableColumn id="12828" xr3:uid="{4ECC6576-F53C-F944-A9C7-049CE35E8742}" name="Column12808"/>
    <tableColumn id="12829" xr3:uid="{D3BD7FFC-187D-194A-819E-F0F20B063283}" name="Column12809"/>
    <tableColumn id="12830" xr3:uid="{17BCF729-EE90-034C-B2B2-F182B7172B86}" name="Column12810"/>
    <tableColumn id="12831" xr3:uid="{A07D9215-14E0-9646-9F0D-0A980D895FA8}" name="Column12811"/>
    <tableColumn id="12832" xr3:uid="{12A9F384-0990-7741-B129-2E4C1CCFC022}" name="Column12812"/>
    <tableColumn id="12833" xr3:uid="{D8A8CFEE-C0CC-5D4B-8621-093FCFFC9CC6}" name="Column12813"/>
    <tableColumn id="12834" xr3:uid="{5D282E3E-976A-B74B-9401-652DB1EA55A9}" name="Column12814"/>
    <tableColumn id="12835" xr3:uid="{FE94441F-5A54-5A47-A835-11B181E4C17E}" name="Column12815"/>
    <tableColumn id="12836" xr3:uid="{C75902EC-00F6-DF4A-9299-0E5352F0D380}" name="Column12816"/>
    <tableColumn id="12837" xr3:uid="{40EC26B6-6D79-4E4A-9787-D05EA5AC935D}" name="Column12817"/>
    <tableColumn id="12838" xr3:uid="{69B44BFA-25DE-3640-AD11-5045274A7E54}" name="Column12818"/>
    <tableColumn id="12839" xr3:uid="{3285FFC4-9536-304B-82EF-F6D66309BBD0}" name="Column12819"/>
    <tableColumn id="12840" xr3:uid="{1B9B8BCE-F362-ED4C-852C-D3C9A156926E}" name="Column12820"/>
    <tableColumn id="12841" xr3:uid="{A1D14B14-4B8A-7042-8519-4EA8602913FA}" name="Column12821"/>
    <tableColumn id="12842" xr3:uid="{A927FA56-590C-C747-9030-FBD20FF26EF1}" name="Column12822"/>
    <tableColumn id="12843" xr3:uid="{926702A8-C1C5-5741-BF2A-937FD053170A}" name="Column12823"/>
    <tableColumn id="12844" xr3:uid="{97E783C1-7A2E-4244-A926-319662D5C187}" name="Column12824"/>
    <tableColumn id="12845" xr3:uid="{8380A90B-901A-DD41-9F64-5DE2DE36C4FC}" name="Column12825"/>
    <tableColumn id="12846" xr3:uid="{78CC43D8-EA53-FD4A-AE85-1BFE5AEC736D}" name="Column12826"/>
    <tableColumn id="12847" xr3:uid="{1D0A8972-B6CC-8443-8EA0-4779FC9222E2}" name="Column12827"/>
    <tableColumn id="12848" xr3:uid="{2EAEB3C1-577A-6448-AE20-94346A12677C}" name="Column12828"/>
    <tableColumn id="12849" xr3:uid="{17564870-60FE-5C47-87FE-3E8566B8D9BD}" name="Column12829"/>
    <tableColumn id="12850" xr3:uid="{E5201F42-FA7C-1448-B754-DCBA6DE973E3}" name="Column12830"/>
    <tableColumn id="12851" xr3:uid="{33BF282E-2786-6642-B06B-94756F81EE1A}" name="Column12831"/>
    <tableColumn id="12852" xr3:uid="{D811126B-9074-FB44-9358-9BC1D56CEA4A}" name="Column12832"/>
    <tableColumn id="12853" xr3:uid="{D9821D0E-FE94-6748-8FD1-6E8F83AD7D96}" name="Column12833"/>
    <tableColumn id="12854" xr3:uid="{F8568694-D4E4-D54E-B4CC-62DAC805A7E9}" name="Column12834"/>
    <tableColumn id="12855" xr3:uid="{71F02167-F858-D246-A333-38C55C0366C2}" name="Column12835"/>
    <tableColumn id="12856" xr3:uid="{B46BDED5-7340-544D-A323-0B661065A762}" name="Column12836"/>
    <tableColumn id="12857" xr3:uid="{9C316ACA-F73B-FB42-965F-C5150A03CC8A}" name="Column12837"/>
    <tableColumn id="12858" xr3:uid="{9C3AEE8C-EDA6-0849-AAE7-3A8434E8AA98}" name="Column12838"/>
    <tableColumn id="12859" xr3:uid="{02A86491-1CB7-C443-8F81-5EE02F686166}" name="Column12839"/>
    <tableColumn id="12860" xr3:uid="{6D80F231-71FC-0242-AAF8-8A637E31490C}" name="Column12840"/>
    <tableColumn id="12861" xr3:uid="{58180C08-68AD-A04D-B8F4-6D3C8435C1DE}" name="Column12841"/>
    <tableColumn id="12862" xr3:uid="{FBDF0BB4-317D-6C4D-87DB-75F50B19F44C}" name="Column12842"/>
    <tableColumn id="12863" xr3:uid="{583A4CA1-B165-AA4D-9C25-7E5E7FB5F022}" name="Column12843"/>
    <tableColumn id="12864" xr3:uid="{1DFED3EB-110E-0E46-A6BF-080B9006683E}" name="Column12844"/>
    <tableColumn id="12865" xr3:uid="{FE57AB58-B7EA-964D-9D82-EF2F52D16472}" name="Column12845"/>
    <tableColumn id="12866" xr3:uid="{A8CEEC07-9F04-FE42-BF8F-E74BE794C9A1}" name="Column12846"/>
    <tableColumn id="12867" xr3:uid="{F7A0CC45-4B5D-8F47-8606-A3A34E72A9BA}" name="Column12847"/>
    <tableColumn id="12868" xr3:uid="{ED613252-29C7-0E48-9004-ED947676E6C8}" name="Column12848"/>
    <tableColumn id="12869" xr3:uid="{D12A232E-335B-694B-A824-1DA0D0C4AB00}" name="Column12849"/>
    <tableColumn id="12870" xr3:uid="{34311555-AE35-634F-9E57-8473325AB084}" name="Column12850"/>
    <tableColumn id="12871" xr3:uid="{BB8D8204-113A-5945-8214-99412475C893}" name="Column12851"/>
    <tableColumn id="12872" xr3:uid="{90CFFD8A-6551-4C4E-BAE2-6225FB418145}" name="Column12852"/>
    <tableColumn id="12873" xr3:uid="{12D33804-4241-A243-B7FE-3A4BD1960DAD}" name="Column12853"/>
    <tableColumn id="12874" xr3:uid="{AFC5EA0E-BD6C-8E44-A4C6-61A06F110B44}" name="Column12854"/>
    <tableColumn id="12875" xr3:uid="{CB357219-B657-E747-9AF7-CE19FA4DFE2A}" name="Column12855"/>
    <tableColumn id="12876" xr3:uid="{24103629-25EE-024C-B72D-1DB934978A3D}" name="Column12856"/>
    <tableColumn id="12877" xr3:uid="{AAC9EDB1-3D1F-B44D-B2BB-BDBF498F0757}" name="Column12857"/>
    <tableColumn id="12878" xr3:uid="{8702D585-FEB6-B74D-AD64-744E55E0DD7C}" name="Column12858"/>
    <tableColumn id="12879" xr3:uid="{19D3F73C-5995-BC4A-AD2E-8CB7BE0B4CC3}" name="Column12859"/>
    <tableColumn id="12880" xr3:uid="{D94F65F6-10C2-4440-AC0E-901957324FE3}" name="Column12860"/>
    <tableColumn id="12881" xr3:uid="{8FAB59E9-2C99-AD48-B915-6AF4E03C754C}" name="Column12861"/>
    <tableColumn id="12882" xr3:uid="{28E3EE75-6B73-F441-8A81-ADC328675DD9}" name="Column12862"/>
    <tableColumn id="12883" xr3:uid="{71FF642D-C417-924A-9F94-A357BDD3D7D3}" name="Column12863"/>
    <tableColumn id="12884" xr3:uid="{C6F1BD77-1D19-1C40-9448-9873AE5B7975}" name="Column12864"/>
    <tableColumn id="12885" xr3:uid="{9EEB5B18-DD66-1D4D-A69E-0E947566C9C2}" name="Column12865"/>
    <tableColumn id="12886" xr3:uid="{87FDAFD6-05C0-A34F-9161-4A04711846F1}" name="Column12866"/>
    <tableColumn id="12887" xr3:uid="{E9ED2B30-AA21-404E-8284-41C70DAC92AC}" name="Column12867"/>
    <tableColumn id="12888" xr3:uid="{7E8C5703-C50C-144B-B00B-9FF9D96FBC30}" name="Column12868"/>
    <tableColumn id="12889" xr3:uid="{70E6C473-2638-5D47-94FD-D7E15857543B}" name="Column12869"/>
    <tableColumn id="12890" xr3:uid="{9848B63E-8FD7-0A4D-AB47-2D61E4A0BBCA}" name="Column12870"/>
    <tableColumn id="12891" xr3:uid="{C85C18FD-D5A5-824C-A283-CC4C0EFB5756}" name="Column12871"/>
    <tableColumn id="12892" xr3:uid="{7F3DFE8D-2403-7346-B717-EA9813DA900C}" name="Column12872"/>
    <tableColumn id="12893" xr3:uid="{A9729127-0128-4541-A1D4-D2DED220A83C}" name="Column12873"/>
    <tableColumn id="12894" xr3:uid="{3EA80EA4-F02D-5D48-A252-D0E1712BCC30}" name="Column12874"/>
    <tableColumn id="12895" xr3:uid="{7E4AD80D-03EA-384D-9D9F-29F80C44B76B}" name="Column12875"/>
    <tableColumn id="12896" xr3:uid="{1FF476C8-3A00-3E4E-B826-4AFA4E6B77C2}" name="Column12876"/>
    <tableColumn id="12897" xr3:uid="{DBF3DB4D-D00F-E541-AB14-9E367E881D86}" name="Column12877"/>
    <tableColumn id="12898" xr3:uid="{8DDA6170-4C17-954E-AA87-D5E33F66B9FB}" name="Column12878"/>
    <tableColumn id="12899" xr3:uid="{BC64D4AA-8E34-8740-B84F-8BA8DDDC7990}" name="Column12879"/>
    <tableColumn id="12900" xr3:uid="{4ECB15C4-80A8-8D4F-BD1A-84EB79660A79}" name="Column12880"/>
    <tableColumn id="12901" xr3:uid="{C4514671-2271-2D4A-9373-86456D061FE2}" name="Column12881"/>
    <tableColumn id="12902" xr3:uid="{8454AE62-B98C-F04A-B4BF-B80E1CE46707}" name="Column12882"/>
    <tableColumn id="12903" xr3:uid="{72FAA7A1-E196-CA43-A5B6-6F8E21EDC367}" name="Column12883"/>
    <tableColumn id="12904" xr3:uid="{4F0F9736-F2D8-E844-8C25-F4DE0CCE1AD8}" name="Column12884"/>
    <tableColumn id="12905" xr3:uid="{BF99D73A-68CC-C443-9968-4F62369BEBF9}" name="Column12885"/>
    <tableColumn id="12906" xr3:uid="{160F1EA6-4D70-6D48-8356-7EEB3AC66322}" name="Column12886"/>
    <tableColumn id="12907" xr3:uid="{5E3F053E-A152-F046-B79A-C22118223B0A}" name="Column12887"/>
    <tableColumn id="12908" xr3:uid="{B9BFFF08-49F6-E94D-8601-2779AF0A5C26}" name="Column12888"/>
    <tableColumn id="12909" xr3:uid="{04A19519-5C90-2F47-BAF6-B9FF2ECE36FE}" name="Column12889"/>
    <tableColumn id="12910" xr3:uid="{88BFC4FA-F918-A340-BE85-98E67F8518BA}" name="Column12890"/>
    <tableColumn id="12911" xr3:uid="{FEB70BF4-5134-9849-B6EE-6B33FE7618D8}" name="Column12891"/>
    <tableColumn id="12912" xr3:uid="{64A80455-3B83-ED46-9960-DBA8F7A88736}" name="Column12892"/>
    <tableColumn id="12913" xr3:uid="{9BE4C088-A694-1F4C-BF5E-793C148E697D}" name="Column12893"/>
    <tableColumn id="12914" xr3:uid="{3943428D-525E-1545-A9C0-79B91A0AA9E1}" name="Column12894"/>
    <tableColumn id="12915" xr3:uid="{6BF7150F-B4B2-7244-B728-7BD8481D6C6B}" name="Column12895"/>
    <tableColumn id="12916" xr3:uid="{098E4217-60C9-3A4E-8E49-1DAB6951C0C5}" name="Column12896"/>
    <tableColumn id="12917" xr3:uid="{E67E0A61-8A68-1C41-BA64-0967ACC8D962}" name="Column12897"/>
    <tableColumn id="12918" xr3:uid="{0BEE54B1-4F7A-904F-9E16-F622A34E96B4}" name="Column12898"/>
    <tableColumn id="12919" xr3:uid="{E6D63FA9-B24C-884E-AC2B-52FE6C9DDF74}" name="Column12899"/>
    <tableColumn id="12920" xr3:uid="{BE5A3608-277E-6E46-9C5A-D16472BB8AB3}" name="Column12900"/>
    <tableColumn id="12921" xr3:uid="{67F97481-B479-3E4A-84F6-ECFEDA061D87}" name="Column12901"/>
    <tableColumn id="12922" xr3:uid="{754DF329-37B8-564A-9F98-AD4318768440}" name="Column12902"/>
    <tableColumn id="12923" xr3:uid="{5C180624-CA01-504B-924D-3720F1FB191F}" name="Column12903"/>
    <tableColumn id="12924" xr3:uid="{E40FCCF8-4C7E-7241-B7E8-DDB8E02E00F4}" name="Column12904"/>
    <tableColumn id="12925" xr3:uid="{08093B1D-F709-0A43-9F3F-EE271C176DD8}" name="Column12905"/>
    <tableColumn id="12926" xr3:uid="{232297DB-590F-744B-AE93-0824B98E7AB9}" name="Column12906"/>
    <tableColumn id="12927" xr3:uid="{D3427B4D-2E20-0041-B687-F2FB66577383}" name="Column12907"/>
    <tableColumn id="12928" xr3:uid="{9AA9D686-AA4E-B940-8A27-DA9985BE39C8}" name="Column12908"/>
    <tableColumn id="12929" xr3:uid="{01FEDE06-BDA1-E844-8B86-C9A8C9C3938C}" name="Column12909"/>
    <tableColumn id="12930" xr3:uid="{2D732897-5694-C041-BD17-4675B58F8BD4}" name="Column12910"/>
    <tableColumn id="12931" xr3:uid="{21EBCADA-75DB-5D47-9266-5EFF7DE2150B}" name="Column12911"/>
    <tableColumn id="12932" xr3:uid="{DA2F0C0B-F9AA-B146-866B-2CC3CD43D867}" name="Column12912"/>
    <tableColumn id="12933" xr3:uid="{15C7E17E-0401-5D43-A300-FEF15A1FA64A}" name="Column12913"/>
    <tableColumn id="12934" xr3:uid="{DCBF8D74-5D4F-A140-8AC0-D016170C849B}" name="Column12914"/>
    <tableColumn id="12935" xr3:uid="{8FDC0BB9-73E7-A849-BD88-276AEF90262E}" name="Column12915"/>
    <tableColumn id="12936" xr3:uid="{C5A18B2E-533B-3641-AB8A-A22A4C45EBEF}" name="Column12916"/>
    <tableColumn id="12937" xr3:uid="{1AD5B940-AA83-0F42-8BE9-2ED3E0DDA422}" name="Column12917"/>
    <tableColumn id="12938" xr3:uid="{FBF49A3D-1568-E641-8FEB-04945F304020}" name="Column12918"/>
    <tableColumn id="12939" xr3:uid="{04F7CD69-DFDA-9C4C-B6AC-3A15DCC52C66}" name="Column12919"/>
    <tableColumn id="12940" xr3:uid="{FF2AA96B-6E4F-2C45-868B-F6A8BA9F78B9}" name="Column12920"/>
    <tableColumn id="12941" xr3:uid="{8C84E1FA-914E-4E47-8C86-337118D0DDAD}" name="Column12921"/>
    <tableColumn id="12942" xr3:uid="{9EB0A63A-F916-7E40-B80A-4375F13B45BB}" name="Column12922"/>
    <tableColumn id="12943" xr3:uid="{7D0F73B3-44AC-5647-A5CD-4B8C6D0E4288}" name="Column12923"/>
    <tableColumn id="12944" xr3:uid="{DF548575-CBAB-FC4A-A210-3E9FD98AEA81}" name="Column12924"/>
    <tableColumn id="12945" xr3:uid="{65CED8BC-6D3C-244F-A546-DD07EF037971}" name="Column12925"/>
    <tableColumn id="12946" xr3:uid="{48C2E984-9E39-7D4B-92AD-6E3924BE6A4E}" name="Column12926"/>
    <tableColumn id="12947" xr3:uid="{6ADF6904-0676-844C-A140-054CCCBCA0CF}" name="Column12927"/>
    <tableColumn id="12948" xr3:uid="{BC7B1F16-B7EF-1941-ACC8-E39A8545D57A}" name="Column12928"/>
    <tableColumn id="12949" xr3:uid="{937C8142-59E8-A043-A675-0B924914BE16}" name="Column12929"/>
    <tableColumn id="12950" xr3:uid="{5885E88A-5E66-7A48-9868-18C046364C5E}" name="Column12930"/>
    <tableColumn id="12951" xr3:uid="{752320B6-CC7F-3F46-A418-B345350DB41D}" name="Column12931"/>
    <tableColumn id="12952" xr3:uid="{23DFAF9A-720B-294A-AD02-FAC6583A3B66}" name="Column12932"/>
    <tableColumn id="12953" xr3:uid="{75C6575E-D180-4B46-8CE3-B6425071D433}" name="Column12933"/>
    <tableColumn id="12954" xr3:uid="{D29C914A-2FD8-D54E-BEDC-18814CCE8C60}" name="Column12934"/>
    <tableColumn id="12955" xr3:uid="{6347D014-1993-164D-BEA8-EBC9DA438D77}" name="Column12935"/>
    <tableColumn id="12956" xr3:uid="{D9B8ACF2-6160-D449-9020-053A257DF282}" name="Column12936"/>
    <tableColumn id="12957" xr3:uid="{9EAD6AE5-3F79-8F46-8053-EE05FA5CC877}" name="Column12937"/>
    <tableColumn id="12958" xr3:uid="{A0D1CFDD-4E85-BE4D-95F6-84B9949E43DE}" name="Column12938"/>
    <tableColumn id="12959" xr3:uid="{1D199BFD-D238-D24A-BCDF-79E93827D2F3}" name="Column12939"/>
    <tableColumn id="12960" xr3:uid="{5DF7D932-4964-274B-866A-8180A06363B3}" name="Column12940"/>
    <tableColumn id="12961" xr3:uid="{ED281586-C721-764F-8ED5-B7F071F04906}" name="Column12941"/>
    <tableColumn id="12962" xr3:uid="{2EAB2E26-C00B-1D41-B2E0-8F25956D4504}" name="Column12942"/>
    <tableColumn id="12963" xr3:uid="{341F18A0-82B6-B14D-AEC8-2DCFC5DCC604}" name="Column12943"/>
    <tableColumn id="12964" xr3:uid="{B6BBD068-9049-4441-80D7-E05F42C3D2AB}" name="Column12944"/>
    <tableColumn id="12965" xr3:uid="{584FCDF8-A672-7E42-B2A7-A65D9C6BB05B}" name="Column12945"/>
    <tableColumn id="12966" xr3:uid="{CC267842-A86F-4B48-8EDC-12DB0DB89FAA}" name="Column12946"/>
    <tableColumn id="12967" xr3:uid="{DF4DBDFE-7BF4-DC46-96DD-6E0DCE9AB4B7}" name="Column12947"/>
    <tableColumn id="12968" xr3:uid="{DAE0381C-B923-8043-8B40-CBAABF31AF4B}" name="Column12948"/>
    <tableColumn id="12969" xr3:uid="{CEDA1886-DBC9-5A4D-8804-8A1D8126F66B}" name="Column12949"/>
    <tableColumn id="12970" xr3:uid="{ED18234E-8073-0A4B-85CB-0D7E87B9368B}" name="Column12950"/>
    <tableColumn id="12971" xr3:uid="{5CBDB410-04AB-3146-B254-96C5652E8DD7}" name="Column12951"/>
    <tableColumn id="12972" xr3:uid="{5A1B35EA-4B8E-314F-B238-9DFAAF3788B2}" name="Column12952"/>
    <tableColumn id="12973" xr3:uid="{CD3E3CC5-97C5-844A-B8CA-D3DB7978D6F4}" name="Column12953"/>
    <tableColumn id="12974" xr3:uid="{BD7CBE92-57BB-7940-89AB-ABB0290F87F6}" name="Column12954"/>
    <tableColumn id="12975" xr3:uid="{7003AB01-2932-E947-9006-9A164AC8714C}" name="Column12955"/>
    <tableColumn id="12976" xr3:uid="{3888304B-D228-664C-B49B-E28D688C0DC4}" name="Column12956"/>
    <tableColumn id="12977" xr3:uid="{04839D63-2DC4-6F4F-B2CA-FC2B56104FE8}" name="Column12957"/>
    <tableColumn id="12978" xr3:uid="{16AE16C1-90B6-7D45-89FF-51831B8B90E6}" name="Column12958"/>
    <tableColumn id="12979" xr3:uid="{906D6C54-1A59-284F-ABA0-1AD160E93726}" name="Column12959"/>
    <tableColumn id="12980" xr3:uid="{21A42D02-A504-9B46-BA20-8DB8027D5D3D}" name="Column12960"/>
    <tableColumn id="12981" xr3:uid="{26D7D4C4-2DCB-2B42-823C-5EE17E2E6B9F}" name="Column12961"/>
    <tableColumn id="12982" xr3:uid="{DE9AD65E-C41D-2643-9005-ECF2FE6C0D0B}" name="Column12962"/>
    <tableColumn id="12983" xr3:uid="{F66D8FF6-380F-364F-8C16-FFC8851ECE7F}" name="Column12963"/>
    <tableColumn id="12984" xr3:uid="{A1F8A721-6FB9-164A-92F3-BB4807FF0127}" name="Column12964"/>
    <tableColumn id="12985" xr3:uid="{E4F88939-8349-0046-94E7-C90BF719B938}" name="Column12965"/>
    <tableColumn id="12986" xr3:uid="{8C958EA2-1606-E243-9DB0-6FE63873CC45}" name="Column12966"/>
    <tableColumn id="12987" xr3:uid="{F767B200-FD47-924E-869A-72AFDD25BFC3}" name="Column12967"/>
    <tableColumn id="12988" xr3:uid="{28B3DB41-F83F-3147-84D1-8441E30F9FE3}" name="Column12968"/>
    <tableColumn id="12989" xr3:uid="{BBC580E5-C6E1-8642-AF92-CD895EF2683C}" name="Column12969"/>
    <tableColumn id="12990" xr3:uid="{136489D2-54CE-734F-A287-8E2412818085}" name="Column12970"/>
    <tableColumn id="12991" xr3:uid="{BAE2240A-9320-4949-A914-DB03A053BA2F}" name="Column12971"/>
    <tableColumn id="12992" xr3:uid="{76D1A1C6-7E49-BE4D-8F7B-B7EB17E1C38D}" name="Column12972"/>
    <tableColumn id="12993" xr3:uid="{52435A64-8753-2C4A-8A29-F7F1530462C6}" name="Column12973"/>
    <tableColumn id="12994" xr3:uid="{94D588EE-42A6-3646-B2DA-1A78D3A58F77}" name="Column12974"/>
    <tableColumn id="12995" xr3:uid="{B109D98B-F6E4-674E-B2D5-E7EA2F9D62A0}" name="Column12975"/>
    <tableColumn id="12996" xr3:uid="{7742232C-26F3-C549-B966-B2F0954E9357}" name="Column12976"/>
    <tableColumn id="12997" xr3:uid="{590D3040-3A7D-014F-B23A-026097F0D0BE}" name="Column12977"/>
    <tableColumn id="12998" xr3:uid="{25458FC5-4689-C54C-BDC3-BC499356E279}" name="Column12978"/>
    <tableColumn id="12999" xr3:uid="{4272A469-94D5-9D40-A9FD-8BA24483FE1E}" name="Column12979"/>
    <tableColumn id="13000" xr3:uid="{DFE7A3FD-B95A-434D-84FB-B3FB06041885}" name="Column12980"/>
    <tableColumn id="13001" xr3:uid="{E71B813B-D959-504D-9C26-5C469EABB92A}" name="Column12981"/>
    <tableColumn id="13002" xr3:uid="{AD516AC0-0178-CD44-B77C-C8DE97EECDE1}" name="Column12982"/>
    <tableColumn id="13003" xr3:uid="{8D335B84-F758-C74C-878B-2FB3BE22F629}" name="Column12983"/>
    <tableColumn id="13004" xr3:uid="{51BC1921-DA59-BA41-8BBE-69D8701E1D36}" name="Column12984"/>
    <tableColumn id="13005" xr3:uid="{451DC4E6-C081-8745-A058-95E9C63BD114}" name="Column12985"/>
    <tableColumn id="13006" xr3:uid="{BA6F519D-26F6-F546-A08B-EC252344FE45}" name="Column12986"/>
    <tableColumn id="13007" xr3:uid="{8D7D4295-9363-6B41-A75D-34E325779AD7}" name="Column12987"/>
    <tableColumn id="13008" xr3:uid="{9E63982E-BA13-024B-8E8B-D2830C4BD271}" name="Column12988"/>
    <tableColumn id="13009" xr3:uid="{8A8360B1-021F-414C-9B7D-C5AB37F65F5C}" name="Column12989"/>
    <tableColumn id="13010" xr3:uid="{CE4806C5-CE6B-6F4F-B7F1-764302BC6E7A}" name="Column12990"/>
    <tableColumn id="13011" xr3:uid="{03800944-708E-B245-81EF-AEDCD7961172}" name="Column12991"/>
    <tableColumn id="13012" xr3:uid="{A6EB8969-B7CD-9A49-9218-845EC597E469}" name="Column12992"/>
    <tableColumn id="13013" xr3:uid="{E815DE94-9504-BC49-85C3-45D1112B3AE9}" name="Column12993"/>
    <tableColumn id="13014" xr3:uid="{C8C63EE6-F63B-F24E-8CAD-0BB05F33B5AC}" name="Column12994"/>
    <tableColumn id="13015" xr3:uid="{819E2FC8-7DB1-6742-A3B5-CAC7EA4A08B1}" name="Column12995"/>
    <tableColumn id="13016" xr3:uid="{9474BA13-8828-A84A-B1F9-6B09AF35ED35}" name="Column12996"/>
    <tableColumn id="13017" xr3:uid="{679BEDB3-3AFA-7E45-A445-85F42EA38BB1}" name="Column12997"/>
    <tableColumn id="13018" xr3:uid="{962C2899-2E91-E844-9D12-0D2D7B23E0C0}" name="Column12998"/>
    <tableColumn id="13019" xr3:uid="{61B4F9D1-7940-E84C-AA5F-702241A06518}" name="Column12999"/>
    <tableColumn id="13020" xr3:uid="{A0AE15E8-C250-B547-9394-A69D922005A0}" name="Column13000"/>
    <tableColumn id="13021" xr3:uid="{B06A6B12-6490-3A45-9A3C-9F2CDADABF51}" name="Column13001"/>
    <tableColumn id="13022" xr3:uid="{212698F3-F8C5-E847-AA98-71E7D1DB50A9}" name="Column13002"/>
    <tableColumn id="13023" xr3:uid="{583F2E5D-BB04-EF45-9334-28181AFB228F}" name="Column13003"/>
    <tableColumn id="13024" xr3:uid="{6D8B15A3-9D08-A742-A59E-CFB729A4C2C6}" name="Column13004"/>
    <tableColumn id="13025" xr3:uid="{7C2D410E-4278-6144-A175-CCD485878D7D}" name="Column13005"/>
    <tableColumn id="13026" xr3:uid="{45DBB477-07A6-E841-814E-86808AFED505}" name="Column13006"/>
    <tableColumn id="13027" xr3:uid="{CD71A7B5-A4FB-C54A-8772-63A12D003267}" name="Column13007"/>
    <tableColumn id="13028" xr3:uid="{E231BD64-E8AD-A242-A49D-4A01A11439B2}" name="Column13008"/>
    <tableColumn id="13029" xr3:uid="{1F10923D-A2F7-8749-AC6A-4A67BEE04D8E}" name="Column13009"/>
    <tableColumn id="13030" xr3:uid="{F162E176-9B40-304C-81E6-C295F2734CF8}" name="Column13010"/>
    <tableColumn id="13031" xr3:uid="{975DC0E6-CEAD-7347-9882-63B3D01B6EA3}" name="Column13011"/>
    <tableColumn id="13032" xr3:uid="{B61B31F5-DBA0-3B46-8F54-1A0D889E1B90}" name="Column13012"/>
    <tableColumn id="13033" xr3:uid="{0C4AB740-DB19-4E44-9265-996A5F330074}" name="Column13013"/>
    <tableColumn id="13034" xr3:uid="{C6EA5087-BDC6-344B-A71C-574FE1424D37}" name="Column13014"/>
    <tableColumn id="13035" xr3:uid="{A5A75403-E8B4-EF47-9C52-99CDA43A2490}" name="Column13015"/>
    <tableColumn id="13036" xr3:uid="{1CC6F145-E019-084F-9F39-A5296C866872}" name="Column13016"/>
    <tableColumn id="13037" xr3:uid="{ECEE3C9B-F73F-1F44-8F7C-C1745192216D}" name="Column13017"/>
    <tableColumn id="13038" xr3:uid="{AB06CC0C-6702-874F-8561-ADF668285DBA}" name="Column13018"/>
    <tableColumn id="13039" xr3:uid="{1248ED77-63BE-AC40-A431-D3670EACCB02}" name="Column13019"/>
    <tableColumn id="13040" xr3:uid="{B8A35B61-A4EA-2C40-A168-1F61D9E54175}" name="Column13020"/>
    <tableColumn id="13041" xr3:uid="{29C849DA-5FC2-AD40-A5DA-8B6DC73344AD}" name="Column13021"/>
    <tableColumn id="13042" xr3:uid="{A2229A4E-5A73-FE4B-8452-49C2AF671BBA}" name="Column13022"/>
    <tableColumn id="13043" xr3:uid="{C470C713-26A5-3645-A409-1635570C56C6}" name="Column13023"/>
    <tableColumn id="13044" xr3:uid="{705FDC20-552C-F54E-93FB-3B6B6476A6F8}" name="Column13024"/>
    <tableColumn id="13045" xr3:uid="{9EDAC324-0CE8-D94F-8020-E743A2CB181A}" name="Column13025"/>
    <tableColumn id="13046" xr3:uid="{288FC08F-72B4-2642-9B5D-A59001A0529F}" name="Column13026"/>
    <tableColumn id="13047" xr3:uid="{E3403BA6-B018-E545-BA94-89027B05765B}" name="Column13027"/>
    <tableColumn id="13048" xr3:uid="{D296BC36-221A-0B46-B77B-9B5B45067229}" name="Column13028"/>
    <tableColumn id="13049" xr3:uid="{745B279A-F540-9B41-8F6E-3BB6F9B6AFEC}" name="Column13029"/>
    <tableColumn id="13050" xr3:uid="{243DC86F-1191-7746-9356-8BE8F9DCF418}" name="Column13030"/>
    <tableColumn id="13051" xr3:uid="{2DD2AFA6-03F1-6446-8534-990BEEB71CFE}" name="Column13031"/>
    <tableColumn id="13052" xr3:uid="{B43902FD-473B-3844-BB84-532A86D7431E}" name="Column13032"/>
    <tableColumn id="13053" xr3:uid="{BB6AD4E1-D7F0-4349-B042-8D1D23E7CBAB}" name="Column13033"/>
    <tableColumn id="13054" xr3:uid="{853243B1-EC28-4049-8678-C2B2AADA1CE6}" name="Column13034"/>
    <tableColumn id="13055" xr3:uid="{08C5677A-6DF8-A547-9AED-CA74EAD978F0}" name="Column13035"/>
    <tableColumn id="13056" xr3:uid="{D5A3779B-A83D-F84E-A862-C5826D7B486C}" name="Column13036"/>
    <tableColumn id="13057" xr3:uid="{1B7E3119-4AE6-DF42-80E4-189EF09A65D8}" name="Column13037"/>
    <tableColumn id="13058" xr3:uid="{120AACAA-0289-5D42-BE2A-34B377A16846}" name="Column13038"/>
    <tableColumn id="13059" xr3:uid="{67DF26E6-290A-384D-927A-0433EE6ED1FB}" name="Column13039"/>
    <tableColumn id="13060" xr3:uid="{9A1A8F65-2899-5048-99F9-3169993A5B80}" name="Column13040"/>
    <tableColumn id="13061" xr3:uid="{3DD8F5BC-FA70-7F4B-BC86-AF8AB60F98DE}" name="Column13041"/>
    <tableColumn id="13062" xr3:uid="{73174D4B-ED06-E444-BCD1-9967FC67B5C2}" name="Column13042"/>
    <tableColumn id="13063" xr3:uid="{4686710E-80C5-1F48-9ADF-3F33EE27B692}" name="Column13043"/>
    <tableColumn id="13064" xr3:uid="{E2336F13-CD9B-AD42-B2FA-323C073A9093}" name="Column13044"/>
    <tableColumn id="13065" xr3:uid="{5A0A91F9-B275-1041-8A9D-C3FCDC9E4710}" name="Column13045"/>
    <tableColumn id="13066" xr3:uid="{421695B6-280F-8E46-95C8-24C7C00ACAE7}" name="Column13046"/>
    <tableColumn id="13067" xr3:uid="{DA413B75-1AAE-AD4E-A2B2-90AA65993623}" name="Column13047"/>
    <tableColumn id="13068" xr3:uid="{AD781366-B90B-7C42-B9D0-6FBC76226D8D}" name="Column13048"/>
    <tableColumn id="13069" xr3:uid="{314C0CDB-E644-214C-82B3-822A68481186}" name="Column13049"/>
    <tableColumn id="13070" xr3:uid="{9F3CC4E0-9837-1F43-A704-0990A84A3356}" name="Column13050"/>
    <tableColumn id="13071" xr3:uid="{3317BF56-D083-8A4A-B5A7-CF1089637DF4}" name="Column13051"/>
    <tableColumn id="13072" xr3:uid="{EAC405EA-39C1-1647-A2D5-3A216F237D1D}" name="Column13052"/>
    <tableColumn id="13073" xr3:uid="{4572F1E4-31FC-1446-91A5-75F3BC3072A3}" name="Column13053"/>
    <tableColumn id="13074" xr3:uid="{417E3D88-5A64-D64F-81B6-D3F8EFBCADF1}" name="Column13054"/>
    <tableColumn id="13075" xr3:uid="{75EC2ED2-5062-3A4E-8158-A65D6637AFF4}" name="Column13055"/>
    <tableColumn id="13076" xr3:uid="{9796B98D-DF38-1943-B63D-08EC31F737A7}" name="Column13056"/>
    <tableColumn id="13077" xr3:uid="{4905FB0A-1D71-FA42-899A-E69BA35C1DAD}" name="Column13057"/>
    <tableColumn id="13078" xr3:uid="{8F3B9556-0091-9747-B102-4E9498342A2B}" name="Column13058"/>
    <tableColumn id="13079" xr3:uid="{F73B7E93-A072-FF42-B47C-FEC6BB1E3F04}" name="Column13059"/>
    <tableColumn id="13080" xr3:uid="{2B77C392-B518-7C48-A716-8E29303FDC5D}" name="Column13060"/>
    <tableColumn id="13081" xr3:uid="{A882A3EE-416E-D540-AA40-A7FC77AD0EBC}" name="Column13061"/>
    <tableColumn id="13082" xr3:uid="{D26BB818-1961-BD4E-A79D-ABE27E1C4A0B}" name="Column13062"/>
    <tableColumn id="13083" xr3:uid="{B2BE56E1-EA4B-0746-92DF-49F32B3DBAAC}" name="Column13063"/>
    <tableColumn id="13084" xr3:uid="{90C669BC-3DA8-B846-A789-1DC4E6F56326}" name="Column13064"/>
    <tableColumn id="13085" xr3:uid="{D70E062E-5079-DA40-AC24-C12AEDEBDD4B}" name="Column13065"/>
    <tableColumn id="13086" xr3:uid="{63D55F8A-449C-E94E-B37E-A32B277F8E39}" name="Column13066"/>
    <tableColumn id="13087" xr3:uid="{9F48B25D-060D-F548-B735-2D6C4EA7FE89}" name="Column13067"/>
    <tableColumn id="13088" xr3:uid="{68E075AB-B461-3F4C-94B3-10DFC354355D}" name="Column13068"/>
    <tableColumn id="13089" xr3:uid="{A6ED13D0-0392-324A-8664-9CC07B3ABEE7}" name="Column13069"/>
    <tableColumn id="13090" xr3:uid="{B6A8F555-661F-FB4E-BF2A-9262EFD954F0}" name="Column13070"/>
    <tableColumn id="13091" xr3:uid="{AFC966D9-7137-7345-A693-0D99CA536E64}" name="Column13071"/>
    <tableColumn id="13092" xr3:uid="{66D0AF5E-1705-6A44-9EFC-4A37A9B85C81}" name="Column13072"/>
    <tableColumn id="13093" xr3:uid="{40D789F3-40FF-3E46-A1E6-8070E3854FD3}" name="Column13073"/>
    <tableColumn id="13094" xr3:uid="{082F3EB9-CE5B-0446-A98C-64AE561286E3}" name="Column13074"/>
    <tableColumn id="13095" xr3:uid="{1DA500DB-7A6F-324C-827B-2D529910C464}" name="Column13075"/>
    <tableColumn id="13096" xr3:uid="{E66BC2BA-E22B-8442-AD50-AEE632258CB7}" name="Column13076"/>
    <tableColumn id="13097" xr3:uid="{F80BC8DB-E6A8-A647-95A5-CF54B799773D}" name="Column13077"/>
    <tableColumn id="13098" xr3:uid="{2BEC84D5-AE05-1F46-ADD1-BC45057598D6}" name="Column13078"/>
    <tableColumn id="13099" xr3:uid="{F73DEFB6-A109-FF48-B1A9-25E6F4B6DE09}" name="Column13079"/>
    <tableColumn id="13100" xr3:uid="{8C5B97A8-1FBC-8D42-9980-76A4443E6A6B}" name="Column13080"/>
    <tableColumn id="13101" xr3:uid="{F914F115-3E14-C54A-88EA-81C67ACDB879}" name="Column13081"/>
    <tableColumn id="13102" xr3:uid="{0432D195-972D-DF4B-ABBC-94AD73979C08}" name="Column13082"/>
    <tableColumn id="13103" xr3:uid="{8064DEC3-C4CB-684E-8DE8-AA23E428A1E8}" name="Column13083"/>
    <tableColumn id="13104" xr3:uid="{1BF4279C-A25C-A745-8635-147885CA97ED}" name="Column13084"/>
    <tableColumn id="13105" xr3:uid="{6A37E745-CCEE-0640-80E2-6D828F0978E0}" name="Column13085"/>
    <tableColumn id="13106" xr3:uid="{62049125-4436-D84A-82A8-2C6B3360E922}" name="Column13086"/>
    <tableColumn id="13107" xr3:uid="{828C762D-928F-1A48-A595-5280CEA18F05}" name="Column13087"/>
    <tableColumn id="13108" xr3:uid="{653C2590-9C4D-A04A-967F-4BA64B236BB8}" name="Column13088"/>
    <tableColumn id="13109" xr3:uid="{E957AABC-9F11-5646-916E-07AC1CF0462D}" name="Column13089"/>
    <tableColumn id="13110" xr3:uid="{C9D4A3EF-7E7D-F94A-8086-7389DCD92873}" name="Column13090"/>
    <tableColumn id="13111" xr3:uid="{EFA83DD5-74CE-2445-A06C-8EAEC27512E8}" name="Column13091"/>
    <tableColumn id="13112" xr3:uid="{2ED6DCF2-DF8F-ED4C-83DA-00C1FCA47F14}" name="Column13092"/>
    <tableColumn id="13113" xr3:uid="{ACEA2411-8CAA-EF41-9CAE-50302E61BB6F}" name="Column13093"/>
    <tableColumn id="13114" xr3:uid="{301B39E2-7D44-0D42-BFB9-16FF617830EF}" name="Column13094"/>
    <tableColumn id="13115" xr3:uid="{88E26F16-D9B2-6A48-A173-A3DCD4E71362}" name="Column13095"/>
    <tableColumn id="13116" xr3:uid="{1936945F-621C-A543-9491-772C00B3AEC7}" name="Column13096"/>
    <tableColumn id="13117" xr3:uid="{0A877976-F2C2-884B-A973-270CE851CC79}" name="Column13097"/>
    <tableColumn id="13118" xr3:uid="{6610948B-D041-064D-BCB7-122E55630374}" name="Column13098"/>
    <tableColumn id="13119" xr3:uid="{6BE5D9F2-6D95-FF46-B8C5-46D2329B12BC}" name="Column13099"/>
    <tableColumn id="13120" xr3:uid="{A58AE52F-00C3-D64B-9042-1E95B4FECBEC}" name="Column13100"/>
    <tableColumn id="13121" xr3:uid="{1F4555FF-1645-E742-BCF4-22D85F3F98DB}" name="Column13101"/>
    <tableColumn id="13122" xr3:uid="{EB37E2D7-0878-3841-B47D-33476EF8C026}" name="Column13102"/>
    <tableColumn id="13123" xr3:uid="{3454F397-C28C-6649-8F6B-6971AB2BCB36}" name="Column13103"/>
    <tableColumn id="13124" xr3:uid="{0FC787C6-29F3-AC45-BD63-668DE3965AC3}" name="Column13104"/>
    <tableColumn id="13125" xr3:uid="{7B0341D8-5398-E44C-9BB7-A7D974818A86}" name="Column13105"/>
    <tableColumn id="13126" xr3:uid="{946E2F87-81B7-4246-A369-1FD9D153DCA4}" name="Column13106"/>
    <tableColumn id="13127" xr3:uid="{E6732A95-C911-E94F-8E39-CF10A92AE3A8}" name="Column13107"/>
    <tableColumn id="13128" xr3:uid="{DE08DEB4-ABE3-DE4C-877A-D3CCE0A94043}" name="Column13108"/>
    <tableColumn id="13129" xr3:uid="{14318DD3-D377-1543-868F-DF5F007826E7}" name="Column13109"/>
    <tableColumn id="13130" xr3:uid="{EEDC79A8-AF50-2640-BB93-51664946B3D7}" name="Column13110"/>
    <tableColumn id="13131" xr3:uid="{8A354ED5-425A-1E4F-9CDF-C13EAA906C45}" name="Column13111"/>
    <tableColumn id="13132" xr3:uid="{A49E5683-CE1D-9A4A-A735-0AEDF78773A8}" name="Column13112"/>
    <tableColumn id="13133" xr3:uid="{E53CEA5A-236A-334C-8835-1C6D664B474D}" name="Column13113"/>
    <tableColumn id="13134" xr3:uid="{D29687DF-F840-FB42-B462-22D18AF9745B}" name="Column13114"/>
    <tableColumn id="13135" xr3:uid="{C3914CAC-2968-B341-8ADD-02841258DBF4}" name="Column13115"/>
    <tableColumn id="13136" xr3:uid="{3E186816-3823-1E40-8DAE-12FF6B7BFE6E}" name="Column13116"/>
    <tableColumn id="13137" xr3:uid="{2EE63AAA-B8F1-1149-82F0-8565DFDCB861}" name="Column13117"/>
    <tableColumn id="13138" xr3:uid="{867503F0-91F6-0346-A994-F3AD6841A9C1}" name="Column13118"/>
    <tableColumn id="13139" xr3:uid="{610E66EF-F089-5547-9811-8066DA11C8FD}" name="Column13119"/>
    <tableColumn id="13140" xr3:uid="{D3857E43-8760-AA43-96A0-04EEB482CD87}" name="Column13120"/>
    <tableColumn id="13141" xr3:uid="{550E0B0F-7141-1B4E-9E59-2F8C37BC7ACB}" name="Column13121"/>
    <tableColumn id="13142" xr3:uid="{72F51C31-E982-0A45-9A3C-D4A762E8BC03}" name="Column13122"/>
    <tableColumn id="13143" xr3:uid="{3800CB8B-6628-7C44-88A9-C9697EB529FD}" name="Column13123"/>
    <tableColumn id="13144" xr3:uid="{33791CCB-4584-9240-B97C-D46F4D9D4BE3}" name="Column13124"/>
    <tableColumn id="13145" xr3:uid="{F76C2E0E-BDBD-854F-8471-FBE8DE1D906B}" name="Column13125"/>
    <tableColumn id="13146" xr3:uid="{44E1E35F-6059-C743-871B-F9CFD6F1FAC5}" name="Column13126"/>
    <tableColumn id="13147" xr3:uid="{A3AB3537-53C9-0F43-8D8E-7743375BC06A}" name="Column13127"/>
    <tableColumn id="13148" xr3:uid="{C55E24E5-C281-2F41-9E06-3905D75AC1C3}" name="Column13128"/>
    <tableColumn id="13149" xr3:uid="{9C89B319-8F2E-234F-A0DF-017842E541F5}" name="Column13129"/>
    <tableColumn id="13150" xr3:uid="{7B2FAE81-AA3B-734C-8EC4-54D742F537DF}" name="Column13130"/>
    <tableColumn id="13151" xr3:uid="{70C4ED87-D364-654E-BCBE-26CF484C0ED4}" name="Column13131"/>
    <tableColumn id="13152" xr3:uid="{F218863C-ABBD-A743-A8D2-C44896E065D0}" name="Column13132"/>
    <tableColumn id="13153" xr3:uid="{E0DAF07D-034A-C64B-A83B-EC7B74ACB401}" name="Column13133"/>
    <tableColumn id="13154" xr3:uid="{1EC5D589-D2CA-9B47-AB02-5C303B5F9732}" name="Column13134"/>
    <tableColumn id="13155" xr3:uid="{AC24D4EF-6ED4-FC49-BBFD-2B79D8146E7A}" name="Column13135"/>
    <tableColumn id="13156" xr3:uid="{D47CB62F-2D7C-D444-938A-CA539ACE2203}" name="Column13136"/>
    <tableColumn id="13157" xr3:uid="{6E291B23-16AA-7C4E-90FF-741B798BD2F3}" name="Column13137"/>
    <tableColumn id="13158" xr3:uid="{7ACCE1D3-A72E-2A4C-AE25-B2A4977EF5AB}" name="Column13138"/>
    <tableColumn id="13159" xr3:uid="{9597D7DD-23F6-134A-B886-D316945C74B9}" name="Column13139"/>
    <tableColumn id="13160" xr3:uid="{AE7AFC6F-5237-6D43-948E-667BE52EB702}" name="Column13140"/>
    <tableColumn id="13161" xr3:uid="{6B71F5AF-7A66-444B-87AE-1748AE3EF356}" name="Column13141"/>
    <tableColumn id="13162" xr3:uid="{F1DE4849-CD6B-E943-B1DC-1218DB6D19F2}" name="Column13142"/>
    <tableColumn id="13163" xr3:uid="{51CFC386-F7BE-5E47-9BE4-85C74D240F1E}" name="Column13143"/>
    <tableColumn id="13164" xr3:uid="{40F56CB8-D275-0343-8458-998E03CC9363}" name="Column13144"/>
    <tableColumn id="13165" xr3:uid="{149B7E2D-4151-3247-870F-F22084E3A74F}" name="Column13145"/>
    <tableColumn id="13166" xr3:uid="{CFE76DBE-470D-8D44-805C-417B9A9C3306}" name="Column13146"/>
    <tableColumn id="13167" xr3:uid="{B32DF418-D152-9141-AB73-45B09A6D61CC}" name="Column13147"/>
    <tableColumn id="13168" xr3:uid="{F6E73B6E-DE95-3240-88B2-7DFD43F94766}" name="Column13148"/>
    <tableColumn id="13169" xr3:uid="{D51D8D5E-EDFB-C243-AE06-E0F72351B37C}" name="Column13149"/>
    <tableColumn id="13170" xr3:uid="{73C7CE90-9F1D-B14C-BD28-F0F9FD72DA15}" name="Column13150"/>
    <tableColumn id="13171" xr3:uid="{D56F8ADC-D74B-154C-AF3A-4F4D988523A5}" name="Column13151"/>
    <tableColumn id="13172" xr3:uid="{5EFBA610-EA8E-A746-A66B-24C9A9F5C721}" name="Column13152"/>
    <tableColumn id="13173" xr3:uid="{51DAAB2E-8BC3-0047-9BC5-D6839C748402}" name="Column13153"/>
    <tableColumn id="13174" xr3:uid="{307BD3AF-A608-9742-A832-AA68F7DD22C0}" name="Column13154"/>
    <tableColumn id="13175" xr3:uid="{4703E6CB-E37C-C342-96BC-626366D9A2A5}" name="Column13155"/>
    <tableColumn id="13176" xr3:uid="{D608F6E6-73B7-8A4F-9057-36E2CD2B86F0}" name="Column13156"/>
    <tableColumn id="13177" xr3:uid="{54D7B152-FE6B-4D4F-B537-7C012901FA95}" name="Column13157"/>
    <tableColumn id="13178" xr3:uid="{91E098A7-EA20-CE4D-8915-F1D58F9C876E}" name="Column13158"/>
    <tableColumn id="13179" xr3:uid="{150E832A-92C6-6840-B56A-067792428F42}" name="Column13159"/>
    <tableColumn id="13180" xr3:uid="{5A647D94-13C5-1949-9F32-11F3F0502E45}" name="Column13160"/>
    <tableColumn id="13181" xr3:uid="{3E6A92FD-2939-FD49-A535-C8F19F5AFBFC}" name="Column13161"/>
    <tableColumn id="13182" xr3:uid="{8C4A4174-BB0A-8B46-A43B-4CEAE3106B50}" name="Column13162"/>
    <tableColumn id="13183" xr3:uid="{56E0F43B-D2B1-7D47-A35B-1576C7F9D950}" name="Column13163"/>
    <tableColumn id="13184" xr3:uid="{80A50D4A-D70B-8F43-AD42-9EF51990F0B3}" name="Column13164"/>
    <tableColumn id="13185" xr3:uid="{3888F6B8-B6F5-724E-82C0-D5E1C78EE424}" name="Column13165"/>
    <tableColumn id="13186" xr3:uid="{1CE1E502-B750-3F44-87BC-68484FCF07D5}" name="Column13166"/>
    <tableColumn id="13187" xr3:uid="{276E09D5-9D83-BC48-8AF4-0ACA349536ED}" name="Column13167"/>
    <tableColumn id="13188" xr3:uid="{33B1F183-8976-C044-AF58-D67323E711CF}" name="Column13168"/>
    <tableColumn id="13189" xr3:uid="{E4DBA156-BBCF-464C-9B90-87893F37FAD3}" name="Column13169"/>
    <tableColumn id="13190" xr3:uid="{64F15E7D-2A62-D24A-AB17-82E959C9AB63}" name="Column13170"/>
    <tableColumn id="13191" xr3:uid="{54590539-E29A-6C4A-9A8E-9E9C337C39BC}" name="Column13171"/>
    <tableColumn id="13192" xr3:uid="{EED79E8B-251A-524F-8E2A-E3276F298109}" name="Column13172"/>
    <tableColumn id="13193" xr3:uid="{DB176F15-C928-4549-A5EC-96DC04979733}" name="Column13173"/>
    <tableColumn id="13194" xr3:uid="{F84FAB8E-B05D-1942-B57C-1C23E75994A6}" name="Column13174"/>
    <tableColumn id="13195" xr3:uid="{0990900A-4AE2-8842-A526-52E870EB3063}" name="Column13175"/>
    <tableColumn id="13196" xr3:uid="{7F915A77-468C-3B47-9C6B-A836A44822FD}" name="Column13176"/>
    <tableColumn id="13197" xr3:uid="{EDB0E908-49F2-214E-8499-F58835ED7CFD}" name="Column13177"/>
    <tableColumn id="13198" xr3:uid="{809C29E0-8049-4444-B69B-9D1630EFFB66}" name="Column13178"/>
    <tableColumn id="13199" xr3:uid="{0E90D856-E4C4-8148-8CF5-0F895771F200}" name="Column13179"/>
    <tableColumn id="13200" xr3:uid="{7A6619DF-F228-2D44-9637-934B77B5504A}" name="Column13180"/>
    <tableColumn id="13201" xr3:uid="{78463DE1-5464-8B4B-8E35-14372D1265E1}" name="Column13181"/>
    <tableColumn id="13202" xr3:uid="{FE7BA49C-1481-0842-B690-E97157904829}" name="Column13182"/>
    <tableColumn id="13203" xr3:uid="{C0FECF94-34BC-2F45-9C4F-8A24C26AE9F2}" name="Column13183"/>
    <tableColumn id="13204" xr3:uid="{907584B8-B7C7-A245-99CD-802C04FFC9CC}" name="Column13184"/>
    <tableColumn id="13205" xr3:uid="{157A567F-84BD-744B-A08E-9A172587227B}" name="Column13185"/>
    <tableColumn id="13206" xr3:uid="{70EB8F2A-FF2A-154C-BCCD-73DEF0E28E02}" name="Column13186"/>
    <tableColumn id="13207" xr3:uid="{7DDB3B18-EAC0-4D4F-AF09-3E1AD2638832}" name="Column13187"/>
    <tableColumn id="13208" xr3:uid="{AAD17C37-0CA0-F049-A551-B87E1388B039}" name="Column13188"/>
    <tableColumn id="13209" xr3:uid="{A31777FD-00F2-0048-9DB9-CEF4D25EB119}" name="Column13189"/>
    <tableColumn id="13210" xr3:uid="{CC03B089-C2D7-9B41-B54A-0E540454342F}" name="Column13190"/>
    <tableColumn id="13211" xr3:uid="{2EC781B6-3A00-4A46-86DB-1350A74A962A}" name="Column13191"/>
    <tableColumn id="13212" xr3:uid="{1F912476-0888-1B47-9708-BCFF9C6E8BF1}" name="Column13192"/>
    <tableColumn id="13213" xr3:uid="{3BCDF60E-6EDF-594E-BA1D-8B5EDA74575E}" name="Column13193"/>
    <tableColumn id="13214" xr3:uid="{E9447B7A-2C31-164D-8D9B-A0052568947A}" name="Column13194"/>
    <tableColumn id="13215" xr3:uid="{A39C042A-9F44-0F42-B88B-2C60FA9BE00D}" name="Column13195"/>
    <tableColumn id="13216" xr3:uid="{93BC2EBC-0956-4841-A8E0-5DF46E5FCA87}" name="Column13196"/>
    <tableColumn id="13217" xr3:uid="{8C3CDEF2-1DD7-274C-B6ED-0531F21787CE}" name="Column13197"/>
    <tableColumn id="13218" xr3:uid="{04021F9D-ED49-094D-8969-AD13F65A1D5B}" name="Column13198"/>
    <tableColumn id="13219" xr3:uid="{6AF358C8-F23B-344D-80F9-9D14DB8A00FC}" name="Column13199"/>
    <tableColumn id="13220" xr3:uid="{7D13E422-FA5D-3C44-AF50-E7B2CE87361F}" name="Column13200"/>
    <tableColumn id="13221" xr3:uid="{DF458D09-87CE-A444-BCD8-FFABD50F2C48}" name="Column13201"/>
    <tableColumn id="13222" xr3:uid="{962CC9B6-E6AE-D046-83F6-D3CF59810C33}" name="Column13202"/>
    <tableColumn id="13223" xr3:uid="{D692AF43-7B22-344D-B4B2-166CCB119349}" name="Column13203"/>
    <tableColumn id="13224" xr3:uid="{C3A3FD6E-3670-A648-8694-1E33F9C3F406}" name="Column13204"/>
    <tableColumn id="13225" xr3:uid="{8231DAE7-24A0-DB42-AC5B-C7D7235C1101}" name="Column13205"/>
    <tableColumn id="13226" xr3:uid="{B69E8F14-A22C-AB4A-94F4-5533D12F3237}" name="Column13206"/>
    <tableColumn id="13227" xr3:uid="{662AC79F-DFBC-F742-8147-CD91D5FD50CD}" name="Column13207"/>
    <tableColumn id="13228" xr3:uid="{001D594C-1206-DA46-8477-778A9D1583EA}" name="Column13208"/>
    <tableColumn id="13229" xr3:uid="{C11DD60F-D2B8-2245-9CF5-A08EEABBC3C6}" name="Column13209"/>
    <tableColumn id="13230" xr3:uid="{14A37CB4-E0F0-A64A-A236-1F73FB589E22}" name="Column13210"/>
    <tableColumn id="13231" xr3:uid="{21316B09-D0B1-EE4D-BCE5-8682A14D8221}" name="Column13211"/>
    <tableColumn id="13232" xr3:uid="{4BC791A6-D89C-AE48-8635-16C585EF64D1}" name="Column13212"/>
    <tableColumn id="13233" xr3:uid="{8E772887-B831-8F44-B678-2863E7500CA3}" name="Column13213"/>
    <tableColumn id="13234" xr3:uid="{CE73B81A-E70A-474D-8F25-05B0694456AF}" name="Column13214"/>
    <tableColumn id="13235" xr3:uid="{DA0F75C9-7672-4346-88AA-9949D9C2AEB5}" name="Column13215"/>
    <tableColumn id="13236" xr3:uid="{8E3FF68E-F882-9C4E-8523-DEA95EC1C044}" name="Column13216"/>
    <tableColumn id="13237" xr3:uid="{6FE6A80F-7EC8-D54E-B6A8-65F705124C9D}" name="Column13217"/>
    <tableColumn id="13238" xr3:uid="{35D4A2ED-E2A1-AD4E-86D5-36782EC0BC13}" name="Column13218"/>
    <tableColumn id="13239" xr3:uid="{8510EA30-5B23-9D46-8C72-03C5C8754A1F}" name="Column13219"/>
    <tableColumn id="13240" xr3:uid="{B8920C2E-6F2E-EA4D-80BF-DAA8F517CAF6}" name="Column13220"/>
    <tableColumn id="13241" xr3:uid="{EDACC097-D3E2-D848-A293-88E53DA39980}" name="Column13221"/>
    <tableColumn id="13242" xr3:uid="{ADBA78BB-A8B1-2C40-9AC4-4BFF46DFE66C}" name="Column13222"/>
    <tableColumn id="13243" xr3:uid="{648C4019-0208-9E45-806F-8E8AA92D11F9}" name="Column13223"/>
    <tableColumn id="13244" xr3:uid="{9B26839B-F38D-E84A-91FB-B2E112D8E020}" name="Column13224"/>
    <tableColumn id="13245" xr3:uid="{D387D348-05AE-3145-9C29-FFE63BD266D6}" name="Column13225"/>
    <tableColumn id="13246" xr3:uid="{770B3BA4-B9F5-1348-AB9C-A4534C9A8B49}" name="Column13226"/>
    <tableColumn id="13247" xr3:uid="{5C45B590-07AB-3A44-BBD5-0D57E42F5397}" name="Column13227"/>
    <tableColumn id="13248" xr3:uid="{3EED9263-E7A9-884C-A82D-9A1710C32A08}" name="Column13228"/>
    <tableColumn id="13249" xr3:uid="{2FB16BC5-6BE0-A144-A3C1-46A7A071056B}" name="Column13229"/>
    <tableColumn id="13250" xr3:uid="{DE840A8C-CBFD-5A4D-9EDF-6231B0FAAEC4}" name="Column13230"/>
    <tableColumn id="13251" xr3:uid="{E9C6AC63-48A2-9C47-89D7-4BCDF9285002}" name="Column13231"/>
    <tableColumn id="13252" xr3:uid="{D5B3849A-45CB-104A-81DD-E17B3CE92AB4}" name="Column13232"/>
    <tableColumn id="13253" xr3:uid="{F1B0CD2B-3A7C-3A42-A16A-AAC651D00341}" name="Column13233"/>
    <tableColumn id="13254" xr3:uid="{EF036F7B-F92A-EB4B-BA99-D7A60D3F2AC4}" name="Column13234"/>
    <tableColumn id="13255" xr3:uid="{CD9CE303-8A64-FE49-894B-C25019C54088}" name="Column13235"/>
    <tableColumn id="13256" xr3:uid="{43B459F2-C02C-8542-80C2-8E11CAAA6C2E}" name="Column13236"/>
    <tableColumn id="13257" xr3:uid="{840E742B-9CC1-7941-BFD7-94B082B29745}" name="Column13237"/>
    <tableColumn id="13258" xr3:uid="{CBCD9DA8-4D16-8B44-972A-828ACFF8B893}" name="Column13238"/>
    <tableColumn id="13259" xr3:uid="{783486D8-5384-C945-A5B5-475F8985FC1F}" name="Column13239"/>
    <tableColumn id="13260" xr3:uid="{49391005-63DD-134E-8FC9-BB725413FAE9}" name="Column13240"/>
    <tableColumn id="13261" xr3:uid="{437FD78C-F9EC-3E4A-8271-8430E49EF2C6}" name="Column13241"/>
    <tableColumn id="13262" xr3:uid="{4A224AED-8C09-2F4E-980D-B5C073197204}" name="Column13242"/>
    <tableColumn id="13263" xr3:uid="{550307D0-5968-DB4C-9CCC-5F68928D4592}" name="Column13243"/>
    <tableColumn id="13264" xr3:uid="{4D29D86D-E065-1B46-84D6-32C817FD01EA}" name="Column13244"/>
    <tableColumn id="13265" xr3:uid="{F5EF1186-1C64-4B4C-B26C-ED2B14F57E8F}" name="Column13245"/>
    <tableColumn id="13266" xr3:uid="{EFE776B2-9F3A-624C-8B7A-720C23D1A0D7}" name="Column13246"/>
    <tableColumn id="13267" xr3:uid="{10ABAF0B-29EB-4D49-9FCE-0152634EFB23}" name="Column13247"/>
    <tableColumn id="13268" xr3:uid="{79795E1F-DD83-8746-9F9C-3F1E643E1368}" name="Column13248"/>
    <tableColumn id="13269" xr3:uid="{EB9997D0-1CCB-0545-8EC0-7C194F3E243E}" name="Column13249"/>
    <tableColumn id="13270" xr3:uid="{ECAA311A-EF3A-6242-8AD7-F2359A1FEDEA}" name="Column13250"/>
    <tableColumn id="13271" xr3:uid="{DACC6B22-47A9-0140-886F-10A61C1CD622}" name="Column13251"/>
    <tableColumn id="13272" xr3:uid="{8AC27539-7C36-6B4D-963D-8AEC48B07E29}" name="Column13252"/>
    <tableColumn id="13273" xr3:uid="{84B9497E-BB89-7A44-9D7C-DD7012EFCE19}" name="Column13253"/>
    <tableColumn id="13274" xr3:uid="{99BF6C91-BDF7-5B4A-9F8C-2FF2CC0944DE}" name="Column13254"/>
    <tableColumn id="13275" xr3:uid="{D3AD1D7D-534C-2A43-9294-4C5943D48F82}" name="Column13255"/>
    <tableColumn id="13276" xr3:uid="{38D23594-8DCE-1344-A779-BC68E347627D}" name="Column13256"/>
    <tableColumn id="13277" xr3:uid="{9F725056-DBA0-9F47-83F1-998FC71A117B}" name="Column13257"/>
    <tableColumn id="13278" xr3:uid="{1F89EF01-C1E4-E841-A9E0-B64FEF810AED}" name="Column13258"/>
    <tableColumn id="13279" xr3:uid="{9D1000DB-7ED9-6A48-AB42-91F4826B77D4}" name="Column13259"/>
    <tableColumn id="13280" xr3:uid="{BFA79D4D-CA42-1C4D-B329-1C74898D92D7}" name="Column13260"/>
    <tableColumn id="13281" xr3:uid="{004C5043-029E-D44D-B729-F72721ACB0BE}" name="Column13261"/>
    <tableColumn id="13282" xr3:uid="{B1887DFA-D5F8-F54B-8947-E725CAB6DC83}" name="Column13262"/>
    <tableColumn id="13283" xr3:uid="{5668F410-583B-E946-92EE-1B61D222C32A}" name="Column13263"/>
    <tableColumn id="13284" xr3:uid="{CBBD564B-BCDB-7F4F-A835-B6183374F7C3}" name="Column13264"/>
    <tableColumn id="13285" xr3:uid="{ADF94762-FD94-7C46-BF1D-1E5077AF6ED0}" name="Column13265"/>
    <tableColumn id="13286" xr3:uid="{FC82207B-C4E4-474F-A1BC-D7E6C47FB373}" name="Column13266"/>
    <tableColumn id="13287" xr3:uid="{16C148E4-963D-5D4A-8EF9-D0A9AE5D4322}" name="Column13267"/>
    <tableColumn id="13288" xr3:uid="{E3F351DA-1AF2-8643-8167-A5239A61AE04}" name="Column13268"/>
    <tableColumn id="13289" xr3:uid="{17BBD2C7-9550-534F-969C-43FE95AFEA8A}" name="Column13269"/>
    <tableColumn id="13290" xr3:uid="{377BC4C5-1B83-C04E-B2EA-984C625FBECD}" name="Column13270"/>
    <tableColumn id="13291" xr3:uid="{89D4464D-2D6F-9F45-B839-232BD06CAF50}" name="Column13271"/>
    <tableColumn id="13292" xr3:uid="{6946ABF5-842E-9446-9225-6C34923D03A8}" name="Column13272"/>
    <tableColumn id="13293" xr3:uid="{8D47C358-07D7-684C-8876-4DF28DD361B6}" name="Column13273"/>
    <tableColumn id="13294" xr3:uid="{6BD0FED4-F9D6-EB45-ACAC-0FF3AFE01B9B}" name="Column13274"/>
    <tableColumn id="13295" xr3:uid="{3D1B1F2E-1324-D14D-9379-BED980BFF092}" name="Column13275"/>
    <tableColumn id="13296" xr3:uid="{9ECCC68C-35E7-7947-B16B-9D0CB2EC0F16}" name="Column13276"/>
    <tableColumn id="13297" xr3:uid="{9EBEE8EE-A836-C942-8826-3F348C460028}" name="Column13277"/>
    <tableColumn id="13298" xr3:uid="{5816C83A-EB30-CE4A-B4D4-A6C98610ADCD}" name="Column13278"/>
    <tableColumn id="13299" xr3:uid="{DC709C5F-6C7A-5243-8199-2EE6EB9DFE76}" name="Column13279"/>
    <tableColumn id="13300" xr3:uid="{EBDBD4AC-CE9D-1D40-8F44-F38B4D478470}" name="Column13280"/>
    <tableColumn id="13301" xr3:uid="{16186164-5372-0C45-A593-0B1FB5090F52}" name="Column13281"/>
    <tableColumn id="13302" xr3:uid="{357D0BE4-7ADD-7D44-AA65-66058DC0A143}" name="Column13282"/>
    <tableColumn id="13303" xr3:uid="{A414CBA7-CCAF-E249-993C-C6E0E0C92F5F}" name="Column13283"/>
    <tableColumn id="13304" xr3:uid="{428975E6-D0F0-FB4C-BBD2-B53D6C3942A2}" name="Column13284"/>
    <tableColumn id="13305" xr3:uid="{A2F63E20-6E9F-AD4E-B9B6-F72AC4B31F9F}" name="Column13285"/>
    <tableColumn id="13306" xr3:uid="{AA520000-7445-B643-8FE9-5F3D7B3C1F7F}" name="Column13286"/>
    <tableColumn id="13307" xr3:uid="{CF17CC79-603B-A946-821A-542F0B953154}" name="Column13287"/>
    <tableColumn id="13308" xr3:uid="{F9476F76-0545-1D4E-BF95-E8841F0077FA}" name="Column13288"/>
    <tableColumn id="13309" xr3:uid="{D978327D-900A-C542-926E-D009B23DC078}" name="Column13289"/>
    <tableColumn id="13310" xr3:uid="{A018E44D-F903-1E4A-A0C3-DDBC9BCE0F62}" name="Column13290"/>
    <tableColumn id="13311" xr3:uid="{AA3E9BE2-48A1-6746-AB3B-49EC75A7B58C}" name="Column13291"/>
    <tableColumn id="13312" xr3:uid="{7516145C-3100-054D-AF89-D0D9B96D9ADF}" name="Column13292"/>
    <tableColumn id="13313" xr3:uid="{D5517C47-4800-4642-B8B5-3C8D3A6DA9BC}" name="Column13293"/>
    <tableColumn id="13314" xr3:uid="{87C95637-51D7-C04A-A17E-92D077FA9E16}" name="Column13294"/>
    <tableColumn id="13315" xr3:uid="{3744B201-D7F9-8949-83A9-8CDC85E21909}" name="Column13295"/>
    <tableColumn id="13316" xr3:uid="{4060121A-3E6F-6E48-ABB5-45877BE56397}" name="Column13296"/>
    <tableColumn id="13317" xr3:uid="{4D539AE2-1EC5-C84D-8CFF-D0989417A1F0}" name="Column13297"/>
    <tableColumn id="13318" xr3:uid="{8BEC40CB-805A-E649-ABC5-8BED392B1917}" name="Column13298"/>
    <tableColumn id="13319" xr3:uid="{5E4E33C2-77AA-534F-9B52-77DA8EC6816B}" name="Column13299"/>
    <tableColumn id="13320" xr3:uid="{631856A2-51AE-C74C-A3A0-D895CF7E6808}" name="Column13300"/>
    <tableColumn id="13321" xr3:uid="{E8DC39FA-1A54-F44F-A4ED-D0658791059C}" name="Column13301"/>
    <tableColumn id="13322" xr3:uid="{D19D4EC7-7AE7-954D-BB4F-C1B7C0EA336B}" name="Column13302"/>
    <tableColumn id="13323" xr3:uid="{5AB2D5DE-5A28-1544-B506-EF4B5F5DCF2D}" name="Column13303"/>
    <tableColumn id="13324" xr3:uid="{16CA90D1-E63D-DC45-A6AF-A46860A64A1E}" name="Column13304"/>
    <tableColumn id="13325" xr3:uid="{B2653410-260D-3144-8D2A-9D574F3AE8A4}" name="Column13305"/>
    <tableColumn id="13326" xr3:uid="{3508E727-8EC0-5344-B64F-B6C37BB37AAB}" name="Column13306"/>
    <tableColumn id="13327" xr3:uid="{B55A9549-54ED-BA4E-B108-B8E2D47CB34F}" name="Column13307"/>
    <tableColumn id="13328" xr3:uid="{4B73A5EA-92DF-3142-9626-26D0AF84F5A1}" name="Column13308"/>
    <tableColumn id="13329" xr3:uid="{D632BF6D-9697-8344-B0DB-184FA5A783CE}" name="Column13309"/>
    <tableColumn id="13330" xr3:uid="{DC98AA3B-549C-574F-AC95-5DA26814BE38}" name="Column13310"/>
    <tableColumn id="13331" xr3:uid="{FDDDB924-D0B9-AC41-A219-7869624886D8}" name="Column13311"/>
    <tableColumn id="13332" xr3:uid="{40CE2A22-7641-F841-8112-36503CABE14A}" name="Column13312"/>
    <tableColumn id="13333" xr3:uid="{188097A7-FD57-D946-AA67-BEA353749641}" name="Column13313"/>
    <tableColumn id="13334" xr3:uid="{1852CC99-AC54-284A-A6F5-50B070EC8CC5}" name="Column13314"/>
    <tableColumn id="13335" xr3:uid="{AAD8EDEA-36BC-804D-B574-BCE576BF1470}" name="Column13315"/>
    <tableColumn id="13336" xr3:uid="{47933D95-9FCD-A446-8F41-16C595AAECBD}" name="Column13316"/>
    <tableColumn id="13337" xr3:uid="{43E6D7A2-F8F2-494D-9340-A2F6D9127726}" name="Column13317"/>
    <tableColumn id="13338" xr3:uid="{C8E29B75-5A43-7240-8F45-DC076F2BE08D}" name="Column13318"/>
    <tableColumn id="13339" xr3:uid="{9E194745-B9A8-A943-9DCF-654077175A76}" name="Column13319"/>
    <tableColumn id="13340" xr3:uid="{BD1C9359-CB3A-0E4D-9050-715FA969ACDE}" name="Column13320"/>
    <tableColumn id="13341" xr3:uid="{C67039A6-8F8C-F442-9467-EC80F5FDC5F4}" name="Column13321"/>
    <tableColumn id="13342" xr3:uid="{D9B417B7-4FDA-944E-8BC6-9C513236715B}" name="Column13322"/>
    <tableColumn id="13343" xr3:uid="{CAD76CA4-EA2F-4C4C-96B8-728C0D216908}" name="Column13323"/>
    <tableColumn id="13344" xr3:uid="{954E09E2-B59A-924A-98A3-4A64A53306EA}" name="Column13324"/>
    <tableColumn id="13345" xr3:uid="{443A1CA4-4A2B-514A-A706-1A324372B7FA}" name="Column13325"/>
    <tableColumn id="13346" xr3:uid="{C0D0A886-3D43-A34A-B646-D90F19F056E1}" name="Column13326"/>
    <tableColumn id="13347" xr3:uid="{295D1ED0-D14D-8E4C-8670-1707411B095C}" name="Column13327"/>
    <tableColumn id="13348" xr3:uid="{92426882-5A52-894F-B144-97D27A36D523}" name="Column13328"/>
    <tableColumn id="13349" xr3:uid="{84294DC1-44D3-5F44-90C4-EAA877AFCE1E}" name="Column13329"/>
    <tableColumn id="13350" xr3:uid="{9CF8814B-3096-EC4D-A006-9A9E63B6973A}" name="Column13330"/>
    <tableColumn id="13351" xr3:uid="{5FADCF56-F4EC-1447-9B2B-6D762A17C2C0}" name="Column13331"/>
    <tableColumn id="13352" xr3:uid="{B58746AE-E700-2545-9297-ED399111021E}" name="Column13332"/>
    <tableColumn id="13353" xr3:uid="{2826F249-312B-0344-9271-3B41840730E7}" name="Column13333"/>
    <tableColumn id="13354" xr3:uid="{E5D88465-2E75-CF44-9201-866CDE5BE57C}" name="Column13334"/>
    <tableColumn id="13355" xr3:uid="{B60A0C61-FEF2-144C-B3F7-DB20AA522D56}" name="Column13335"/>
    <tableColumn id="13356" xr3:uid="{D1A6B0E2-18D0-1E46-83DC-77A2BE333D3E}" name="Column13336"/>
    <tableColumn id="13357" xr3:uid="{3D2C5DA1-9AFE-314E-A647-460853C55AF2}" name="Column13337"/>
    <tableColumn id="13358" xr3:uid="{14927CB0-DE93-5549-BE53-908DE1FCD967}" name="Column13338"/>
    <tableColumn id="13359" xr3:uid="{1C8943C5-1AE2-CC48-B1A6-51D3CB29F11D}" name="Column13339"/>
    <tableColumn id="13360" xr3:uid="{FB4FE9CB-2996-8444-B308-F8210608E5EE}" name="Column13340"/>
    <tableColumn id="13361" xr3:uid="{C643238C-145F-7E4A-9F10-1A6E73906676}" name="Column13341"/>
    <tableColumn id="13362" xr3:uid="{267D81C0-6903-E14D-94F1-A2435018ACB0}" name="Column13342"/>
    <tableColumn id="13363" xr3:uid="{E979E6B9-FB69-824E-A8EB-A30F4FCA08CB}" name="Column13343"/>
    <tableColumn id="13364" xr3:uid="{7FCABF6C-EF42-5740-9397-BC93FFE6F824}" name="Column13344"/>
    <tableColumn id="13365" xr3:uid="{78F293A2-17B7-5F48-944D-EFC403243493}" name="Column13345"/>
    <tableColumn id="13366" xr3:uid="{C781E941-02D8-CD48-AF31-7ED39A56D50F}" name="Column13346"/>
    <tableColumn id="13367" xr3:uid="{B6993343-BFC4-8A4B-9B36-5CDF40F4263A}" name="Column13347"/>
    <tableColumn id="13368" xr3:uid="{B4405DF0-6766-474D-9924-F8DB447AA0EA}" name="Column13348"/>
    <tableColumn id="13369" xr3:uid="{55586953-1E12-A140-A94D-7DD71C602D26}" name="Column13349"/>
    <tableColumn id="13370" xr3:uid="{3E6A62D1-1CC6-EA40-B9E0-786A4280974B}" name="Column13350"/>
    <tableColumn id="13371" xr3:uid="{2921F8AA-A432-D14B-8F6E-1B3D65E08725}" name="Column13351"/>
    <tableColumn id="13372" xr3:uid="{435772F3-C21D-CE41-96F6-71B64A3C1786}" name="Column13352"/>
    <tableColumn id="13373" xr3:uid="{12554D64-3C04-924B-980D-41DEDAD1D263}" name="Column13353"/>
    <tableColumn id="13374" xr3:uid="{1293BF98-FE07-C148-99FA-D01A2A65D009}" name="Column13354"/>
    <tableColumn id="13375" xr3:uid="{9519261C-B628-DA42-8A03-5633232B302A}" name="Column13355"/>
    <tableColumn id="13376" xr3:uid="{6158A98C-2566-6949-AA11-35546C322FAE}" name="Column13356"/>
    <tableColumn id="13377" xr3:uid="{DCA2880F-034B-844C-B04A-CDB5DA1F067E}" name="Column13357"/>
    <tableColumn id="13378" xr3:uid="{35196575-4F78-474E-8AB2-63E6B89D6E52}" name="Column13358"/>
    <tableColumn id="13379" xr3:uid="{2A4BD8F6-4F15-F647-8069-6F07C6F74636}" name="Column13359"/>
    <tableColumn id="13380" xr3:uid="{06969460-91E8-1C48-AD82-9D23D821E04B}" name="Column13360"/>
    <tableColumn id="13381" xr3:uid="{33656154-FDAB-4E49-8697-AAE5923C6617}" name="Column13361"/>
    <tableColumn id="13382" xr3:uid="{B0D31423-FE85-484E-8B5B-1B6B791AE3A7}" name="Column13362"/>
    <tableColumn id="13383" xr3:uid="{0EF00850-B917-064D-83D7-CB5D6D5BEE39}" name="Column13363"/>
    <tableColumn id="13384" xr3:uid="{7B371208-4918-ED4F-A162-B8ABD67BA2D1}" name="Column13364"/>
    <tableColumn id="13385" xr3:uid="{3FF868A6-6FAD-D74D-A771-59AAEDD4D705}" name="Column13365"/>
    <tableColumn id="13386" xr3:uid="{99E0D0E3-0620-1946-A512-63ECB027D606}" name="Column13366"/>
    <tableColumn id="13387" xr3:uid="{087A621D-92C2-E140-8308-D3DC731FFB33}" name="Column13367"/>
    <tableColumn id="13388" xr3:uid="{F42AFE8F-4BCD-C04C-8E2C-E28AB9EAD186}" name="Column13368"/>
    <tableColumn id="13389" xr3:uid="{47DB7FE9-737B-804B-99C6-63474B7F2A36}" name="Column13369"/>
    <tableColumn id="13390" xr3:uid="{C5C7437D-D787-3D4D-9E17-72E4C69C9AC3}" name="Column13370"/>
    <tableColumn id="13391" xr3:uid="{B92C30E5-0FCC-AB4B-A599-6BE7FC62413E}" name="Column13371"/>
    <tableColumn id="13392" xr3:uid="{FFB71125-98B1-4940-B2DB-51D24B8CFABB}" name="Column13372"/>
    <tableColumn id="13393" xr3:uid="{AC74148F-F0D9-7E4A-B8EF-4F25CBF8C884}" name="Column13373"/>
    <tableColumn id="13394" xr3:uid="{FBBAEC3F-8C54-6846-B709-634D2A5B5E34}" name="Column13374"/>
    <tableColumn id="13395" xr3:uid="{4C2D5BDC-E99F-CC4D-82CA-3741AE358E76}" name="Column13375"/>
    <tableColumn id="13396" xr3:uid="{47E4DC3D-F26C-B146-8DE4-DC0F68A82A8D}" name="Column13376"/>
    <tableColumn id="13397" xr3:uid="{D4F05A16-3C01-4D47-A56C-2C9716BE0613}" name="Column13377"/>
    <tableColumn id="13398" xr3:uid="{05808D2E-41BB-D745-B8F2-1E60FC4BCA83}" name="Column13378"/>
    <tableColumn id="13399" xr3:uid="{DE400014-44A0-3346-88B4-3ADEAD4681D0}" name="Column13379"/>
    <tableColumn id="13400" xr3:uid="{F9844590-0C63-DB48-87DE-DDF4C11587CA}" name="Column13380"/>
    <tableColumn id="13401" xr3:uid="{FFD22CCB-37D8-ED4E-8B18-5A2E6B9F340C}" name="Column13381"/>
    <tableColumn id="13402" xr3:uid="{C3C9F5C6-FF6C-4C4E-92D3-A229DCD96F8E}" name="Column13382"/>
    <tableColumn id="13403" xr3:uid="{FC299B9C-93B9-8046-BD72-8575E1B39D94}" name="Column13383"/>
    <tableColumn id="13404" xr3:uid="{6C3255CA-67C3-8A4A-A136-CEA340C1BB02}" name="Column13384"/>
    <tableColumn id="13405" xr3:uid="{92AEFEE0-DAEF-AD48-B28C-5A1035CAEADA}" name="Column13385"/>
    <tableColumn id="13406" xr3:uid="{F454B912-30A8-4547-BAB5-0170D88A6178}" name="Column13386"/>
    <tableColumn id="13407" xr3:uid="{53B93C5E-AE35-8E4E-A75C-2112631A6FDE}" name="Column13387"/>
    <tableColumn id="13408" xr3:uid="{868BEF1E-25DF-7B46-B7A6-41BCD7D3B6A4}" name="Column13388"/>
    <tableColumn id="13409" xr3:uid="{2382F55B-9034-1D42-B803-6D1949B81B1F}" name="Column13389"/>
    <tableColumn id="13410" xr3:uid="{75AB5B45-B42E-8344-9881-4855FB47F7C9}" name="Column13390"/>
    <tableColumn id="13411" xr3:uid="{8525F8DE-33FE-5848-A957-21C43AB66C83}" name="Column13391"/>
    <tableColumn id="13412" xr3:uid="{2D21C34E-323B-6C4D-8718-EFB93C66B8F6}" name="Column13392"/>
    <tableColumn id="13413" xr3:uid="{9595720C-CCA2-EE4D-BED1-0421820EB56F}" name="Column13393"/>
    <tableColumn id="13414" xr3:uid="{F267B013-BAFD-D04C-BB9E-882B2E3C2249}" name="Column13394"/>
    <tableColumn id="13415" xr3:uid="{BA701516-E52B-AF4F-AD0F-1F1B63538964}" name="Column13395"/>
    <tableColumn id="13416" xr3:uid="{DA825097-3E89-7B4F-A157-9729F96D3C0A}" name="Column13396"/>
    <tableColumn id="13417" xr3:uid="{41E33B13-8626-3C42-8AD2-43488220D213}" name="Column13397"/>
    <tableColumn id="13418" xr3:uid="{D1550E7D-5487-5248-B575-CF2945791FDF}" name="Column13398"/>
    <tableColumn id="13419" xr3:uid="{9B013DB3-ED79-B540-B038-6843C4C41EFC}" name="Column13399"/>
    <tableColumn id="13420" xr3:uid="{34442A45-B2B9-2947-AC4A-BB6D9CF5C545}" name="Column13400"/>
    <tableColumn id="13421" xr3:uid="{E76D1863-D1F2-D848-9058-385D98985668}" name="Column13401"/>
    <tableColumn id="13422" xr3:uid="{2799FCA6-68E6-E44C-B82C-C3B530D6CA68}" name="Column13402"/>
    <tableColumn id="13423" xr3:uid="{178F511F-507A-2D44-B0A5-05C2953A16BA}" name="Column13403"/>
    <tableColumn id="13424" xr3:uid="{34737C95-FF1E-0B4E-B65B-486D957A70E7}" name="Column13404"/>
    <tableColumn id="13425" xr3:uid="{F14A993F-F57E-3546-9EB3-1633EC2417CF}" name="Column13405"/>
    <tableColumn id="13426" xr3:uid="{53F39461-6BF6-CF4C-B26E-35A95C1DFFF2}" name="Column13406"/>
    <tableColumn id="13427" xr3:uid="{DD122A45-2640-1047-B385-CA1822D0CF1C}" name="Column13407"/>
    <tableColumn id="13428" xr3:uid="{35836891-C502-6244-9944-A8BC69F9D6A4}" name="Column13408"/>
    <tableColumn id="13429" xr3:uid="{BCF56F5B-6EEC-8942-B447-5F99E976C77C}" name="Column13409"/>
    <tableColumn id="13430" xr3:uid="{E351DB16-D742-4342-A1B3-E0E4AD1661EF}" name="Column13410"/>
    <tableColumn id="13431" xr3:uid="{8C358B3E-6771-9A4F-8D39-4374BA4A8B81}" name="Column13411"/>
    <tableColumn id="13432" xr3:uid="{8520BABE-C07C-3E4F-AD4C-C292A80191E7}" name="Column13412"/>
    <tableColumn id="13433" xr3:uid="{A855D798-8EF7-AA42-8718-846F08A9ADE7}" name="Column13413"/>
    <tableColumn id="13434" xr3:uid="{A42CE038-04B9-4346-8DC9-ACA5C0BF7E53}" name="Column13414"/>
    <tableColumn id="13435" xr3:uid="{5F20BF97-D26E-C547-9B4A-8B651E4E1EAC}" name="Column13415"/>
    <tableColumn id="13436" xr3:uid="{5698ADE7-447C-0F43-9633-09D3E313B4F6}" name="Column13416"/>
    <tableColumn id="13437" xr3:uid="{3895BBF6-F734-0548-B383-89C667ECB288}" name="Column13417"/>
    <tableColumn id="13438" xr3:uid="{6DBBCA8C-4458-7C43-8CE7-2A57D312A1A5}" name="Column13418"/>
    <tableColumn id="13439" xr3:uid="{4F5FB13F-65C8-F54B-A900-04D77CBE10AC}" name="Column13419"/>
    <tableColumn id="13440" xr3:uid="{09F76BBE-A040-FA4D-BD9B-BD2A3ADCE750}" name="Column13420"/>
    <tableColumn id="13441" xr3:uid="{2A12FE0A-1463-FB48-B044-95D125133937}" name="Column13421"/>
    <tableColumn id="13442" xr3:uid="{46D48773-13B3-B441-902E-1BFF5910BEFF}" name="Column13422"/>
    <tableColumn id="13443" xr3:uid="{BE8E2B1E-A4E9-FD48-9984-10E02D22082D}" name="Column13423"/>
    <tableColumn id="13444" xr3:uid="{29188E4B-6C77-6246-80B7-AE0CFEEF2359}" name="Column13424"/>
    <tableColumn id="13445" xr3:uid="{52A85986-7902-8F4B-BF95-AE7540D896B0}" name="Column13425"/>
    <tableColumn id="13446" xr3:uid="{5EA083B6-2B04-FE48-A7EC-5A866D2422F5}" name="Column13426"/>
    <tableColumn id="13447" xr3:uid="{DD98E87B-B545-3940-BF7C-521C18B75365}" name="Column13427"/>
    <tableColumn id="13448" xr3:uid="{7E631E25-A6AD-0849-A216-809E033BA5D9}" name="Column13428"/>
    <tableColumn id="13449" xr3:uid="{ECCC1B95-D753-E043-8118-44DF707C2989}" name="Column13429"/>
    <tableColumn id="13450" xr3:uid="{48ECE1E3-76EC-7449-8A05-8026D09CF63E}" name="Column13430"/>
    <tableColumn id="13451" xr3:uid="{D724B07B-B3B2-004D-8E14-D20B7DFF6E38}" name="Column13431"/>
    <tableColumn id="13452" xr3:uid="{0EF16D05-AC2F-7F4A-8F28-E368E23247E8}" name="Column13432"/>
    <tableColumn id="13453" xr3:uid="{9D8E0C83-BFE2-B344-AF01-CBEC44DFF49C}" name="Column13433"/>
    <tableColumn id="13454" xr3:uid="{730CDA71-E5EE-1447-BFEF-AAC0724A1BFD}" name="Column13434"/>
    <tableColumn id="13455" xr3:uid="{F9EC0EC1-E32B-D54E-8B56-C6DDCD1049C7}" name="Column13435"/>
    <tableColumn id="13456" xr3:uid="{D70B1E78-D71F-0740-B9F4-B1C4306135A0}" name="Column13436"/>
    <tableColumn id="13457" xr3:uid="{17DBD678-BE84-2F4A-B46C-CC689DAF5E36}" name="Column13437"/>
    <tableColumn id="13458" xr3:uid="{C5FF5A2C-F5F6-5B48-9476-511D4CE6CAE9}" name="Column13438"/>
    <tableColumn id="13459" xr3:uid="{E1E8BD24-FC55-624C-8151-AE0E7BD7CB04}" name="Column13439"/>
    <tableColumn id="13460" xr3:uid="{A3FA0EC8-FE30-9B45-84BB-A290B1157906}" name="Column13440"/>
    <tableColumn id="13461" xr3:uid="{E0A05DDE-FFCD-2043-84C2-04EAB2F53059}" name="Column13441"/>
    <tableColumn id="13462" xr3:uid="{0EF147ED-F108-DC4F-8E79-770A2587237B}" name="Column13442"/>
    <tableColumn id="13463" xr3:uid="{5D1A0138-87E1-ED4C-B9CE-B92A39970549}" name="Column13443"/>
    <tableColumn id="13464" xr3:uid="{57227F32-C5E5-0746-A8C6-9B6847FD4A0C}" name="Column13444"/>
    <tableColumn id="13465" xr3:uid="{DB680440-F822-564C-9D73-18FB9096F10B}" name="Column13445"/>
    <tableColumn id="13466" xr3:uid="{A49FDF5F-FE1E-3049-A586-3C1F0A4DDBC0}" name="Column13446"/>
    <tableColumn id="13467" xr3:uid="{83A6E033-630C-6D49-A8ED-2DD7811D367C}" name="Column13447"/>
    <tableColumn id="13468" xr3:uid="{FDC0CFDF-2A62-8B41-A74D-F57A330E5992}" name="Column13448"/>
    <tableColumn id="13469" xr3:uid="{A77134C0-C203-F148-83E6-F8CBAC2E9E45}" name="Column13449"/>
    <tableColumn id="13470" xr3:uid="{A8C8BC73-DD5A-C74E-9EE2-D42E575C6DAE}" name="Column13450"/>
    <tableColumn id="13471" xr3:uid="{37B69A5F-6FCC-B244-8650-3DE2EFB85654}" name="Column13451"/>
    <tableColumn id="13472" xr3:uid="{4CF75816-8025-D24D-80A7-18375DCDA445}" name="Column13452"/>
    <tableColumn id="13473" xr3:uid="{078CAB88-EFE9-F14B-8686-A0C19B3F2BA4}" name="Column13453"/>
    <tableColumn id="13474" xr3:uid="{1B82413B-4B9B-1343-B5B7-26A443884B85}" name="Column13454"/>
    <tableColumn id="13475" xr3:uid="{6E200B7C-2347-C74A-B829-6DE0354B48C6}" name="Column13455"/>
    <tableColumn id="13476" xr3:uid="{BC5B4B4C-1415-044F-AA31-8782F5F8E755}" name="Column13456"/>
    <tableColumn id="13477" xr3:uid="{E99A6B5F-0260-E343-A8DE-8DC9DC11DAFF}" name="Column13457"/>
    <tableColumn id="13478" xr3:uid="{8A3E9FE5-39D8-464B-B618-E39609D6B062}" name="Column13458"/>
    <tableColumn id="13479" xr3:uid="{F6640A4E-1FD4-CC43-9D81-F15C98BF5BC9}" name="Column13459"/>
    <tableColumn id="13480" xr3:uid="{601D53E5-4450-944D-B632-A10E6DF11CA8}" name="Column13460"/>
    <tableColumn id="13481" xr3:uid="{F3C45D27-264D-9045-97CC-B6F60A08384C}" name="Column13461"/>
    <tableColumn id="13482" xr3:uid="{D0C2CB17-8672-4D45-941A-C86B72216796}" name="Column13462"/>
    <tableColumn id="13483" xr3:uid="{D4EECF45-2505-054F-9942-67E850480761}" name="Column13463"/>
    <tableColumn id="13484" xr3:uid="{79B26C89-18A9-BB46-905A-954FF69858B1}" name="Column13464"/>
    <tableColumn id="13485" xr3:uid="{ABA07DAE-6375-DD4A-91D6-56EB6A535170}" name="Column13465"/>
    <tableColumn id="13486" xr3:uid="{2B24E3A8-1014-734A-A76F-F35F0B43DF95}" name="Column13466"/>
    <tableColumn id="13487" xr3:uid="{6BD7FD31-39DF-DD46-A740-5DAB9A4870D4}" name="Column13467"/>
    <tableColumn id="13488" xr3:uid="{BE4484E7-AE82-E143-8D36-1F255E50AFD7}" name="Column13468"/>
    <tableColumn id="13489" xr3:uid="{BA932C7D-1881-9543-9250-D1B9C9DCDB84}" name="Column13469"/>
    <tableColumn id="13490" xr3:uid="{09C48398-FD1B-124F-97CD-578F5A862DFA}" name="Column13470"/>
    <tableColumn id="13491" xr3:uid="{94C42588-61BC-1F42-A3AE-CBBF13163F78}" name="Column13471"/>
    <tableColumn id="13492" xr3:uid="{82F85C8B-028A-1147-8C7D-F39F8095F20C}" name="Column13472"/>
    <tableColumn id="13493" xr3:uid="{D53D86BE-BA24-9E46-9EE7-D6DFB305BFE2}" name="Column13473"/>
    <tableColumn id="13494" xr3:uid="{8418D35A-1FE8-D54C-A9E5-AEA047C0EBEE}" name="Column13474"/>
    <tableColumn id="13495" xr3:uid="{282AF2EF-0604-FF4A-9254-95A14C10AF71}" name="Column13475"/>
    <tableColumn id="13496" xr3:uid="{D01EB628-5A40-C64B-A60B-035D72B82A13}" name="Column13476"/>
    <tableColumn id="13497" xr3:uid="{87955E8F-EFD7-664D-BFA5-B4B6FC1D1FCF}" name="Column13477"/>
    <tableColumn id="13498" xr3:uid="{4F7B5D26-EB7A-2A40-82CA-F2B49FD8337E}" name="Column13478"/>
    <tableColumn id="13499" xr3:uid="{114BF218-8799-B143-B28C-5A1A4173681B}" name="Column13479"/>
    <tableColumn id="13500" xr3:uid="{94039EAB-4137-3B4D-815B-79C7BF541318}" name="Column13480"/>
    <tableColumn id="13501" xr3:uid="{8187ABAA-ABF6-C047-81F2-44693235A438}" name="Column13481"/>
    <tableColumn id="13502" xr3:uid="{EF4A29E8-F3D3-2349-91B6-4CB4EA716A7A}" name="Column13482"/>
    <tableColumn id="13503" xr3:uid="{032B7EB3-E4CB-AA40-BFE7-77AA2FE0A92C}" name="Column13483"/>
    <tableColumn id="13504" xr3:uid="{1EBD04F3-7B02-3D42-A2E2-CE2936D20139}" name="Column13484"/>
    <tableColumn id="13505" xr3:uid="{379DCADC-1F66-8043-92E0-8BB24FF0B895}" name="Column13485"/>
    <tableColumn id="13506" xr3:uid="{42173E3C-D9F6-A94F-BCAF-DC2D1C79E07D}" name="Column13486"/>
    <tableColumn id="13507" xr3:uid="{A6F6C9E0-5CBC-CC4B-BBAD-27F21C6F8090}" name="Column13487"/>
    <tableColumn id="13508" xr3:uid="{BCE33DB7-80DB-EC4A-9480-73484BD5527C}" name="Column13488"/>
    <tableColumn id="13509" xr3:uid="{B951760B-B87C-9641-9A6C-658EF26C3A21}" name="Column13489"/>
    <tableColumn id="13510" xr3:uid="{A11B6A89-BACB-1447-B68F-7FE3570EEF54}" name="Column13490"/>
    <tableColumn id="13511" xr3:uid="{C7D8087A-CD96-9F4C-B2AD-D5C16C64DFAB}" name="Column13491"/>
    <tableColumn id="13512" xr3:uid="{F9F0B6D8-83B8-7F4F-A041-E8916C28CC74}" name="Column13492"/>
    <tableColumn id="13513" xr3:uid="{05CAA256-B61A-C245-B049-21841E6CB3C9}" name="Column13493"/>
    <tableColumn id="13514" xr3:uid="{654CCEC1-EA79-1A47-B383-198870A41EFC}" name="Column13494"/>
    <tableColumn id="13515" xr3:uid="{F67678ED-27E6-AF48-98FA-138CE982253B}" name="Column13495"/>
    <tableColumn id="13516" xr3:uid="{21516096-BBF0-3640-AFDF-865F99850F6A}" name="Column13496"/>
    <tableColumn id="13517" xr3:uid="{F4850C65-BD37-7D43-A82D-BE5F5693DA6A}" name="Column13497"/>
    <tableColumn id="13518" xr3:uid="{EE4A7691-C63D-9E4D-AFA4-A18D1105B9A0}" name="Column13498"/>
    <tableColumn id="13519" xr3:uid="{96A7F47E-30AD-9745-A01B-D4BCE972A66B}" name="Column13499"/>
    <tableColumn id="13520" xr3:uid="{300951EA-592B-F74F-A058-3C5B66C4C1CC}" name="Column13500"/>
    <tableColumn id="13521" xr3:uid="{618B1BCC-8C7A-9747-BF66-E61C6FA23FC5}" name="Column13501"/>
    <tableColumn id="13522" xr3:uid="{3F277230-821F-544A-B6CF-D2F6FBE021E0}" name="Column13502"/>
    <tableColumn id="13523" xr3:uid="{3A3C3F86-8B29-4E4E-9FCA-405F2FB35D12}" name="Column13503"/>
    <tableColumn id="13524" xr3:uid="{83D63296-14E2-5848-83F2-452274254F0D}" name="Column13504"/>
    <tableColumn id="13525" xr3:uid="{647727F5-F972-464C-B73E-A85DFE559A5B}" name="Column13505"/>
    <tableColumn id="13526" xr3:uid="{92DCF3BB-645C-B44E-9842-C216D1F74804}" name="Column13506"/>
    <tableColumn id="13527" xr3:uid="{AF1A8978-445F-2B4F-B3D6-2CC254BFA8FB}" name="Column13507"/>
    <tableColumn id="13528" xr3:uid="{BB5DA68B-E380-F946-BE8E-BAEEB9A7B7E2}" name="Column13508"/>
    <tableColumn id="13529" xr3:uid="{CB7A7882-2A18-2444-AB43-28E6EFE0D493}" name="Column13509"/>
    <tableColumn id="13530" xr3:uid="{C1B8042C-FDD9-3747-B0C7-70833BC85780}" name="Column13510"/>
    <tableColumn id="13531" xr3:uid="{8F55983C-A8E4-BC43-B9BF-34733BA93BA5}" name="Column13511"/>
    <tableColumn id="13532" xr3:uid="{BFA3F726-05E0-504D-A0D5-2477E601DE49}" name="Column13512"/>
    <tableColumn id="13533" xr3:uid="{F8BE6576-A700-C449-B7A6-668AE3A5969A}" name="Column13513"/>
    <tableColumn id="13534" xr3:uid="{1FB7C16E-A2B9-094C-902C-3545BC37B2D6}" name="Column13514"/>
    <tableColumn id="13535" xr3:uid="{1431C093-2FEE-534C-A675-1342618975C4}" name="Column13515"/>
    <tableColumn id="13536" xr3:uid="{240F1403-B192-D54B-BE03-0B20EA483DA1}" name="Column13516"/>
    <tableColumn id="13537" xr3:uid="{3A87BD4E-B52D-3A4E-8FBE-A6A9EEFE2865}" name="Column13517"/>
    <tableColumn id="13538" xr3:uid="{C3B7D393-293B-014C-B87E-462040EAF020}" name="Column13518"/>
    <tableColumn id="13539" xr3:uid="{4F12FA46-26C5-1D48-9263-7624011B2E83}" name="Column13519"/>
    <tableColumn id="13540" xr3:uid="{0FD2003C-8F28-FA45-9240-BD302845F85C}" name="Column13520"/>
    <tableColumn id="13541" xr3:uid="{E303CEB9-0795-EE47-9ACF-6CDACEB951C5}" name="Column13521"/>
    <tableColumn id="13542" xr3:uid="{56459CEA-C709-E648-A4B1-543A0652BE5C}" name="Column13522"/>
    <tableColumn id="13543" xr3:uid="{A4A25FFE-1377-864D-A746-B0018FA3C04E}" name="Column13523"/>
    <tableColumn id="13544" xr3:uid="{82B7A7F0-2F41-014F-862B-FF1C937829AB}" name="Column13524"/>
    <tableColumn id="13545" xr3:uid="{16B0B75E-E778-8C45-9A08-C79AC012A562}" name="Column13525"/>
    <tableColumn id="13546" xr3:uid="{55227432-29BB-C548-A185-203F0C3DBE42}" name="Column13526"/>
    <tableColumn id="13547" xr3:uid="{BC0F517D-F6AB-E940-9522-1F1E29AEBCE1}" name="Column13527"/>
    <tableColumn id="13548" xr3:uid="{ED84745C-8462-7940-91C4-A31BF1D9A53D}" name="Column13528"/>
    <tableColumn id="13549" xr3:uid="{7FA78906-4194-C146-9A1A-258C6FCFEBB0}" name="Column13529"/>
    <tableColumn id="13550" xr3:uid="{28AF94DB-D5BF-3843-ADC5-404E779D7F1B}" name="Column13530"/>
    <tableColumn id="13551" xr3:uid="{9CA1DADC-8F29-9F41-93B9-13AA3AB25ECC}" name="Column13531"/>
    <tableColumn id="13552" xr3:uid="{3558B849-EB0C-0047-96F3-2620597C0250}" name="Column13532"/>
    <tableColumn id="13553" xr3:uid="{B9C5FCBD-EEF7-8D41-A083-5D0F5D77224B}" name="Column13533"/>
    <tableColumn id="13554" xr3:uid="{8E36AE69-EE1B-AC48-A2CE-2303F5C13CD8}" name="Column13534"/>
    <tableColumn id="13555" xr3:uid="{6D28F2B7-4FFD-B149-9A76-2B5402D50053}" name="Column13535"/>
    <tableColumn id="13556" xr3:uid="{2656F68B-930C-A947-90FE-6C3CF05ABF13}" name="Column13536"/>
    <tableColumn id="13557" xr3:uid="{5487C7FA-72DC-F243-B093-D65A2E0E748B}" name="Column13537"/>
    <tableColumn id="13558" xr3:uid="{F4FB5730-B27C-E04A-A60A-1387498CA67A}" name="Column13538"/>
    <tableColumn id="13559" xr3:uid="{17CC6931-C437-8D47-B542-98816C7D1245}" name="Column13539"/>
    <tableColumn id="13560" xr3:uid="{DB841365-0976-9A48-A8EF-4D3A917A3504}" name="Column13540"/>
    <tableColumn id="13561" xr3:uid="{0AA67ED1-211D-9840-BC43-E94E876E1499}" name="Column13541"/>
    <tableColumn id="13562" xr3:uid="{04518A49-5F2B-2644-BF83-37A5ED220730}" name="Column13542"/>
    <tableColumn id="13563" xr3:uid="{2F843DD7-5C3C-0246-A9CF-F5722BF1FFBE}" name="Column13543"/>
    <tableColumn id="13564" xr3:uid="{7560F53A-3ECC-C34A-9186-BC42EC6A19EB}" name="Column13544"/>
    <tableColumn id="13565" xr3:uid="{C283A5BA-F474-814E-8254-D53866ACA5AC}" name="Column13545"/>
    <tableColumn id="13566" xr3:uid="{E128FF18-E7FA-E449-BCA8-AE02A410EEA2}" name="Column13546"/>
    <tableColumn id="13567" xr3:uid="{9FBD8648-93BC-DD45-9C59-24392A26C936}" name="Column13547"/>
    <tableColumn id="13568" xr3:uid="{E78148FE-340B-4D4E-9962-9D5111931C23}" name="Column13548"/>
    <tableColumn id="13569" xr3:uid="{A01ACF0C-A463-A54C-B3C7-ED4853FE31A3}" name="Column13549"/>
    <tableColumn id="13570" xr3:uid="{4ABC4A42-FD68-5A49-92C1-E89B109D59D0}" name="Column13550"/>
    <tableColumn id="13571" xr3:uid="{82852218-4157-1D44-A1B8-BC0FC3CBC9EE}" name="Column13551"/>
    <tableColumn id="13572" xr3:uid="{6FBF9B4B-8CDD-1F4C-90D5-0074691AF55A}" name="Column13552"/>
    <tableColumn id="13573" xr3:uid="{ACA94C5C-F1B4-C04C-9D62-58F25DC4FFDD}" name="Column13553"/>
    <tableColumn id="13574" xr3:uid="{0D0062BF-CC4E-A546-9B34-343C5B97EB97}" name="Column13554"/>
    <tableColumn id="13575" xr3:uid="{28AE105C-98FF-ED4C-A4F2-CEC33977ACC0}" name="Column13555"/>
    <tableColumn id="13576" xr3:uid="{34F5090F-0BA4-DF41-BB21-29FE9120EDAE}" name="Column13556"/>
    <tableColumn id="13577" xr3:uid="{195F725F-7C91-794F-86D9-394D8EBD9BB8}" name="Column13557"/>
    <tableColumn id="13578" xr3:uid="{9DDD0561-37DC-AC4F-875E-E70A1405A3D8}" name="Column13558"/>
    <tableColumn id="13579" xr3:uid="{D8D8DE4B-C530-2348-A6B3-A0510EB29DE3}" name="Column13559"/>
    <tableColumn id="13580" xr3:uid="{FA2EE360-CA3A-254F-AD7F-99666F196075}" name="Column13560"/>
    <tableColumn id="13581" xr3:uid="{90FF0978-34E9-0C44-8878-7C202FAC6524}" name="Column13561"/>
    <tableColumn id="13582" xr3:uid="{907931F4-15A7-BA4D-97AF-43A08B906C40}" name="Column13562"/>
    <tableColumn id="13583" xr3:uid="{A91CA8FA-7AD5-DD4C-88CE-95E7791C05F4}" name="Column13563"/>
    <tableColumn id="13584" xr3:uid="{9684C1A7-AA18-3745-9C28-1B9B7BA8D1DE}" name="Column13564"/>
    <tableColumn id="13585" xr3:uid="{BE74BBDD-244E-2743-94C2-C33B9EC088DD}" name="Column13565"/>
    <tableColumn id="13586" xr3:uid="{B9B755D4-7E38-914A-8E00-6A236501EAB7}" name="Column13566"/>
    <tableColumn id="13587" xr3:uid="{97B877DA-0312-E840-805C-FB4CFAA3C13A}" name="Column13567"/>
    <tableColumn id="13588" xr3:uid="{4C8D2977-9D2E-3B43-88CD-130CECBB7B3E}" name="Column13568"/>
    <tableColumn id="13589" xr3:uid="{7730CB77-0A67-1B41-B4EC-B0F97FC0E4DE}" name="Column13569"/>
    <tableColumn id="13590" xr3:uid="{D01CE2E9-FA69-0347-9A47-2891BC16CA2C}" name="Column13570"/>
    <tableColumn id="13591" xr3:uid="{9DA06E8D-85A1-2442-88D0-E65C65E5CD74}" name="Column13571"/>
    <tableColumn id="13592" xr3:uid="{EF14F4ED-449D-E247-ADBA-C33866CC3FF1}" name="Column13572"/>
    <tableColumn id="13593" xr3:uid="{1FC43CFC-EC4C-CB4E-B55B-54065E0BE3DB}" name="Column13573"/>
    <tableColumn id="13594" xr3:uid="{E6FAE7FB-666B-7B44-88E6-880F1E629073}" name="Column13574"/>
    <tableColumn id="13595" xr3:uid="{D4E460E0-016F-CC4B-8001-9158F68B5559}" name="Column13575"/>
    <tableColumn id="13596" xr3:uid="{51AB3C77-9E05-084D-8C75-8CF572B576EA}" name="Column13576"/>
    <tableColumn id="13597" xr3:uid="{57E9BF69-87F4-6948-B4D0-91809A99FAAD}" name="Column13577"/>
    <tableColumn id="13598" xr3:uid="{78A3EEF3-066D-0A4F-A1BE-B36A25D79891}" name="Column13578"/>
    <tableColumn id="13599" xr3:uid="{F0C1DA64-17CF-DA4B-83FA-F903E2883C2A}" name="Column13579"/>
    <tableColumn id="13600" xr3:uid="{AC98E32B-BEEC-9A49-B30A-BD7A87AC7E49}" name="Column13580"/>
    <tableColumn id="13601" xr3:uid="{3DAC8EE0-6C0E-9D46-BE79-FCB0F08D9DF6}" name="Column13581"/>
    <tableColumn id="13602" xr3:uid="{C7A8F309-DB32-D94B-83C6-2A6442531B6B}" name="Column13582"/>
    <tableColumn id="13603" xr3:uid="{2CA6A7E4-1E6B-8649-AAEA-3A019EE37275}" name="Column13583"/>
    <tableColumn id="13604" xr3:uid="{F8A74C04-20D2-5640-98AF-80E9B9432987}" name="Column13584"/>
    <tableColumn id="13605" xr3:uid="{3680CB22-9BD8-1445-8098-8D1B9C260EAA}" name="Column13585"/>
    <tableColumn id="13606" xr3:uid="{E1C090BC-4371-0B4A-A10F-B3DA4230B6ED}" name="Column13586"/>
    <tableColumn id="13607" xr3:uid="{7447A337-5E8A-9944-8BD5-547E150C390F}" name="Column13587"/>
    <tableColumn id="13608" xr3:uid="{F5AC7484-B3B1-D74D-956F-7DB1097736C0}" name="Column13588"/>
    <tableColumn id="13609" xr3:uid="{124BF9F7-8CA0-0C47-B411-4D96868C34E6}" name="Column13589"/>
    <tableColumn id="13610" xr3:uid="{2C76D3D6-314D-3C4B-A67E-3CDDD27AC553}" name="Column13590"/>
    <tableColumn id="13611" xr3:uid="{A056815D-4B18-A648-8C5C-313D5FC091EC}" name="Column13591"/>
    <tableColumn id="13612" xr3:uid="{C9ACE6EB-5611-DD43-82BB-AEFBE722270C}" name="Column13592"/>
    <tableColumn id="13613" xr3:uid="{8404EB08-C367-E34B-82F4-E62ECE7A4685}" name="Column13593"/>
    <tableColumn id="13614" xr3:uid="{6EC2A37D-1F84-8743-8384-BFBDF98C6F41}" name="Column13594"/>
    <tableColumn id="13615" xr3:uid="{2FD63986-6071-2940-9B93-87BE4E1E8862}" name="Column13595"/>
    <tableColumn id="13616" xr3:uid="{A08F50B6-A78C-4948-A69B-19DB2533B3D2}" name="Column13596"/>
    <tableColumn id="13617" xr3:uid="{58B62786-13C6-704E-98B5-DBE85D99923F}" name="Column13597"/>
    <tableColumn id="13618" xr3:uid="{E0C86E06-0613-A344-B7FE-910DADE81D68}" name="Column13598"/>
    <tableColumn id="13619" xr3:uid="{78937A86-CADA-5440-981D-D7347015E907}" name="Column13599"/>
    <tableColumn id="13620" xr3:uid="{ADC36929-6AAE-9745-B3DF-A8BB0349CD62}" name="Column13600"/>
    <tableColumn id="13621" xr3:uid="{435C2602-A47E-AB48-9A70-205ABF74EE90}" name="Column13601"/>
    <tableColumn id="13622" xr3:uid="{41D87A53-FE76-5D42-B644-CA8D10A334FD}" name="Column13602"/>
    <tableColumn id="13623" xr3:uid="{1F92D79B-925E-D44E-AD7D-656C21DC3699}" name="Column13603"/>
    <tableColumn id="13624" xr3:uid="{78F8011C-60C8-A145-8481-49A36EFE1734}" name="Column13604"/>
    <tableColumn id="13625" xr3:uid="{79BADDE6-CEA2-2748-89C6-4B8ED9E9E7B2}" name="Column13605"/>
    <tableColumn id="13626" xr3:uid="{E2EE9159-1C27-0D40-B76D-9DB240903B6D}" name="Column13606"/>
    <tableColumn id="13627" xr3:uid="{5770DB11-AC63-694E-908E-A495252A3EEA}" name="Column13607"/>
    <tableColumn id="13628" xr3:uid="{7CE5CB6C-F1CF-5E44-94ED-BD8108A5A943}" name="Column13608"/>
    <tableColumn id="13629" xr3:uid="{23E91ACE-682F-F845-8A90-0D43C8A3B109}" name="Column13609"/>
    <tableColumn id="13630" xr3:uid="{0C32CDF8-D3F8-F94C-9CCF-68E6FB51587D}" name="Column13610"/>
    <tableColumn id="13631" xr3:uid="{828900D6-D7C9-C840-B410-162976EAE97E}" name="Column13611"/>
    <tableColumn id="13632" xr3:uid="{B36AC290-EE7C-3F4D-B204-A8F5366744F3}" name="Column13612"/>
    <tableColumn id="13633" xr3:uid="{897244AE-8DC1-F442-9523-AA333D3191D0}" name="Column13613"/>
    <tableColumn id="13634" xr3:uid="{529992B6-5AF3-BA40-9AF2-59927BE12FD7}" name="Column13614"/>
    <tableColumn id="13635" xr3:uid="{9712A2DE-58CD-2547-8091-C208773B17C1}" name="Column13615"/>
    <tableColumn id="13636" xr3:uid="{02F3F1BD-7B76-2043-9D9A-0C5C15709802}" name="Column13616"/>
    <tableColumn id="13637" xr3:uid="{2083CDCE-1A86-A34A-862E-6803B0B3BDBA}" name="Column13617"/>
    <tableColumn id="13638" xr3:uid="{718E0E79-EF89-0844-A905-3828D94C8EEA}" name="Column13618"/>
    <tableColumn id="13639" xr3:uid="{B998D403-A8BD-1E48-8851-81240508307F}" name="Column13619"/>
    <tableColumn id="13640" xr3:uid="{FE906002-976F-EA44-AAE4-283980F92E67}" name="Column13620"/>
    <tableColumn id="13641" xr3:uid="{9D95B16C-3F63-4640-AF27-00CA2496041F}" name="Column13621"/>
    <tableColumn id="13642" xr3:uid="{6434683E-1E64-8D49-8140-2967DE1E5F2F}" name="Column13622"/>
    <tableColumn id="13643" xr3:uid="{D0235EB9-3820-2D4B-A185-C855EE7A0243}" name="Column13623"/>
    <tableColumn id="13644" xr3:uid="{F08A3B4C-A0F7-AF46-B4C0-A20BDCF0586D}" name="Column13624"/>
    <tableColumn id="13645" xr3:uid="{AFEC4F2D-6EFE-3344-9EB6-4EDC4B5DEACE}" name="Column13625"/>
    <tableColumn id="13646" xr3:uid="{0296B2FA-906C-D249-944E-3D0FC4CC6057}" name="Column13626"/>
    <tableColumn id="13647" xr3:uid="{EA095BA6-07E4-564E-ABA2-A1C60C552FCC}" name="Column13627"/>
    <tableColumn id="13648" xr3:uid="{C2CFF0E7-117F-6645-9B7C-5C31D26CDED4}" name="Column13628"/>
    <tableColumn id="13649" xr3:uid="{F2A6A607-E715-F84B-B158-519D2AC88704}" name="Column13629"/>
    <tableColumn id="13650" xr3:uid="{D70EA3F3-70DC-184B-A121-EB7CCB33AA99}" name="Column13630"/>
    <tableColumn id="13651" xr3:uid="{C5D3FE93-A11B-D94A-A034-6F155057B2AB}" name="Column13631"/>
    <tableColumn id="13652" xr3:uid="{3282009A-830A-2B41-A68D-4BF5059F57AD}" name="Column13632"/>
    <tableColumn id="13653" xr3:uid="{972B084C-D465-DC4A-A521-2F7C5EADE932}" name="Column13633"/>
    <tableColumn id="13654" xr3:uid="{EB33B9CE-B30F-8145-9D64-A118C3614A24}" name="Column13634"/>
    <tableColumn id="13655" xr3:uid="{70B1EBB0-2879-214E-8A62-F15AFF8EA1D2}" name="Column13635"/>
    <tableColumn id="13656" xr3:uid="{24C92515-45A9-8A4B-9DF0-21FC4940713B}" name="Column13636"/>
    <tableColumn id="13657" xr3:uid="{EABD7C42-87CA-6B4C-B868-19DF134C9F96}" name="Column13637"/>
    <tableColumn id="13658" xr3:uid="{529323B7-91A1-E44B-8448-29866FF5BCEF}" name="Column13638"/>
    <tableColumn id="13659" xr3:uid="{F1808230-568F-C043-896D-473837F2D720}" name="Column13639"/>
    <tableColumn id="13660" xr3:uid="{CA519225-5FC1-6C4E-BE16-9E3765F38183}" name="Column13640"/>
    <tableColumn id="13661" xr3:uid="{F92434D4-96F9-6040-A327-BE7852B3D99B}" name="Column13641"/>
    <tableColumn id="13662" xr3:uid="{A29AE71C-F5D2-9349-8256-06D66B2ECAB5}" name="Column13642"/>
    <tableColumn id="13663" xr3:uid="{BE67792F-C283-9F41-9E17-944A22677355}" name="Column13643"/>
    <tableColumn id="13664" xr3:uid="{CDA7C710-590C-4943-B462-BE7EFF41BECC}" name="Column13644"/>
    <tableColumn id="13665" xr3:uid="{CD964123-BBCD-4C4B-8A72-252765292A1F}" name="Column13645"/>
    <tableColumn id="13666" xr3:uid="{CA323F22-B522-FA4B-B561-97D1AC44AA72}" name="Column13646"/>
    <tableColumn id="13667" xr3:uid="{24CC9401-7362-7047-98C6-0F7617516667}" name="Column13647"/>
    <tableColumn id="13668" xr3:uid="{CB29525E-72B1-4F47-8AA6-5521CE6858DF}" name="Column13648"/>
    <tableColumn id="13669" xr3:uid="{EE8E0D20-E039-6848-BAE9-D63D7191EFAD}" name="Column13649"/>
    <tableColumn id="13670" xr3:uid="{42290B05-219D-5544-ACE5-4FA39283815D}" name="Column13650"/>
    <tableColumn id="13671" xr3:uid="{CA374700-E99A-DA4A-BE1E-E41E7BDA0179}" name="Column13651"/>
    <tableColumn id="13672" xr3:uid="{6F90D16C-595E-AF47-9130-0334668152E8}" name="Column13652"/>
    <tableColumn id="13673" xr3:uid="{4687FD13-515E-8A47-8687-0270BC69AC6F}" name="Column13653"/>
    <tableColumn id="13674" xr3:uid="{40BE294E-8924-F849-8C1A-64FEC057CE04}" name="Column13654"/>
    <tableColumn id="13675" xr3:uid="{49C7176D-30C6-8E40-AF31-0BDD041679FA}" name="Column13655"/>
    <tableColumn id="13676" xr3:uid="{2A985BBF-8B3E-6A47-B5AE-F55EDE2CB4B6}" name="Column13656"/>
    <tableColumn id="13677" xr3:uid="{5B701258-07F4-0543-BBAB-684BEBCB8497}" name="Column13657"/>
    <tableColumn id="13678" xr3:uid="{FF395512-6F47-7A45-9A56-4AB9E49A203D}" name="Column13658"/>
    <tableColumn id="13679" xr3:uid="{FDD8C484-063A-CA45-846F-C5E7B5C355FA}" name="Column13659"/>
    <tableColumn id="13680" xr3:uid="{E17EC65D-C588-8941-9DCD-495507F719A4}" name="Column13660"/>
    <tableColumn id="13681" xr3:uid="{FD3FAB5F-5D50-2A4B-AFD8-F79A721B20ED}" name="Column13661"/>
    <tableColumn id="13682" xr3:uid="{9D827E14-0BD2-C44B-918C-64BDF18E2152}" name="Column13662"/>
    <tableColumn id="13683" xr3:uid="{2B65E101-09E0-7541-9498-E5B4E01C9799}" name="Column13663"/>
    <tableColumn id="13684" xr3:uid="{7F1C3250-FD57-E046-94EB-120446DE89DB}" name="Column13664"/>
    <tableColumn id="13685" xr3:uid="{30D45BA2-0E1D-ED43-92A0-22A9F0B06DE8}" name="Column13665"/>
    <tableColumn id="13686" xr3:uid="{BDF67D3B-03C0-9741-B06A-81430397D4EF}" name="Column13666"/>
    <tableColumn id="13687" xr3:uid="{7E7CF5F0-8588-F642-9DCD-83F450CDBE64}" name="Column13667"/>
    <tableColumn id="13688" xr3:uid="{AA0F632A-BCE9-3249-BA56-FA69980071D6}" name="Column13668"/>
    <tableColumn id="13689" xr3:uid="{EE40C481-7B24-8F48-94E6-A768C160833B}" name="Column13669"/>
    <tableColumn id="13690" xr3:uid="{BCC690D0-6773-6342-ABE6-369147D10958}" name="Column13670"/>
    <tableColumn id="13691" xr3:uid="{7306B78B-A876-7D4E-9DEA-5D3A30047ECD}" name="Column13671"/>
    <tableColumn id="13692" xr3:uid="{E7DD3292-A11C-FF45-9FB4-0FE56BB99CD1}" name="Column13672"/>
    <tableColumn id="13693" xr3:uid="{F8876BF1-8829-FD4F-85FA-59C99B35C959}" name="Column13673"/>
    <tableColumn id="13694" xr3:uid="{8D7ECC47-3BCB-0B47-AEA2-E41EB690AB12}" name="Column13674"/>
    <tableColumn id="13695" xr3:uid="{AAE500DA-20CD-1F46-9276-DDB765092674}" name="Column13675"/>
    <tableColumn id="13696" xr3:uid="{B04220B8-BEE8-6B49-8BD4-CE801E6ED8DD}" name="Column13676"/>
    <tableColumn id="13697" xr3:uid="{CFE4FC8C-6144-8A4B-9918-D6A906D30D63}" name="Column13677"/>
    <tableColumn id="13698" xr3:uid="{13D40A0C-F8AB-4E4F-9795-60F6D0460F0D}" name="Column13678"/>
    <tableColumn id="13699" xr3:uid="{931FBD81-9C5B-E44E-A205-8E83B331741B}" name="Column13679"/>
    <tableColumn id="13700" xr3:uid="{FD4754FF-8B1D-E447-AD62-252A0B6B6869}" name="Column13680"/>
    <tableColumn id="13701" xr3:uid="{BDDEC08C-3459-1848-A723-150011FDB32E}" name="Column13681"/>
    <tableColumn id="13702" xr3:uid="{3BA42DB4-0B03-4149-96F8-070959B6C013}" name="Column13682"/>
    <tableColumn id="13703" xr3:uid="{447874A4-F9EA-564D-BAAA-782D16A21CA5}" name="Column13683"/>
    <tableColumn id="13704" xr3:uid="{884DD73B-F183-6946-ADE3-2700E4CE92C3}" name="Column13684"/>
    <tableColumn id="13705" xr3:uid="{DD5CD1A2-B8BD-174D-A337-D51C7F5120E7}" name="Column13685"/>
    <tableColumn id="13706" xr3:uid="{6013B2D8-80C0-E949-83C2-B7A1837EB9E2}" name="Column13686"/>
    <tableColumn id="13707" xr3:uid="{D25CBB35-7D98-394A-A339-93EFB9337A27}" name="Column13687"/>
    <tableColumn id="13708" xr3:uid="{063CF565-B048-D34C-9D6A-D2F81066E003}" name="Column13688"/>
    <tableColumn id="13709" xr3:uid="{A5597ECF-A6E8-1143-A1A3-671EDBFB0FE6}" name="Column13689"/>
    <tableColumn id="13710" xr3:uid="{60379D4E-749F-F240-BAA1-C7EBBA71C825}" name="Column13690"/>
    <tableColumn id="13711" xr3:uid="{5D1CE669-3B33-ED4D-9352-33E420329041}" name="Column13691"/>
    <tableColumn id="13712" xr3:uid="{8B8E96E0-1495-8E48-A50F-2A57251AE7A3}" name="Column13692"/>
    <tableColumn id="13713" xr3:uid="{E1538403-6116-EF4A-BCAE-FB23E244CE3F}" name="Column13693"/>
    <tableColumn id="13714" xr3:uid="{307F6D50-CEC4-F84D-853A-9E72507A6AAF}" name="Column13694"/>
    <tableColumn id="13715" xr3:uid="{6484F4E1-9EE3-8946-8D8F-589A30D3CD98}" name="Column13695"/>
    <tableColumn id="13716" xr3:uid="{49EBDC38-AEDF-5045-93A2-9887A624BCB0}" name="Column13696"/>
    <tableColumn id="13717" xr3:uid="{A943D53B-2CE7-AF4A-9787-1488F7554289}" name="Column13697"/>
    <tableColumn id="13718" xr3:uid="{265CC86A-57F0-ED40-9636-FE3CF5621D81}" name="Column13698"/>
    <tableColumn id="13719" xr3:uid="{3C472E31-9DE5-0146-89CD-91E0852165B3}" name="Column13699"/>
    <tableColumn id="13720" xr3:uid="{13E1A203-BDB4-0447-BA90-6CF3331B4CE5}" name="Column13700"/>
    <tableColumn id="13721" xr3:uid="{DCC37225-1F87-0B4D-BB09-EA21CFBCC413}" name="Column13701"/>
    <tableColumn id="13722" xr3:uid="{32156AC6-5B76-3844-9257-80D4D00CA1FD}" name="Column13702"/>
    <tableColumn id="13723" xr3:uid="{DDB51DAA-E2FB-AF42-B602-0113CE1AC8A7}" name="Column13703"/>
    <tableColumn id="13724" xr3:uid="{B0D29A5B-A4FB-7D40-9052-5944C9F572EF}" name="Column13704"/>
    <tableColumn id="13725" xr3:uid="{386AD770-31F7-9945-8B00-65A0FC309E4A}" name="Column13705"/>
    <tableColumn id="13726" xr3:uid="{5FED49D0-F6D2-4D4B-B8F7-FDA3F4B9BCC7}" name="Column13706"/>
    <tableColumn id="13727" xr3:uid="{E3B15EF6-736B-0948-A9A2-EF995D52CC05}" name="Column13707"/>
    <tableColumn id="13728" xr3:uid="{40746E25-2066-2D42-BC47-0F7F8E641BE0}" name="Column13708"/>
    <tableColumn id="13729" xr3:uid="{A6920DDF-B0A6-D848-9A03-03F080FC58F1}" name="Column13709"/>
    <tableColumn id="13730" xr3:uid="{B1DA38A1-16D2-474C-B96B-3327B5D18721}" name="Column13710"/>
    <tableColumn id="13731" xr3:uid="{572D208D-42CB-B443-95A5-B477816DAA84}" name="Column13711"/>
    <tableColumn id="13732" xr3:uid="{B69A6ABC-F8EF-F44D-971E-506FC0929293}" name="Column13712"/>
    <tableColumn id="13733" xr3:uid="{76BE8241-D338-FD40-AA56-1A97B0EDBE15}" name="Column13713"/>
    <tableColumn id="13734" xr3:uid="{0AAF80CC-4FF7-CE46-8A8D-AF00EDC44061}" name="Column13714"/>
    <tableColumn id="13735" xr3:uid="{DB19B639-29F2-464C-90A9-8EE95F8B36A0}" name="Column13715"/>
    <tableColumn id="13736" xr3:uid="{C8E4E5A0-5223-4F42-B46F-74537A5341C0}" name="Column13716"/>
    <tableColumn id="13737" xr3:uid="{D4517C66-F25C-DF41-8255-6F668A6D3B60}" name="Column13717"/>
    <tableColumn id="13738" xr3:uid="{F08673B8-84C3-5D46-822D-3CE46CEF1489}" name="Column13718"/>
    <tableColumn id="13739" xr3:uid="{93FC7162-C107-C647-B603-BD25281BCC10}" name="Column13719"/>
    <tableColumn id="13740" xr3:uid="{D97CCAB8-E55E-704B-91D9-74E5D157A197}" name="Column13720"/>
    <tableColumn id="13741" xr3:uid="{38434763-2DEA-FA4B-987B-D2A23CF6579B}" name="Column13721"/>
    <tableColumn id="13742" xr3:uid="{90059FDB-B26B-A34A-88C5-F157CD4B1325}" name="Column13722"/>
    <tableColumn id="13743" xr3:uid="{B822972B-5DE4-8741-88C4-A281F26B50A2}" name="Column13723"/>
    <tableColumn id="13744" xr3:uid="{189E309B-23A8-BF48-B082-B2416065EE4E}" name="Column13724"/>
    <tableColumn id="13745" xr3:uid="{598EBC65-49B6-2B45-947B-66AC0F5FBBE0}" name="Column13725"/>
    <tableColumn id="13746" xr3:uid="{02EA32A9-48B1-1A42-97BF-2FA748953894}" name="Column13726"/>
    <tableColumn id="13747" xr3:uid="{8D7D48E7-4B09-F340-8AA1-8D505FE89807}" name="Column13727"/>
    <tableColumn id="13748" xr3:uid="{99581692-1745-2B46-A750-6EAA49C79494}" name="Column13728"/>
    <tableColumn id="13749" xr3:uid="{2DA6C0F7-2953-8843-8DBE-15B22708BCF8}" name="Column13729"/>
    <tableColumn id="13750" xr3:uid="{A954F8A7-96AF-7145-8AED-36B7A7E51444}" name="Column13730"/>
    <tableColumn id="13751" xr3:uid="{A843C6E4-FBE5-D84F-BA21-4D57B06D402F}" name="Column13731"/>
    <tableColumn id="13752" xr3:uid="{BACA5CD4-FA7D-564E-84AE-08A0F0730C84}" name="Column13732"/>
    <tableColumn id="13753" xr3:uid="{8663F9F1-EDD7-9A45-B353-E27715495EB0}" name="Column13733"/>
    <tableColumn id="13754" xr3:uid="{7DFC8D02-F4CC-AC43-8613-00489EADCF00}" name="Column13734"/>
    <tableColumn id="13755" xr3:uid="{6ED79F08-774B-D745-9F24-5B75EE84CDD8}" name="Column13735"/>
    <tableColumn id="13756" xr3:uid="{356384E6-7FAB-014A-BB18-392CBC3CB52C}" name="Column13736"/>
    <tableColumn id="13757" xr3:uid="{3C441FFC-1341-E749-9BEE-85D3A2ED1FD2}" name="Column13737"/>
    <tableColumn id="13758" xr3:uid="{646F3E49-2423-1D43-9C00-B6F7F7E8C809}" name="Column13738"/>
    <tableColumn id="13759" xr3:uid="{EFC55BA4-800E-E748-AEE6-72BDCA1D04DE}" name="Column13739"/>
    <tableColumn id="13760" xr3:uid="{D6CBE8F0-0180-7F4B-B377-E61A60F33AD7}" name="Column13740"/>
    <tableColumn id="13761" xr3:uid="{FCF31360-AF4F-BD4C-9F06-2466C640920B}" name="Column13741"/>
    <tableColumn id="13762" xr3:uid="{E402CE18-8FEE-8149-97A8-6B276B55286F}" name="Column13742"/>
    <tableColumn id="13763" xr3:uid="{22176426-CAED-2741-AA50-15FE318512C0}" name="Column13743"/>
    <tableColumn id="13764" xr3:uid="{4057F37B-A788-DC44-9E8C-4D710CBAA7BE}" name="Column13744"/>
    <tableColumn id="13765" xr3:uid="{1BD43637-A572-C34B-8309-BC6CF82AD485}" name="Column13745"/>
    <tableColumn id="13766" xr3:uid="{DEA2F410-FF1A-5E43-A79C-FDF7A393A84F}" name="Column13746"/>
    <tableColumn id="13767" xr3:uid="{C6C88D0D-A820-BA4E-B8F3-727BD08AFE5F}" name="Column13747"/>
    <tableColumn id="13768" xr3:uid="{B6595107-CD63-FB47-B468-29775B4E804A}" name="Column13748"/>
    <tableColumn id="13769" xr3:uid="{7919E351-23F0-C94B-8939-462F3B46375B}" name="Column13749"/>
    <tableColumn id="13770" xr3:uid="{897D965C-67CC-A14E-817D-145FCCDC30FB}" name="Column13750"/>
    <tableColumn id="13771" xr3:uid="{688CA72A-BE9E-5F40-91F4-DB23CB320D2B}" name="Column13751"/>
    <tableColumn id="13772" xr3:uid="{7E38ACD8-D25F-1544-81D1-29416CEA0EEC}" name="Column13752"/>
    <tableColumn id="13773" xr3:uid="{CDDDD0B9-8C29-BB42-802B-08BA581C908E}" name="Column13753"/>
    <tableColumn id="13774" xr3:uid="{70D1B502-1B6C-EE4B-AD7F-9EE9F7C1FDC6}" name="Column13754"/>
    <tableColumn id="13775" xr3:uid="{CD1A5C1F-8980-F044-8E2F-8692C5D69A02}" name="Column13755"/>
    <tableColumn id="13776" xr3:uid="{1BD5707D-6F5F-CE49-8991-769049F86A86}" name="Column13756"/>
    <tableColumn id="13777" xr3:uid="{5D34F630-5C1F-7541-9CA9-76B3E0743EE0}" name="Column13757"/>
    <tableColumn id="13778" xr3:uid="{8982604C-4FE1-5A4C-8E6F-B4FE1C862DB7}" name="Column13758"/>
    <tableColumn id="13779" xr3:uid="{4ED1CAB5-0BA1-E44D-A894-617483A53CBE}" name="Column13759"/>
    <tableColumn id="13780" xr3:uid="{E7C8B3B8-8967-5A4F-8731-FE85D825756F}" name="Column13760"/>
    <tableColumn id="13781" xr3:uid="{55F71123-0315-0A47-BFB3-86E66B2D7718}" name="Column13761"/>
    <tableColumn id="13782" xr3:uid="{8F5FCA32-6B9C-F04C-90AB-4F3E3B24678A}" name="Column13762"/>
    <tableColumn id="13783" xr3:uid="{CDDB7FB3-3341-F545-9729-B52528DFE3AD}" name="Column13763"/>
    <tableColumn id="13784" xr3:uid="{BD009105-0FEC-2F4B-8721-83686677C2D3}" name="Column13764"/>
    <tableColumn id="13785" xr3:uid="{4FF62ECC-18D2-BF4B-BEA2-E7F1A4A6BF77}" name="Column13765"/>
    <tableColumn id="13786" xr3:uid="{0337BE00-127E-A641-9B67-9B4204891071}" name="Column13766"/>
    <tableColumn id="13787" xr3:uid="{605CA005-7609-ED4B-B51A-8B69BFE01DAE}" name="Column13767"/>
    <tableColumn id="13788" xr3:uid="{C5E17B38-B3F9-3840-BD60-40306C8BB198}" name="Column13768"/>
    <tableColumn id="13789" xr3:uid="{2E7996F0-34A2-AE49-8B9F-B1AD1857F09B}" name="Column13769"/>
    <tableColumn id="13790" xr3:uid="{4ED4B65D-6E66-7049-B55C-7AF2695566EF}" name="Column13770"/>
    <tableColumn id="13791" xr3:uid="{D84059CA-3368-7948-A8BA-DE21D36D6867}" name="Column13771"/>
    <tableColumn id="13792" xr3:uid="{714EF990-2237-7741-9598-72726056E381}" name="Column13772"/>
    <tableColumn id="13793" xr3:uid="{0E856648-B403-BA41-BF07-54674E74292D}" name="Column13773"/>
    <tableColumn id="13794" xr3:uid="{AEC274A0-90F7-3E41-B633-D3097C0A6AB8}" name="Column13774"/>
    <tableColumn id="13795" xr3:uid="{F92A7E2B-5ABA-4B41-ABD5-C20460E0058B}" name="Column13775"/>
    <tableColumn id="13796" xr3:uid="{4D2DC3CD-1A30-7F49-9F8D-0F1FCD2A17EB}" name="Column13776"/>
    <tableColumn id="13797" xr3:uid="{7CF170C7-A17F-E043-99A7-DC23E731C74B}" name="Column13777"/>
    <tableColumn id="13798" xr3:uid="{B92955BA-168A-2748-AC65-89FD3AEF5CE8}" name="Column13778"/>
    <tableColumn id="13799" xr3:uid="{81001F04-4CCB-A245-9789-FD4547FF8E0E}" name="Column13779"/>
    <tableColumn id="13800" xr3:uid="{8FD7E9CC-BF0C-E748-8102-3F6DF5EBD45A}" name="Column13780"/>
    <tableColumn id="13801" xr3:uid="{7C18B682-A0D5-4F4B-816C-45083BAC11A3}" name="Column13781"/>
    <tableColumn id="13802" xr3:uid="{D0B6EA39-74F7-6F45-B538-689FBC8A422C}" name="Column13782"/>
    <tableColumn id="13803" xr3:uid="{C58A4122-3471-B547-B597-6B47A3C8D0F7}" name="Column13783"/>
    <tableColumn id="13804" xr3:uid="{CFB89EDB-55A3-6841-ADA5-28E789AF611A}" name="Column13784"/>
    <tableColumn id="13805" xr3:uid="{7B0A0FB8-4EF6-AA4C-AC2A-61D879DE9F7D}" name="Column13785"/>
    <tableColumn id="13806" xr3:uid="{45313F39-6128-F545-B842-D05E6C212B42}" name="Column13786"/>
    <tableColumn id="13807" xr3:uid="{751F0C56-C812-AB46-AA01-AEBA7753C6DE}" name="Column13787"/>
    <tableColumn id="13808" xr3:uid="{D6C50B8F-7B5D-044A-8E69-ADE5B3C56464}" name="Column13788"/>
    <tableColumn id="13809" xr3:uid="{498856D2-D73D-F54D-965B-D4D55F7C515F}" name="Column13789"/>
    <tableColumn id="13810" xr3:uid="{4EAE3E88-948F-DA4C-A930-AFBFC711FD9F}" name="Column13790"/>
    <tableColumn id="13811" xr3:uid="{A292F0F0-3732-8245-B885-F7A44F2FC9BF}" name="Column13791"/>
    <tableColumn id="13812" xr3:uid="{E11B023C-2777-9E4E-958E-1E5CF9C7E461}" name="Column13792"/>
    <tableColumn id="13813" xr3:uid="{3CE2CF10-FE85-E348-848B-9F2FE02C67F4}" name="Column13793"/>
    <tableColumn id="13814" xr3:uid="{CF3C5B36-F652-4F4B-903C-A893A13F03B9}" name="Column13794"/>
    <tableColumn id="13815" xr3:uid="{719920BB-F66E-7847-9ACF-EEF36D5AFD9E}" name="Column13795"/>
    <tableColumn id="13816" xr3:uid="{D7B75BF4-B6FA-A345-A257-8B6C98EE69D1}" name="Column13796"/>
    <tableColumn id="13817" xr3:uid="{F200BF3D-95C0-9545-92BB-6798276CEA68}" name="Column13797"/>
    <tableColumn id="13818" xr3:uid="{DCE538D3-C1E3-E843-9416-785A94F09F1B}" name="Column13798"/>
    <tableColumn id="13819" xr3:uid="{5DBCE3D9-3137-5A49-9464-50B981D79B9C}" name="Column13799"/>
    <tableColumn id="13820" xr3:uid="{C7261DAB-254D-564C-B0CC-B5FD9FBD9D18}" name="Column13800"/>
    <tableColumn id="13821" xr3:uid="{2F3CD1E7-8901-3E42-AB2D-BCE7C9AED7E0}" name="Column13801"/>
    <tableColumn id="13822" xr3:uid="{324E6003-0843-CA41-BE31-94D27B602303}" name="Column13802"/>
    <tableColumn id="13823" xr3:uid="{D91106FA-FCEC-2B4F-84A4-A3D1844042CD}" name="Column13803"/>
    <tableColumn id="13824" xr3:uid="{6FA651F5-ACBD-3944-B401-42FF2DF4C2C2}" name="Column13804"/>
    <tableColumn id="13825" xr3:uid="{376E1485-937B-F442-9FB5-E442BAB87634}" name="Column13805"/>
    <tableColumn id="13826" xr3:uid="{36EFEC34-0DAC-0840-A977-E9B276F9B46C}" name="Column13806"/>
    <tableColumn id="13827" xr3:uid="{2C2C9DA9-0DFA-264F-9EC1-ADDDFC894F25}" name="Column13807"/>
    <tableColumn id="13828" xr3:uid="{A939408F-2D8D-D64F-AE59-09594730A191}" name="Column13808"/>
    <tableColumn id="13829" xr3:uid="{0022EA36-5FE2-5546-B655-3D5742C98DB2}" name="Column13809"/>
    <tableColumn id="13830" xr3:uid="{07752556-1042-6E4E-8FB1-8915D18C5087}" name="Column13810"/>
    <tableColumn id="13831" xr3:uid="{4B97F784-342C-F547-A7D2-7075A8AD478B}" name="Column13811"/>
    <tableColumn id="13832" xr3:uid="{233B7803-C452-274B-AA6D-B63374A150C4}" name="Column13812"/>
    <tableColumn id="13833" xr3:uid="{6F9D4562-B13C-CD44-973C-E6BB4A0F87A0}" name="Column13813"/>
    <tableColumn id="13834" xr3:uid="{E39F5476-4C0C-6147-B405-65C5E44111F4}" name="Column13814"/>
    <tableColumn id="13835" xr3:uid="{877F2DBB-016F-A641-97A9-DF34FAA45A67}" name="Column13815"/>
    <tableColumn id="13836" xr3:uid="{12EEE725-0DBC-2846-AAD2-95E4F3C7672D}" name="Column13816"/>
    <tableColumn id="13837" xr3:uid="{A76D414B-D954-2C4B-B0DA-BD5CA6AC286F}" name="Column13817"/>
    <tableColumn id="13838" xr3:uid="{302133D5-CC0D-9740-ABDA-08BBB3D30490}" name="Column13818"/>
    <tableColumn id="13839" xr3:uid="{30EDBB2A-9713-024E-BE0C-58A31D481E1C}" name="Column13819"/>
    <tableColumn id="13840" xr3:uid="{FF1E95FA-B91D-FC45-AB73-D13D0AFA4B35}" name="Column13820"/>
    <tableColumn id="13841" xr3:uid="{179F11EC-63B2-3C4D-9F05-FA5699D858E8}" name="Column13821"/>
    <tableColumn id="13842" xr3:uid="{6E54E639-3A82-6247-8756-9A0167529443}" name="Column13822"/>
    <tableColumn id="13843" xr3:uid="{ABF75108-B6F6-F940-82E8-2E6702DE2577}" name="Column13823"/>
    <tableColumn id="13844" xr3:uid="{11F078E2-D4CA-7640-A2CC-A3AD3E9A352A}" name="Column13824"/>
    <tableColumn id="13845" xr3:uid="{A7ADB456-2162-7041-AA4F-5C618C1F8A4D}" name="Column13825"/>
    <tableColumn id="13846" xr3:uid="{90B71AD1-517B-1C42-99C4-67A15E642618}" name="Column13826"/>
    <tableColumn id="13847" xr3:uid="{19D77328-5304-1247-B90D-690D8D703FA9}" name="Column13827"/>
    <tableColumn id="13848" xr3:uid="{C52ED6E2-4E17-DE47-B3BF-918B2A58AEE7}" name="Column13828"/>
    <tableColumn id="13849" xr3:uid="{C874EB37-38EA-4E41-8A29-3592C90B4274}" name="Column13829"/>
    <tableColumn id="13850" xr3:uid="{57A93A03-D1E8-C848-B24A-53233373CF38}" name="Column13830"/>
    <tableColumn id="13851" xr3:uid="{4241CBDA-7F2C-6E45-9857-C481C140B1D9}" name="Column13831"/>
    <tableColumn id="13852" xr3:uid="{87103AF7-389A-FC41-A0A3-8E967C633F25}" name="Column13832"/>
    <tableColumn id="13853" xr3:uid="{CC69E77A-4E05-C841-9E8D-297E4ED14C23}" name="Column13833"/>
    <tableColumn id="13854" xr3:uid="{FA8BD50C-13AB-F14A-8BA8-D9F59504DE2B}" name="Column13834"/>
    <tableColumn id="13855" xr3:uid="{B4E06A82-F9F6-6044-8A8D-A348D5BF686A}" name="Column13835"/>
    <tableColumn id="13856" xr3:uid="{868030FA-AE9A-644B-9215-227A6361D57A}" name="Column13836"/>
    <tableColumn id="13857" xr3:uid="{87F740C7-0B5A-F844-A2B4-825A255E8C37}" name="Column13837"/>
    <tableColumn id="13858" xr3:uid="{5E2B9DD7-6A42-4E4F-A686-6CFE70B1A538}" name="Column13838"/>
    <tableColumn id="13859" xr3:uid="{A6791D80-868C-5140-89E5-B53CF30B00F2}" name="Column13839"/>
    <tableColumn id="13860" xr3:uid="{04DBE4C8-EF46-594D-AC99-5BAB6F866C1C}" name="Column13840"/>
    <tableColumn id="13861" xr3:uid="{F03D8D8B-7F98-854B-AE4C-4E13D7BE7D09}" name="Column13841"/>
    <tableColumn id="13862" xr3:uid="{D171F79D-A16F-C745-9747-9B875B5EC6A3}" name="Column13842"/>
    <tableColumn id="13863" xr3:uid="{BC2C4DA4-1750-B04F-9A1B-86B797F465E0}" name="Column13843"/>
    <tableColumn id="13864" xr3:uid="{3D5ACD4C-4813-CA48-9BA7-0C04D0B9CECC}" name="Column13844"/>
    <tableColumn id="13865" xr3:uid="{07310ADF-73F5-7245-8FC1-310CB1F6C95B}" name="Column13845"/>
    <tableColumn id="13866" xr3:uid="{7D51BE94-E5E6-BD48-9650-CE47B2CC1D75}" name="Column13846"/>
    <tableColumn id="13867" xr3:uid="{5CA014E6-9EDF-A54D-AEE0-55C5BCFBCA97}" name="Column13847"/>
    <tableColumn id="13868" xr3:uid="{2863F782-14E5-F146-8B91-10379DF6E4BF}" name="Column13848"/>
    <tableColumn id="13869" xr3:uid="{282D54D0-CAA1-A646-A06C-5F579C103E78}" name="Column13849"/>
    <tableColumn id="13870" xr3:uid="{900A2E75-F532-7F41-A86F-85E13D8F2CCE}" name="Column13850"/>
    <tableColumn id="13871" xr3:uid="{4FE6DDF0-21EF-434C-9FBF-B70D9627AEF4}" name="Column13851"/>
    <tableColumn id="13872" xr3:uid="{36AFE5A5-7E89-FC48-B2CE-0556A576928A}" name="Column13852"/>
    <tableColumn id="13873" xr3:uid="{094D2F54-290E-2D43-B4D1-2E3D3BA84FFC}" name="Column13853"/>
    <tableColumn id="13874" xr3:uid="{E8B70F01-2DED-C840-A44F-D80676E27A50}" name="Column13854"/>
    <tableColumn id="13875" xr3:uid="{AC16658E-A378-FA45-996C-78BD0463480E}" name="Column13855"/>
    <tableColumn id="13876" xr3:uid="{B7753F20-0D29-7B41-BC54-3FC08A6927DA}" name="Column13856"/>
    <tableColumn id="13877" xr3:uid="{5CADFEF1-F192-A245-A281-E385C8435644}" name="Column13857"/>
    <tableColumn id="13878" xr3:uid="{6E4BC380-70F6-4D4A-B8EC-CEF394E969B6}" name="Column13858"/>
    <tableColumn id="13879" xr3:uid="{A5CBAD52-FA5C-F24D-B46A-8CD2939698CE}" name="Column13859"/>
    <tableColumn id="13880" xr3:uid="{5B012D2B-399B-DB42-AF0F-B07745A0C4E8}" name="Column13860"/>
    <tableColumn id="13881" xr3:uid="{74114DBF-010B-F343-8C2A-769288281774}" name="Column13861"/>
    <tableColumn id="13882" xr3:uid="{83F14D7C-9B07-1D40-B275-08CE086AE17D}" name="Column13862"/>
    <tableColumn id="13883" xr3:uid="{CD31B517-B216-E84D-9DA0-68F1FADA6074}" name="Column13863"/>
    <tableColumn id="13884" xr3:uid="{DD6AE007-561E-9349-BE64-D529C1EBC783}" name="Column13864"/>
    <tableColumn id="13885" xr3:uid="{9F4DDDF5-A9CC-2145-8503-FBE3527C1031}" name="Column13865"/>
    <tableColumn id="13886" xr3:uid="{1F6A33D2-5A98-2B41-A2FD-72158210503B}" name="Column13866"/>
    <tableColumn id="13887" xr3:uid="{88F63965-8F3E-3541-BFAB-9671B79F1143}" name="Column13867"/>
    <tableColumn id="13888" xr3:uid="{E1343B9A-B089-F346-A0A5-5B354FBA4B5A}" name="Column13868"/>
    <tableColumn id="13889" xr3:uid="{23A05D1B-7241-1843-9BEC-16B4D2B4A808}" name="Column13869"/>
    <tableColumn id="13890" xr3:uid="{5B49BB5E-A6C2-D34B-B5D6-61B282EE6015}" name="Column13870"/>
    <tableColumn id="13891" xr3:uid="{241DC590-11F9-7A42-8335-65E18B99332B}" name="Column13871"/>
    <tableColumn id="13892" xr3:uid="{218E07F7-676B-7743-819F-535B2CF0A07E}" name="Column13872"/>
    <tableColumn id="13893" xr3:uid="{9294C010-8D7A-A54D-84B7-760476F4E0BC}" name="Column13873"/>
    <tableColumn id="13894" xr3:uid="{61C9CE50-295B-484F-BF8B-97AB79428696}" name="Column13874"/>
    <tableColumn id="13895" xr3:uid="{9392EA9B-8A51-2246-9D53-329E02743786}" name="Column13875"/>
    <tableColumn id="13896" xr3:uid="{61A76F0E-4944-6047-89A2-24F18C66F514}" name="Column13876"/>
    <tableColumn id="13897" xr3:uid="{A1C36FE6-9458-4348-9696-D75B0CBB8C5B}" name="Column13877"/>
    <tableColumn id="13898" xr3:uid="{CE250F7D-59EB-BF43-B21E-319CCBB6C82C}" name="Column13878"/>
    <tableColumn id="13899" xr3:uid="{F3F184DF-6AC0-F84E-BAB3-B68BBC4F751B}" name="Column13879"/>
    <tableColumn id="13900" xr3:uid="{10DC66D4-65AD-CD4F-A93B-57AFFFF66EA6}" name="Column13880"/>
    <tableColumn id="13901" xr3:uid="{EB82F2BC-AA00-4547-B622-D65954E63781}" name="Column13881"/>
    <tableColumn id="13902" xr3:uid="{CF0C8CF1-7CC7-604F-8F3F-8832E7ECED1E}" name="Column13882"/>
    <tableColumn id="13903" xr3:uid="{1C2FAF01-1352-554C-97D9-53F28AA76A59}" name="Column13883"/>
    <tableColumn id="13904" xr3:uid="{F6CD67E5-A45F-AA44-8AFE-C2C588290AAE}" name="Column13884"/>
    <tableColumn id="13905" xr3:uid="{914D6009-933E-8348-A8CF-939DCCCBFD8E}" name="Column13885"/>
    <tableColumn id="13906" xr3:uid="{7F1CD5B0-A5C2-A44A-A5F2-C4900A243DCC}" name="Column13886"/>
    <tableColumn id="13907" xr3:uid="{FBD4C901-9E2B-C545-9019-8BF7B6012E5C}" name="Column13887"/>
    <tableColumn id="13908" xr3:uid="{CF07C936-96CF-9E4C-9104-3B15AE38638B}" name="Column13888"/>
    <tableColumn id="13909" xr3:uid="{4341F8FF-925D-F543-B718-572814382A04}" name="Column13889"/>
    <tableColumn id="13910" xr3:uid="{79856CF6-0C53-6E4A-98B6-C8533D24581A}" name="Column13890"/>
    <tableColumn id="13911" xr3:uid="{C28E0213-2B24-6A4B-A634-34E0D608768D}" name="Column13891"/>
    <tableColumn id="13912" xr3:uid="{FC5E7A3A-670B-8D44-8695-CA3B33959981}" name="Column13892"/>
    <tableColumn id="13913" xr3:uid="{54C6C7D2-B85A-8E49-8BBF-DE52BF366A0A}" name="Column13893"/>
    <tableColumn id="13914" xr3:uid="{0266428D-3C56-DA49-909F-E44365F0BEFA}" name="Column13894"/>
    <tableColumn id="13915" xr3:uid="{A95B5D84-56C7-6249-995A-1D87A035335B}" name="Column13895"/>
    <tableColumn id="13916" xr3:uid="{E44A6F01-0C8A-5743-8EFC-81997A44E682}" name="Column13896"/>
    <tableColumn id="13917" xr3:uid="{DA42AB6B-E927-6F4B-80EB-B643A2A3DD8E}" name="Column13897"/>
    <tableColumn id="13918" xr3:uid="{B1BF3FD2-5744-A546-B47D-DCCE97068E47}" name="Column13898"/>
    <tableColumn id="13919" xr3:uid="{96D2AB56-8D2E-7D4A-8D4A-F0070910F458}" name="Column13899"/>
    <tableColumn id="13920" xr3:uid="{981D5927-E09D-0748-80B3-FE55887AE7B1}" name="Column13900"/>
    <tableColumn id="13921" xr3:uid="{9CC36BF3-6872-C847-BE6C-72A6D23AA32B}" name="Column13901"/>
    <tableColumn id="13922" xr3:uid="{9B1DF54E-5D75-0D4A-B567-163ED7748842}" name="Column13902"/>
    <tableColumn id="13923" xr3:uid="{AC90455A-BAF2-C948-A4EB-261D254DA7B5}" name="Column13903"/>
    <tableColumn id="13924" xr3:uid="{52400F0A-F929-D348-995F-C4D34D925141}" name="Column13904"/>
    <tableColumn id="13925" xr3:uid="{6A15A2A0-1FCD-9148-9415-1E8224FD223B}" name="Column13905"/>
    <tableColumn id="13926" xr3:uid="{9C45C4C2-2479-AE42-8916-99C51AA27E0C}" name="Column13906"/>
    <tableColumn id="13927" xr3:uid="{1215C78B-F344-E64D-B68A-8249D1C0C61F}" name="Column13907"/>
    <tableColumn id="13928" xr3:uid="{8344144E-64D9-974D-AF56-A8FBE9D9B8B2}" name="Column13908"/>
    <tableColumn id="13929" xr3:uid="{AB0772B1-E20A-4947-958F-1193EA4BF439}" name="Column13909"/>
    <tableColumn id="13930" xr3:uid="{E905E763-9E6C-B149-875A-6C322B06922F}" name="Column13910"/>
    <tableColumn id="13931" xr3:uid="{266E68C8-A0CC-9D4E-940A-35D3A9D0E0EA}" name="Column13911"/>
    <tableColumn id="13932" xr3:uid="{581ABFFB-7EB2-7B49-B4ED-663CC4EF9B29}" name="Column13912"/>
    <tableColumn id="13933" xr3:uid="{03982C89-9380-E343-8513-A8303CDC4B2E}" name="Column13913"/>
    <tableColumn id="13934" xr3:uid="{CA6BB17F-7EAB-9D46-9F6C-74233C59DC41}" name="Column13914"/>
    <tableColumn id="13935" xr3:uid="{582006FD-71C5-244C-94D1-6064B9291FBA}" name="Column13915"/>
    <tableColumn id="13936" xr3:uid="{78CF0006-84EA-514C-8D70-654539BE5DE2}" name="Column13916"/>
    <tableColumn id="13937" xr3:uid="{7D75F8FF-3FB2-E24C-B17F-C777CA80A943}" name="Column13917"/>
    <tableColumn id="13938" xr3:uid="{E6AAE15A-D732-1F47-84B1-F9E1662F7128}" name="Column13918"/>
    <tableColumn id="13939" xr3:uid="{129BB516-9F94-FC4E-B1CB-8432CD4CB4BC}" name="Column13919"/>
    <tableColumn id="13940" xr3:uid="{869F3E1D-0BA3-D545-B914-2C7FDC7B0F2E}" name="Column13920"/>
    <tableColumn id="13941" xr3:uid="{0E39DB76-4DB3-EF40-AF33-C1C8D45BD59C}" name="Column13921"/>
    <tableColumn id="13942" xr3:uid="{886B0782-4D10-F44F-9DF9-229FDA60D654}" name="Column13922"/>
    <tableColumn id="13943" xr3:uid="{3FDF622D-A0A8-8746-83CF-BDE8EA1F045F}" name="Column13923"/>
    <tableColumn id="13944" xr3:uid="{31CA5E26-D84E-A94B-AC38-1B049E83B38F}" name="Column13924"/>
    <tableColumn id="13945" xr3:uid="{EECACB54-7838-824B-85E6-FF70FC8E21F9}" name="Column13925"/>
    <tableColumn id="13946" xr3:uid="{56F4DA10-7FD9-BD48-A136-026A601C6E6C}" name="Column13926"/>
    <tableColumn id="13947" xr3:uid="{BFA5943E-CA0F-3246-BD38-9FD41004BA69}" name="Column13927"/>
    <tableColumn id="13948" xr3:uid="{AE97E5B3-10B4-8C4F-A20E-3A4A0BEBD64A}" name="Column13928"/>
    <tableColumn id="13949" xr3:uid="{783CC09C-771E-6A44-BEA3-30CEB79B7E0D}" name="Column13929"/>
    <tableColumn id="13950" xr3:uid="{087CDFCF-F508-B841-A2C9-23599C420BC7}" name="Column13930"/>
    <tableColumn id="13951" xr3:uid="{C8483E14-1330-C749-B2C2-D8382CA2EEA0}" name="Column13931"/>
    <tableColumn id="13952" xr3:uid="{7CC3C249-E38E-5F44-AD96-3077A5BA2C98}" name="Column13932"/>
    <tableColumn id="13953" xr3:uid="{B5841325-8BB4-B74D-AD97-B692B999EA45}" name="Column13933"/>
    <tableColumn id="13954" xr3:uid="{8192491B-9AAC-914D-A97C-5E3695C07C7C}" name="Column13934"/>
    <tableColumn id="13955" xr3:uid="{DAF291D4-3278-E748-93A0-76B81C776B78}" name="Column13935"/>
    <tableColumn id="13956" xr3:uid="{39239067-C4D2-9C4B-A432-EBC52B47F46A}" name="Column13936"/>
    <tableColumn id="13957" xr3:uid="{A38632D5-CCF4-E34A-9FFC-C6A893285AE4}" name="Column13937"/>
    <tableColumn id="13958" xr3:uid="{60912B18-4B9E-944C-9B0C-203DB435080E}" name="Column13938"/>
    <tableColumn id="13959" xr3:uid="{857EE2BA-5B4F-2046-9814-CE4F675B76B8}" name="Column13939"/>
    <tableColumn id="13960" xr3:uid="{8F3D7EFF-2956-A645-91D2-DC7923A3BBF8}" name="Column13940"/>
    <tableColumn id="13961" xr3:uid="{34170BDA-BD5F-CF40-8D21-C9E62DE4CEDE}" name="Column13941"/>
    <tableColumn id="13962" xr3:uid="{24B2E910-446A-2041-9193-0F998510320B}" name="Column13942"/>
    <tableColumn id="13963" xr3:uid="{54577070-6A1F-E645-A601-3F9D5ABB0C62}" name="Column13943"/>
    <tableColumn id="13964" xr3:uid="{BE8418B7-61EA-604C-85F6-2CB2E212F0C9}" name="Column13944"/>
    <tableColumn id="13965" xr3:uid="{7DD00BEB-D4AC-6F49-9233-F5D1AA0518A8}" name="Column13945"/>
    <tableColumn id="13966" xr3:uid="{D68BF05E-CAE7-A84C-A609-90DB74589170}" name="Column13946"/>
    <tableColumn id="13967" xr3:uid="{73808CA9-E2D9-404F-8563-A03E0D986597}" name="Column13947"/>
    <tableColumn id="13968" xr3:uid="{8426B1E1-7C81-B045-8E6F-AC486BF574AB}" name="Column13948"/>
    <tableColumn id="13969" xr3:uid="{970454DC-B411-3D4F-AA2E-B57E0816D2DE}" name="Column13949"/>
    <tableColumn id="13970" xr3:uid="{17D19076-5CC8-B847-94A1-6B98FE9F2DA6}" name="Column13950"/>
    <tableColumn id="13971" xr3:uid="{BB4235DB-83E3-8444-9CEF-914891BB082B}" name="Column13951"/>
    <tableColumn id="13972" xr3:uid="{8F65ED9D-A7AC-1341-9F5F-3BD49F9FC205}" name="Column13952"/>
    <tableColumn id="13973" xr3:uid="{F4CE416C-AEB3-A348-B897-47537FF1AD1D}" name="Column13953"/>
    <tableColumn id="13974" xr3:uid="{B25ABFA1-41A6-184D-B7F6-57887300458B}" name="Column13954"/>
    <tableColumn id="13975" xr3:uid="{F0A1FEA9-2BF9-D84B-8DC6-10FDCD2C8F6D}" name="Column13955"/>
    <tableColumn id="13976" xr3:uid="{E5449065-9810-C847-9175-171C62CE7B30}" name="Column13956"/>
    <tableColumn id="13977" xr3:uid="{4382F650-18D1-A145-96FE-52A67683C850}" name="Column13957"/>
    <tableColumn id="13978" xr3:uid="{9CEE0948-9E57-414F-AE5E-E94598C9E8F1}" name="Column13958"/>
    <tableColumn id="13979" xr3:uid="{8E8FDBC1-C58D-E24C-AB7D-15974ACFA9CB}" name="Column13959"/>
    <tableColumn id="13980" xr3:uid="{552D01CE-CC6E-5746-9081-FAD05C58C7BF}" name="Column13960"/>
    <tableColumn id="13981" xr3:uid="{D9EFAE44-AFD9-DC44-84F2-871F6FDD684E}" name="Column13961"/>
    <tableColumn id="13982" xr3:uid="{3948E747-ECAA-974D-9D92-BC4E06466E7D}" name="Column13962"/>
    <tableColumn id="13983" xr3:uid="{67E023D1-2E58-264A-8BDE-60906E8E57E7}" name="Column13963"/>
    <tableColumn id="13984" xr3:uid="{6CF8137A-C595-E84B-8D6A-8F04A5B5C6EC}" name="Column13964"/>
    <tableColumn id="13985" xr3:uid="{163DB881-812C-0944-BB81-6B2622E11491}" name="Column13965"/>
    <tableColumn id="13986" xr3:uid="{62927BDF-B559-5D40-A505-D7077C5CA543}" name="Column13966"/>
    <tableColumn id="13987" xr3:uid="{8D2AA9BF-A149-9246-B4EB-B2767C72D819}" name="Column13967"/>
    <tableColumn id="13988" xr3:uid="{7C095B4D-5E7C-7048-B62C-9A24E5976374}" name="Column13968"/>
    <tableColumn id="13989" xr3:uid="{5FA6BA84-CB0E-5E43-A55F-07D973E2D191}" name="Column13969"/>
    <tableColumn id="13990" xr3:uid="{D7ABE095-D635-1C49-B543-5E74BE61981D}" name="Column13970"/>
    <tableColumn id="13991" xr3:uid="{70043494-4D0B-1144-94A1-3624829339FD}" name="Column13971"/>
    <tableColumn id="13992" xr3:uid="{4D92C13F-8A9D-1144-A09C-45DF2671CABC}" name="Column13972"/>
    <tableColumn id="13993" xr3:uid="{960C0EBF-4B01-F746-8967-BFDEB8E6764E}" name="Column13973"/>
    <tableColumn id="13994" xr3:uid="{E112A7AA-31C8-AD43-87A8-7AF5E0FA54C5}" name="Column13974"/>
    <tableColumn id="13995" xr3:uid="{C3F032D2-5D2E-5A4B-873E-E3FE305D9EDB}" name="Column13975"/>
    <tableColumn id="13996" xr3:uid="{DC46C960-E828-D34C-AE90-FFB15548E7E4}" name="Column13976"/>
    <tableColumn id="13997" xr3:uid="{FC770246-561A-8C42-92BE-6AE10D6B75A4}" name="Column13977"/>
    <tableColumn id="13998" xr3:uid="{B2A6F09A-C373-4E4F-B8C2-40053E9F4F37}" name="Column13978"/>
    <tableColumn id="13999" xr3:uid="{1A4E5941-5665-3B4C-93E3-09A52616A096}" name="Column13979"/>
    <tableColumn id="14000" xr3:uid="{504B2B83-5932-354E-B3FE-90F45DE3C669}" name="Column13980"/>
    <tableColumn id="14001" xr3:uid="{CF78AE61-7AFA-5B47-A406-9E1A670AC817}" name="Column13981"/>
    <tableColumn id="14002" xr3:uid="{C2039A2F-0CE9-D149-BB0C-7ED4A01099C9}" name="Column13982"/>
    <tableColumn id="14003" xr3:uid="{A414BDD3-3029-FD42-9D7F-7B8269CCB601}" name="Column13983"/>
    <tableColumn id="14004" xr3:uid="{3C8887D3-9FF4-8640-A30B-17FC74312F3C}" name="Column13984"/>
    <tableColumn id="14005" xr3:uid="{A1948699-2219-1040-97C0-E257C49A11A7}" name="Column13985"/>
    <tableColumn id="14006" xr3:uid="{239ABF6F-8D42-4C41-8980-19A6D1B30395}" name="Column13986"/>
    <tableColumn id="14007" xr3:uid="{3DBFA7E0-11BD-484F-BA23-BD77D6E15265}" name="Column13987"/>
    <tableColumn id="14008" xr3:uid="{15674404-74C1-844A-9554-5BBE7E321E43}" name="Column13988"/>
    <tableColumn id="14009" xr3:uid="{B7C6F5B9-2B96-8E42-B87A-4F64AFE15FD3}" name="Column13989"/>
    <tableColumn id="14010" xr3:uid="{99E51AF0-93E7-124C-A8D7-5BE63D120125}" name="Column13990"/>
    <tableColumn id="14011" xr3:uid="{60ADAD68-FA77-A24A-A800-36249871E396}" name="Column13991"/>
    <tableColumn id="14012" xr3:uid="{7EEF4E3B-4E00-0647-B2C5-57DFA5F0BA97}" name="Column13992"/>
    <tableColumn id="14013" xr3:uid="{71D6A226-F9B5-5A43-B645-C5158E1ED260}" name="Column13993"/>
    <tableColumn id="14014" xr3:uid="{D23DA04B-BBF6-4E43-9423-3B5555DC31A6}" name="Column13994"/>
    <tableColumn id="14015" xr3:uid="{13A5FB6C-7BE1-E04A-A247-BF584D7A6AD2}" name="Column13995"/>
    <tableColumn id="14016" xr3:uid="{AA4C7931-CEFA-B849-9285-2B1220E054A8}" name="Column13996"/>
    <tableColumn id="14017" xr3:uid="{E48029AC-09CE-A94B-8497-4603DB069FBD}" name="Column13997"/>
    <tableColumn id="14018" xr3:uid="{E86F5DE3-5D1D-BB44-8D0A-9787E29D2FBE}" name="Column13998"/>
    <tableColumn id="14019" xr3:uid="{356A2C1D-3262-9044-8087-8DC37B53355E}" name="Column13999"/>
    <tableColumn id="14020" xr3:uid="{120C223D-1553-3A40-80F2-4B2A2E8EC8D5}" name="Column14000"/>
    <tableColumn id="14021" xr3:uid="{EAA4D1E2-86F3-F647-9DAD-FE4C228A6DB4}" name="Column14001"/>
    <tableColumn id="14022" xr3:uid="{334E03FC-7E5C-9049-BA28-32E033DDD02D}" name="Column14002"/>
    <tableColumn id="14023" xr3:uid="{B3159A7D-F19A-214E-98F0-CB45489BB444}" name="Column14003"/>
    <tableColumn id="14024" xr3:uid="{E04D8EC9-02CB-6241-8CBA-FD282EC69B37}" name="Column14004"/>
    <tableColumn id="14025" xr3:uid="{808A69A8-B8D8-5B4A-B47D-E4588ED61AAD}" name="Column14005"/>
    <tableColumn id="14026" xr3:uid="{91049A48-78D4-AA4A-874C-85B07EB996B2}" name="Column14006"/>
    <tableColumn id="14027" xr3:uid="{BA80F47F-D9B4-4440-AA70-1B1E917ED8A9}" name="Column14007"/>
    <tableColumn id="14028" xr3:uid="{55635FCA-B51C-B74D-A3AD-ED9E6912E18E}" name="Column14008"/>
    <tableColumn id="14029" xr3:uid="{9F6D80AA-6E56-C74A-8575-14A22444799E}" name="Column14009"/>
    <tableColumn id="14030" xr3:uid="{A01A511D-F6DD-104C-80BE-111D30298026}" name="Column14010"/>
    <tableColumn id="14031" xr3:uid="{02046132-1926-CF41-915D-1EB15E3E5FB0}" name="Column14011"/>
    <tableColumn id="14032" xr3:uid="{2C281600-73A9-E54F-AE19-F5DC6335C819}" name="Column14012"/>
    <tableColumn id="14033" xr3:uid="{32BB5113-6BB9-A94B-BC4E-0F7D1622464C}" name="Column14013"/>
    <tableColumn id="14034" xr3:uid="{4E0516AA-21FF-504A-9730-D116784FF29B}" name="Column14014"/>
    <tableColumn id="14035" xr3:uid="{349D9140-AA4B-434B-91EE-5466BE4A44B5}" name="Column14015"/>
    <tableColumn id="14036" xr3:uid="{CF6F975A-E918-5D4B-AB6B-DE0485D85618}" name="Column14016"/>
    <tableColumn id="14037" xr3:uid="{59CEF942-95CC-5749-9ECE-C38E6CC7F8FE}" name="Column14017"/>
    <tableColumn id="14038" xr3:uid="{B8D2AFB7-382A-2645-BDE1-4BD01124CC80}" name="Column14018"/>
    <tableColumn id="14039" xr3:uid="{B9A09EA4-318C-4340-95BC-BDD77AE52A90}" name="Column14019"/>
    <tableColumn id="14040" xr3:uid="{D21DB203-B7FF-9445-B075-BCAC467C36A2}" name="Column14020"/>
    <tableColumn id="14041" xr3:uid="{0EF58FD2-4AF8-7C43-8973-8EE0621D1F42}" name="Column14021"/>
    <tableColumn id="14042" xr3:uid="{752422F1-9FA9-2746-86B8-BB096306BEFA}" name="Column14022"/>
    <tableColumn id="14043" xr3:uid="{9A74C77F-4C0D-4240-ACE9-CE2106967E7B}" name="Column14023"/>
    <tableColumn id="14044" xr3:uid="{CE69A3E3-E433-D242-B118-AAD892ED7BE7}" name="Column14024"/>
    <tableColumn id="14045" xr3:uid="{8447C83D-D29A-6244-9744-4BD66D3A7B24}" name="Column14025"/>
    <tableColumn id="14046" xr3:uid="{2FA27716-8A0F-FD4C-A2C5-5A3671E354BD}" name="Column14026"/>
    <tableColumn id="14047" xr3:uid="{59EEEB58-CBEA-F94E-93BE-07ABB47D7963}" name="Column14027"/>
    <tableColumn id="14048" xr3:uid="{ACE1AEE2-1C55-5845-A570-1321CE937B82}" name="Column14028"/>
    <tableColumn id="14049" xr3:uid="{F862A2F3-03E5-4A45-82F1-E419875F0B01}" name="Column14029"/>
    <tableColumn id="14050" xr3:uid="{6ABD4763-09EF-0F44-9B5A-2868C5B918DD}" name="Column14030"/>
    <tableColumn id="14051" xr3:uid="{C19BAEC2-1B71-FA42-A937-86E6BD459D8B}" name="Column14031"/>
    <tableColumn id="14052" xr3:uid="{652ACB69-322A-354F-B28D-C051C0327CDA}" name="Column14032"/>
    <tableColumn id="14053" xr3:uid="{F7C62EBF-4181-9849-8A16-558A8C5E66D3}" name="Column14033"/>
    <tableColumn id="14054" xr3:uid="{12E0D5AA-D36E-4446-BFD3-54542DFF5469}" name="Column14034"/>
    <tableColumn id="14055" xr3:uid="{D0F01867-242C-E244-B606-1419F7370A90}" name="Column14035"/>
    <tableColumn id="14056" xr3:uid="{D3326376-31BC-5042-88D5-B774C4547129}" name="Column14036"/>
    <tableColumn id="14057" xr3:uid="{DAFDF243-9DDA-8C45-8E55-7D27C18EAEB0}" name="Column14037"/>
    <tableColumn id="14058" xr3:uid="{0DFF362A-D08D-EC44-A217-DC330E278427}" name="Column14038"/>
    <tableColumn id="14059" xr3:uid="{980DD837-DECA-D84A-9E92-48FD21B72656}" name="Column14039"/>
    <tableColumn id="14060" xr3:uid="{99C34E3E-333F-8C40-9E90-6FFFFCBA9623}" name="Column14040"/>
    <tableColumn id="14061" xr3:uid="{EABABCD6-5BB5-0F4A-9EE2-B1E67579317C}" name="Column14041"/>
    <tableColumn id="14062" xr3:uid="{EC0D4075-4F88-664D-8835-6FD4DA7A9156}" name="Column14042"/>
    <tableColumn id="14063" xr3:uid="{3C4F292E-1CAC-174A-89FA-09846FC0626C}" name="Column14043"/>
    <tableColumn id="14064" xr3:uid="{F0AAAD83-EECC-084A-B157-F9494D8ED0D2}" name="Column14044"/>
    <tableColumn id="14065" xr3:uid="{C8173FD7-49C0-014C-BE4B-00E0252684E1}" name="Column14045"/>
    <tableColumn id="14066" xr3:uid="{DBD92599-6BFC-A84A-A114-E4349DCBD0CB}" name="Column14046"/>
    <tableColumn id="14067" xr3:uid="{FB0E4288-DFDC-CF4A-AB97-D1B27B67AF88}" name="Column14047"/>
    <tableColumn id="14068" xr3:uid="{E7418986-2B9D-2E44-9156-172D5F639856}" name="Column14048"/>
    <tableColumn id="14069" xr3:uid="{63706596-9735-C84F-8C76-8526B83A028A}" name="Column14049"/>
    <tableColumn id="14070" xr3:uid="{04F4EA05-14B5-8B45-A2D0-934D89878714}" name="Column14050"/>
    <tableColumn id="14071" xr3:uid="{9C2F5A7B-8A9C-014E-ADFE-7179F4E8FF61}" name="Column14051"/>
    <tableColumn id="14072" xr3:uid="{ABE9B11D-27ED-AF48-9C56-8178289715DF}" name="Column14052"/>
    <tableColumn id="14073" xr3:uid="{A461C695-7590-D042-B7D9-F1C09CFCBD5A}" name="Column14053"/>
    <tableColumn id="14074" xr3:uid="{DF29332D-B2A2-3A48-9064-B04D47851C85}" name="Column14054"/>
    <tableColumn id="14075" xr3:uid="{D60F12F4-EEA6-254C-8846-5BBA1113E2C0}" name="Column14055"/>
    <tableColumn id="14076" xr3:uid="{C4205280-D852-5546-9CFC-8080FA4DA5F3}" name="Column14056"/>
    <tableColumn id="14077" xr3:uid="{CC07D03B-5D97-F247-846F-E47AD2A00B98}" name="Column14057"/>
    <tableColumn id="14078" xr3:uid="{67DEA4EE-BF77-4248-B822-246ED13F6295}" name="Column14058"/>
    <tableColumn id="14079" xr3:uid="{F88B5084-A267-0443-83DD-CB210A75A6F5}" name="Column14059"/>
    <tableColumn id="14080" xr3:uid="{F439EDBD-028D-9946-8952-5B4B47DED8FB}" name="Column14060"/>
    <tableColumn id="14081" xr3:uid="{CBB4B232-4E78-3B4D-B776-B5AB4D999653}" name="Column14061"/>
    <tableColumn id="14082" xr3:uid="{80B3064C-2C20-2447-A483-04AAC5630C55}" name="Column14062"/>
    <tableColumn id="14083" xr3:uid="{4EFADC48-2056-9541-985E-8D111839DCFD}" name="Column14063"/>
    <tableColumn id="14084" xr3:uid="{928405BB-CD1C-E142-80D6-2AF9C42AB2B2}" name="Column14064"/>
    <tableColumn id="14085" xr3:uid="{57ACEE0F-7610-C84A-9816-2AD41ADE9906}" name="Column14065"/>
    <tableColumn id="14086" xr3:uid="{E01B8DE3-61D5-E442-A164-12A6FA77D9D6}" name="Column14066"/>
    <tableColumn id="14087" xr3:uid="{90C4CDC8-9A70-E04E-8A04-A559D773B268}" name="Column14067"/>
    <tableColumn id="14088" xr3:uid="{D7CD3CE4-B752-BD42-A841-A88DE792357C}" name="Column14068"/>
    <tableColumn id="14089" xr3:uid="{64AFCEC9-04DB-4742-B3B9-8D33243C5863}" name="Column14069"/>
    <tableColumn id="14090" xr3:uid="{C5A77644-87FB-5A41-A114-C16F1F9054E5}" name="Column14070"/>
    <tableColumn id="14091" xr3:uid="{10A0202C-F8C5-034F-88BA-E438D850A8FC}" name="Column14071"/>
    <tableColumn id="14092" xr3:uid="{743C8055-4CCD-BC4F-8B52-C9A8F01B4E87}" name="Column14072"/>
    <tableColumn id="14093" xr3:uid="{C435874B-C141-1149-BBB2-25BAE760BFA0}" name="Column14073"/>
    <tableColumn id="14094" xr3:uid="{67628DFC-0A81-CA48-9D56-10D74F8ABBA3}" name="Column14074"/>
    <tableColumn id="14095" xr3:uid="{0D9096E9-0FB9-724C-8D22-6AFD15898AD2}" name="Column14075"/>
    <tableColumn id="14096" xr3:uid="{99CEBC9D-3580-DA46-8874-74CEB07D6B2F}" name="Column14076"/>
    <tableColumn id="14097" xr3:uid="{68340B86-DB7F-B147-99A6-21A942EDA455}" name="Column14077"/>
    <tableColumn id="14098" xr3:uid="{2FE37451-51F2-4442-81BD-C4CFA2DC8EBC}" name="Column14078"/>
    <tableColumn id="14099" xr3:uid="{27F6DEE7-C446-3B4C-B954-D0D4E198187A}" name="Column14079"/>
    <tableColumn id="14100" xr3:uid="{A73599B2-4567-834B-A7A7-2A35DA4B7B25}" name="Column14080"/>
    <tableColumn id="14101" xr3:uid="{E3FE29F9-342B-BD4E-A946-A6583899DE08}" name="Column14081"/>
    <tableColumn id="14102" xr3:uid="{C525A9FC-C418-CF49-BDD9-BBF4871EA9D1}" name="Column14082"/>
    <tableColumn id="14103" xr3:uid="{848F699C-729C-E74C-9D46-D5B6C4B887BD}" name="Column14083"/>
    <tableColumn id="14104" xr3:uid="{AEA74C53-00B3-3049-89CC-A30319080338}" name="Column14084"/>
    <tableColumn id="14105" xr3:uid="{70404AB7-6078-9547-8D74-FEC4F048D8C1}" name="Column14085"/>
    <tableColumn id="14106" xr3:uid="{EEC3B2E7-7644-3C4C-8B9D-4D2522BD22FA}" name="Column14086"/>
    <tableColumn id="14107" xr3:uid="{774D181D-E12F-3D44-9565-3A6EC6D8C0F0}" name="Column14087"/>
    <tableColumn id="14108" xr3:uid="{606985DC-CBBA-3747-94F2-5FB1BB586DE1}" name="Column14088"/>
    <tableColumn id="14109" xr3:uid="{6F0B22E8-AAC3-5948-93A8-B73FF7B67D76}" name="Column14089"/>
    <tableColumn id="14110" xr3:uid="{BA0CBFF1-FDEB-EC47-975B-818AB6D0576F}" name="Column14090"/>
    <tableColumn id="14111" xr3:uid="{F4DA6451-000F-284F-B978-D5DB404E7A74}" name="Column14091"/>
    <tableColumn id="14112" xr3:uid="{A06C7D95-7348-0948-9131-F14000A422FA}" name="Column14092"/>
    <tableColumn id="14113" xr3:uid="{A90E9509-CBB3-BB4D-AD8D-DA6E8C0C7BEC}" name="Column14093"/>
    <tableColumn id="14114" xr3:uid="{B44E383A-12D9-6C46-9185-6E3EB8879ECC}" name="Column14094"/>
    <tableColumn id="14115" xr3:uid="{9B0F871D-A8A4-E147-910B-8088491B97B0}" name="Column14095"/>
    <tableColumn id="14116" xr3:uid="{228113FB-9EF9-F340-91B0-9E58632AAD6B}" name="Column14096"/>
    <tableColumn id="14117" xr3:uid="{1135A873-0518-2C4D-BB91-D2C2D41F0134}" name="Column14097"/>
    <tableColumn id="14118" xr3:uid="{11E933EF-A077-2241-B1DB-0712E2E64105}" name="Column14098"/>
    <tableColumn id="14119" xr3:uid="{06CC6D57-A8AC-3940-B622-D35439F42B30}" name="Column14099"/>
    <tableColumn id="14120" xr3:uid="{924AEEFE-A792-3244-90F3-FE2D7DF84FC5}" name="Column14100"/>
    <tableColumn id="14121" xr3:uid="{4841FBCF-6C5A-834B-8802-76361034701B}" name="Column14101"/>
    <tableColumn id="14122" xr3:uid="{DDEB85F8-DBEF-664B-90C2-740995D1F246}" name="Column14102"/>
    <tableColumn id="14123" xr3:uid="{D31A4B37-27B1-014E-9855-16B57F533A0F}" name="Column14103"/>
    <tableColumn id="14124" xr3:uid="{AE7CCF4B-3798-C946-8391-07A6BECB3D4D}" name="Column14104"/>
    <tableColumn id="14125" xr3:uid="{2AF1649E-98F8-D24A-A204-15D13BADEDE7}" name="Column14105"/>
    <tableColumn id="14126" xr3:uid="{8ABDF614-8F55-E64C-BF37-02FF364F4C27}" name="Column14106"/>
    <tableColumn id="14127" xr3:uid="{1B3C4C7D-101F-0743-9851-FF25574B252B}" name="Column14107"/>
    <tableColumn id="14128" xr3:uid="{9F4E30D9-F4C3-6A47-AA02-4AE5C91EE3FB}" name="Column14108"/>
    <tableColumn id="14129" xr3:uid="{1239D512-0BA8-A547-B2E8-C11BE4E1563C}" name="Column14109"/>
    <tableColumn id="14130" xr3:uid="{75FE974F-6AB4-4B46-AD8A-B8B11F2B4136}" name="Column14110"/>
    <tableColumn id="14131" xr3:uid="{BA819B4D-215B-5742-9030-85EBE4978BD3}" name="Column14111"/>
    <tableColumn id="14132" xr3:uid="{14D6619B-0F0B-5442-BAEF-EDF2FC4DB68C}" name="Column14112"/>
    <tableColumn id="14133" xr3:uid="{F63C2A44-A379-5140-833C-6E618F148168}" name="Column14113"/>
    <tableColumn id="14134" xr3:uid="{DA7D2326-2BAC-F549-B1C6-33158C387DA4}" name="Column14114"/>
    <tableColumn id="14135" xr3:uid="{D734AC54-58D2-6F48-9EF7-0449CF4C931F}" name="Column14115"/>
    <tableColumn id="14136" xr3:uid="{17CAE806-2D89-EE4A-9B82-3722BDE6F2F2}" name="Column14116"/>
    <tableColumn id="14137" xr3:uid="{F67ECBF4-E2FA-F14F-860C-049172BDBF79}" name="Column14117"/>
    <tableColumn id="14138" xr3:uid="{56155942-E7D9-364B-A970-AE0BB1992511}" name="Column14118"/>
    <tableColumn id="14139" xr3:uid="{A768EE7B-C460-F84B-BCA8-1C03832CC015}" name="Column14119"/>
    <tableColumn id="14140" xr3:uid="{56D660B5-F572-FA48-A720-9C1AFD15E4AA}" name="Column14120"/>
    <tableColumn id="14141" xr3:uid="{85EE5656-E0CF-FA4F-A2FD-977317C39A79}" name="Column14121"/>
    <tableColumn id="14142" xr3:uid="{0E8408FB-4378-A345-B5A8-EFAB72685933}" name="Column14122"/>
    <tableColumn id="14143" xr3:uid="{738AA692-4D18-C94D-A92D-2D28D647C7D3}" name="Column14123"/>
    <tableColumn id="14144" xr3:uid="{094A018E-37AC-9B42-9284-46E5F514C64F}" name="Column14124"/>
    <tableColumn id="14145" xr3:uid="{DDB53B0A-FCFE-B44D-AF33-F22A43A986FB}" name="Column14125"/>
    <tableColumn id="14146" xr3:uid="{ED027FE7-FF28-2E4A-A82A-8826696197CE}" name="Column14126"/>
    <tableColumn id="14147" xr3:uid="{9C0CD34E-1101-E540-AD1F-D847050B7DB0}" name="Column14127"/>
    <tableColumn id="14148" xr3:uid="{80AC6B8D-377A-454A-86F6-352F5A48DC83}" name="Column14128"/>
    <tableColumn id="14149" xr3:uid="{1BB8937D-3D7D-A744-92D7-CF3365B96992}" name="Column14129"/>
    <tableColumn id="14150" xr3:uid="{FE333860-EF59-E244-9DC6-0F4B728F1357}" name="Column14130"/>
    <tableColumn id="14151" xr3:uid="{831674BF-D5CD-7049-947C-84ECEBA7508E}" name="Column14131"/>
    <tableColumn id="14152" xr3:uid="{5D54D83B-E785-4240-9F8A-043DCCADA6E9}" name="Column14132"/>
    <tableColumn id="14153" xr3:uid="{278F25E3-3A7D-C844-B2AF-CDB6CD0D5FAD}" name="Column14133"/>
    <tableColumn id="14154" xr3:uid="{C71C5399-1EF7-DD4D-97AF-191E87C4479D}" name="Column14134"/>
    <tableColumn id="14155" xr3:uid="{28CF3F40-69A7-AB45-A141-F61AEAD99F7B}" name="Column14135"/>
    <tableColumn id="14156" xr3:uid="{6125A4C4-ECD7-BF48-A2DF-19F1BF53A910}" name="Column14136"/>
    <tableColumn id="14157" xr3:uid="{7A3CAB31-DFF8-8449-A06B-2D361DBB1B9A}" name="Column14137"/>
    <tableColumn id="14158" xr3:uid="{A27EF5F6-5A69-F748-A3D3-B901457ABC5A}" name="Column14138"/>
    <tableColumn id="14159" xr3:uid="{C8E8B766-54D6-6249-8B83-BFD1802FDD0B}" name="Column14139"/>
    <tableColumn id="14160" xr3:uid="{AD94870C-A3D4-1F49-ADCE-61843B6D8005}" name="Column14140"/>
    <tableColumn id="14161" xr3:uid="{4DB12D9D-B904-4043-A1D9-306D58A2C135}" name="Column14141"/>
    <tableColumn id="14162" xr3:uid="{B82683B9-B0F3-CD47-9E5B-F412C78E4171}" name="Column14142"/>
    <tableColumn id="14163" xr3:uid="{0FF01D84-A296-5447-89FA-FE2655F40D52}" name="Column14143"/>
    <tableColumn id="14164" xr3:uid="{D54A5954-1289-4843-BDA6-68BE10091F18}" name="Column14144"/>
    <tableColumn id="14165" xr3:uid="{148520F1-65D8-BF4D-99FE-29A472C68E6D}" name="Column14145"/>
    <tableColumn id="14166" xr3:uid="{8E2DBDE5-87D0-724E-9ED1-FCC0C7CEF6E5}" name="Column14146"/>
    <tableColumn id="14167" xr3:uid="{629F3F7F-BBBE-D04B-9B61-AD41A8F4F43E}" name="Column14147"/>
    <tableColumn id="14168" xr3:uid="{82940D4B-A2C0-174F-9F8E-5F052994F7B8}" name="Column14148"/>
    <tableColumn id="14169" xr3:uid="{E9442E25-6854-0C4F-AE64-013129D0D4F3}" name="Column14149"/>
    <tableColumn id="14170" xr3:uid="{9979EFF7-6CDB-9D41-AE97-C6C02D0D7222}" name="Column14150"/>
    <tableColumn id="14171" xr3:uid="{D75D0DBE-78EA-894C-ACB0-E7C0EE32D601}" name="Column14151"/>
    <tableColumn id="14172" xr3:uid="{42903A3E-F192-8C45-ABE8-7973DB27EB3F}" name="Column14152"/>
    <tableColumn id="14173" xr3:uid="{6B6B3015-6149-B548-B27A-BE8A4BA53BBE}" name="Column14153"/>
    <tableColumn id="14174" xr3:uid="{A2D78A7F-DECD-1544-8142-BFBDC42CD2C7}" name="Column14154"/>
    <tableColumn id="14175" xr3:uid="{DAB4E4F7-C54E-1F48-A3A2-C07B72BB3757}" name="Column14155"/>
    <tableColumn id="14176" xr3:uid="{33C957B0-43EB-3E43-A8CF-AD875AB6F12A}" name="Column14156"/>
    <tableColumn id="14177" xr3:uid="{7E3056EF-AEC1-5B46-9CF5-2B1B1A4876CB}" name="Column14157"/>
    <tableColumn id="14178" xr3:uid="{1902F2A0-D949-A143-BD2D-44D1DDB6A0A4}" name="Column14158"/>
    <tableColumn id="14179" xr3:uid="{F0B9654C-F997-EC42-982A-838B3BEF9AD1}" name="Column14159"/>
    <tableColumn id="14180" xr3:uid="{43BD5EAF-9294-8847-B4D3-AAF7B2D1CFB0}" name="Column14160"/>
    <tableColumn id="14181" xr3:uid="{C758553E-C194-4C43-BE95-9BD74771D7BA}" name="Column14161"/>
    <tableColumn id="14182" xr3:uid="{4D328D9C-6960-7143-8126-D4B1366A7B93}" name="Column14162"/>
    <tableColumn id="14183" xr3:uid="{035698D4-CB46-EA45-A381-AA441857202A}" name="Column14163"/>
    <tableColumn id="14184" xr3:uid="{4EC9D86E-6682-2841-8ADA-52E7F2CA7ABD}" name="Column14164"/>
    <tableColumn id="14185" xr3:uid="{D49B79FF-EAD5-124C-B0F9-6F8D66DA3E53}" name="Column14165"/>
    <tableColumn id="14186" xr3:uid="{656F7CD6-0932-0E4E-A441-E293050A69EF}" name="Column14166"/>
    <tableColumn id="14187" xr3:uid="{C785D70A-4C9A-8A41-B633-D72CB24E67C6}" name="Column14167"/>
    <tableColumn id="14188" xr3:uid="{BB1F2F71-DD50-C041-A240-BE1089E0B15F}" name="Column14168"/>
    <tableColumn id="14189" xr3:uid="{BE8B09D4-6270-9F42-B47C-1203E96A1557}" name="Column14169"/>
    <tableColumn id="14190" xr3:uid="{FFCA4CD1-A40A-4041-B5B3-F9364E4192AC}" name="Column14170"/>
    <tableColumn id="14191" xr3:uid="{3C5392A5-7203-6845-9015-AAE2D4913F65}" name="Column14171"/>
    <tableColumn id="14192" xr3:uid="{B172673E-6318-2949-8787-FFDCDE4BF071}" name="Column14172"/>
    <tableColumn id="14193" xr3:uid="{C227491E-30D9-2A4E-A119-897F883D134F}" name="Column14173"/>
    <tableColumn id="14194" xr3:uid="{69627F33-E939-2F40-8CFD-31CE534A324C}" name="Column14174"/>
    <tableColumn id="14195" xr3:uid="{5FE53903-5204-2341-B833-168AA11011EB}" name="Column14175"/>
    <tableColumn id="14196" xr3:uid="{C9C87E95-F0A5-1445-A18C-B4797500DA1B}" name="Column14176"/>
    <tableColumn id="14197" xr3:uid="{C4A14F77-83BE-0C45-A679-8256822218E9}" name="Column14177"/>
    <tableColumn id="14198" xr3:uid="{117351FE-B2BD-AC41-9AD7-3AC0DE54FA09}" name="Column14178"/>
    <tableColumn id="14199" xr3:uid="{41BB492B-7944-0E4B-B730-9780E8A9838D}" name="Column14179"/>
    <tableColumn id="14200" xr3:uid="{8DF24173-AB2B-5841-A86B-AEB132AFF990}" name="Column14180"/>
    <tableColumn id="14201" xr3:uid="{351D46E7-EA3F-4E42-A3D0-55A693AA5C79}" name="Column14181"/>
    <tableColumn id="14202" xr3:uid="{F90EE8D0-38C4-5946-B93E-B48C3088E614}" name="Column14182"/>
    <tableColumn id="14203" xr3:uid="{1E20CB2E-6A9A-EB49-874F-576E60979EF0}" name="Column14183"/>
    <tableColumn id="14204" xr3:uid="{88A7EE43-76A1-094F-828E-7398AE08E045}" name="Column14184"/>
    <tableColumn id="14205" xr3:uid="{EBB1942A-DD26-3340-B0A1-C71067301819}" name="Column14185"/>
    <tableColumn id="14206" xr3:uid="{34413C5E-12BA-5A4A-A08B-F671A4CB90F0}" name="Column14186"/>
    <tableColumn id="14207" xr3:uid="{A770017A-FD37-F747-BFAC-5AF7B28F1E7D}" name="Column14187"/>
    <tableColumn id="14208" xr3:uid="{941A0D23-1CA7-9641-8482-1A48A1C97130}" name="Column14188"/>
    <tableColumn id="14209" xr3:uid="{6454B597-0BD0-BC43-B162-ACDD54C4CB7B}" name="Column14189"/>
    <tableColumn id="14210" xr3:uid="{BB0EB34F-5274-2145-9368-3FE3BE74DD8F}" name="Column14190"/>
    <tableColumn id="14211" xr3:uid="{967AA46B-9221-5243-8865-B456258FD089}" name="Column14191"/>
    <tableColumn id="14212" xr3:uid="{2BFF1D9B-08CB-2C42-96FA-438834C0CD33}" name="Column14192"/>
    <tableColumn id="14213" xr3:uid="{DA7A4218-3C11-C64D-BD89-98B4965C71A6}" name="Column14193"/>
    <tableColumn id="14214" xr3:uid="{2B970014-42C7-3B42-B5AC-1A3B59523FEC}" name="Column14194"/>
    <tableColumn id="14215" xr3:uid="{080ADD01-FE2F-1F4D-9219-409007C60384}" name="Column14195"/>
    <tableColumn id="14216" xr3:uid="{79F0E783-C7CA-7C45-AFFF-12855235E616}" name="Column14196"/>
    <tableColumn id="14217" xr3:uid="{08036E5A-DE6E-304B-B886-105182BDAE3C}" name="Column14197"/>
    <tableColumn id="14218" xr3:uid="{F1EE2B1D-2C9F-854F-AADA-2E49D95E4940}" name="Column14198"/>
    <tableColumn id="14219" xr3:uid="{7037AA96-577A-5F4E-B8BC-59CE7FE2FBD1}" name="Column14199"/>
    <tableColumn id="14220" xr3:uid="{58D4F4B9-2D43-A54B-A1C7-81FFAFDA6A1B}" name="Column14200"/>
    <tableColumn id="14221" xr3:uid="{4C71C104-5713-164A-8692-49551764023C}" name="Column14201"/>
    <tableColumn id="14222" xr3:uid="{41A86C8D-CB94-1249-BBC8-DB975B2CCF2E}" name="Column14202"/>
    <tableColumn id="14223" xr3:uid="{6B8B7CCB-BB65-4B4D-AD53-49B31C1DA8C3}" name="Column14203"/>
    <tableColumn id="14224" xr3:uid="{2F86747A-3876-F445-BA45-C0194874CF2F}" name="Column14204"/>
    <tableColumn id="14225" xr3:uid="{89B96793-9B3C-CF47-B618-112E88100054}" name="Column14205"/>
    <tableColumn id="14226" xr3:uid="{A220843E-7BDA-B549-A819-5DA61F6B2868}" name="Column14206"/>
    <tableColumn id="14227" xr3:uid="{42DB9EF9-85F8-124B-950D-ADC59650B5B4}" name="Column14207"/>
    <tableColumn id="14228" xr3:uid="{3039681B-7444-8743-8197-1FFA3FD6E65A}" name="Column14208"/>
    <tableColumn id="14229" xr3:uid="{FD5B89A3-2EC9-4549-B10C-5DD41A787816}" name="Column14209"/>
    <tableColumn id="14230" xr3:uid="{20748BDF-C29A-0C4F-8BB2-E600EA8B2D4E}" name="Column14210"/>
    <tableColumn id="14231" xr3:uid="{5ED16ADD-A269-104C-B360-512936D3A917}" name="Column14211"/>
    <tableColumn id="14232" xr3:uid="{A7761609-8C1A-4248-A56D-F6A11330C693}" name="Column14212"/>
    <tableColumn id="14233" xr3:uid="{D06A23BB-B6B4-4B4A-8783-33DCFBD72B73}" name="Column14213"/>
    <tableColumn id="14234" xr3:uid="{B6B4BEB7-C3EA-5547-906D-59080EEE33E8}" name="Column14214"/>
    <tableColumn id="14235" xr3:uid="{6D4EC785-5E4F-DE42-8477-307D725B64E0}" name="Column14215"/>
    <tableColumn id="14236" xr3:uid="{70FA5AD6-12D8-7746-A4E6-6413F00CCD73}" name="Column14216"/>
    <tableColumn id="14237" xr3:uid="{2976E743-F526-0247-B238-DC0244B313F9}" name="Column14217"/>
    <tableColumn id="14238" xr3:uid="{67CFDA78-45C8-6C48-A19E-B0133AE95ABC}" name="Column14218"/>
    <tableColumn id="14239" xr3:uid="{1D395BF9-38A3-ED4A-BB1B-792C2D3A3DB3}" name="Column14219"/>
    <tableColumn id="14240" xr3:uid="{11DA87B2-107B-004D-A7CC-563A8351FD06}" name="Column14220"/>
    <tableColumn id="14241" xr3:uid="{D725CF21-C93E-A646-BDF6-07ABCAFEC265}" name="Column14221"/>
    <tableColumn id="14242" xr3:uid="{49676493-10DD-8645-AADC-A3972002A9FD}" name="Column14222"/>
    <tableColumn id="14243" xr3:uid="{DC22BC6A-D0E4-9045-840A-6C11732B3920}" name="Column14223"/>
    <tableColumn id="14244" xr3:uid="{BF7F9509-9E39-F343-B170-C2C819A9F66D}" name="Column14224"/>
    <tableColumn id="14245" xr3:uid="{3E278898-4192-0B44-82BE-346D01A28E78}" name="Column14225"/>
    <tableColumn id="14246" xr3:uid="{117FDF47-AA72-AA45-AB26-AC03FB3B46CF}" name="Column14226"/>
    <tableColumn id="14247" xr3:uid="{177DEC57-21CF-F745-9C97-02367D2413A7}" name="Column14227"/>
    <tableColumn id="14248" xr3:uid="{6CA1DFA1-65C4-3248-AD15-933CD222D1FD}" name="Column14228"/>
    <tableColumn id="14249" xr3:uid="{045353FF-C24D-7444-A35C-E6EC9D72EF11}" name="Column14229"/>
    <tableColumn id="14250" xr3:uid="{B8CA9E0A-E615-E741-99E1-BFFB67BABC80}" name="Column14230"/>
    <tableColumn id="14251" xr3:uid="{6382DC23-932E-474B-8E79-54FD12E1E741}" name="Column14231"/>
    <tableColumn id="14252" xr3:uid="{B07A1C8C-1A16-2149-AEC8-27FE112C932B}" name="Column14232"/>
    <tableColumn id="14253" xr3:uid="{DD403214-53B0-A74F-8A0F-C358EB1857BF}" name="Column14233"/>
    <tableColumn id="14254" xr3:uid="{9C20A961-CC56-9747-BAB0-77CF67923876}" name="Column14234"/>
    <tableColumn id="14255" xr3:uid="{116EF703-AF4F-8247-9CEA-3C3CA99B1815}" name="Column14235"/>
    <tableColumn id="14256" xr3:uid="{11DE5F1B-C437-6E47-A6B5-234D00CAD585}" name="Column14236"/>
    <tableColumn id="14257" xr3:uid="{96C8FC00-FC1A-EC4B-9638-8D0414725646}" name="Column14237"/>
    <tableColumn id="14258" xr3:uid="{CCF08CA2-B251-C449-9069-8A7FD5BB7EB5}" name="Column14238"/>
    <tableColumn id="14259" xr3:uid="{C4C42E65-99CD-0F41-8F41-ACB0B7459C56}" name="Column14239"/>
    <tableColumn id="14260" xr3:uid="{9D40D11E-64F4-2A44-8A98-B1A96C87D60F}" name="Column14240"/>
    <tableColumn id="14261" xr3:uid="{F5AA2196-F33D-1B46-8272-5856F697A467}" name="Column14241"/>
    <tableColumn id="14262" xr3:uid="{F9FBEA7D-9865-AE49-BD5F-ADC5EE651E55}" name="Column14242"/>
    <tableColumn id="14263" xr3:uid="{C4AA184A-E41E-6743-A9A9-2703E093F273}" name="Column14243"/>
    <tableColumn id="14264" xr3:uid="{D5377C0B-0A56-3045-A798-781C0427C3FA}" name="Column14244"/>
    <tableColumn id="14265" xr3:uid="{DCAB27FC-B1C2-1646-ACAD-344AE9E46A0F}" name="Column14245"/>
    <tableColumn id="14266" xr3:uid="{DE928120-FD45-AA44-BAE3-BE09F254319A}" name="Column14246"/>
    <tableColumn id="14267" xr3:uid="{DD7DAB4C-2E7D-194D-A364-974BD792B706}" name="Column14247"/>
    <tableColumn id="14268" xr3:uid="{F9B87383-ADB0-644B-A829-F5FF7DFF7879}" name="Column14248"/>
    <tableColumn id="14269" xr3:uid="{6D580D77-0221-DB43-950B-7A06FD5BEDE3}" name="Column14249"/>
    <tableColumn id="14270" xr3:uid="{8C57037A-FFC5-4146-AD15-B97E11345768}" name="Column14250"/>
    <tableColumn id="14271" xr3:uid="{FD167107-ED02-834E-A25E-CA0B6F6F5A18}" name="Column14251"/>
    <tableColumn id="14272" xr3:uid="{5E110335-0756-D345-B4DD-7B59F97F1F56}" name="Column14252"/>
    <tableColumn id="14273" xr3:uid="{6A0F86AE-5712-684F-93B9-55E679558BC4}" name="Column14253"/>
    <tableColumn id="14274" xr3:uid="{5277A42B-6B6E-DF4F-8744-F62C7D6D362D}" name="Column14254"/>
    <tableColumn id="14275" xr3:uid="{FF4F1516-3750-7547-B9A0-1E906D541C76}" name="Column14255"/>
    <tableColumn id="14276" xr3:uid="{DA2344A5-06A7-6C4B-B892-5812E7E1AE28}" name="Column14256"/>
    <tableColumn id="14277" xr3:uid="{FB76944A-44E6-2949-AFA5-675A442C4DA5}" name="Column14257"/>
    <tableColumn id="14278" xr3:uid="{C1E098B3-4E59-7541-BFF8-F33720948277}" name="Column14258"/>
    <tableColumn id="14279" xr3:uid="{0CAD04A2-0DE0-3E43-8641-191F35E1F024}" name="Column14259"/>
    <tableColumn id="14280" xr3:uid="{3F01C389-B2A4-F547-B33C-E5C4296127DC}" name="Column14260"/>
    <tableColumn id="14281" xr3:uid="{8228C6D9-4887-7E42-BF22-99114A93AC3D}" name="Column14261"/>
    <tableColumn id="14282" xr3:uid="{895EE100-E687-5C42-8850-5F14BAD68F59}" name="Column14262"/>
    <tableColumn id="14283" xr3:uid="{AC70B913-723D-644D-87E2-8815728513EB}" name="Column14263"/>
    <tableColumn id="14284" xr3:uid="{500140F4-AE4E-EB4F-AF37-5FD63F3D19F5}" name="Column14264"/>
    <tableColumn id="14285" xr3:uid="{25D4E9DD-1670-B14B-8AA8-818DAFC91B2E}" name="Column14265"/>
    <tableColumn id="14286" xr3:uid="{BE94CBC3-E55A-5145-9971-AF98CCE25491}" name="Column14266"/>
    <tableColumn id="14287" xr3:uid="{5ADDC24B-7405-6F4F-9500-22F1332D5FF9}" name="Column14267"/>
    <tableColumn id="14288" xr3:uid="{D0C3DCE3-C8A1-6A48-8138-3D0ECBFBC117}" name="Column14268"/>
    <tableColumn id="14289" xr3:uid="{35D0B9CF-4FCD-E54C-B0C5-818C24961E43}" name="Column14269"/>
    <tableColumn id="14290" xr3:uid="{FDADEC20-F107-7148-8F2C-4E6452B1A141}" name="Column14270"/>
    <tableColumn id="14291" xr3:uid="{2826E1F3-508B-5647-A26D-09E3DC654EBD}" name="Column14271"/>
    <tableColumn id="14292" xr3:uid="{6FB7CA5F-57E5-BB47-8249-557F6171DD2F}" name="Column14272"/>
    <tableColumn id="14293" xr3:uid="{B28E2436-6DD7-4E4D-84FD-6977D77F6C7E}" name="Column14273"/>
    <tableColumn id="14294" xr3:uid="{3A07ECF1-E3D0-714B-A8B2-15DEC4F1EF9B}" name="Column14274"/>
    <tableColumn id="14295" xr3:uid="{38684F80-679D-584B-A25C-95098A5A72D3}" name="Column14275"/>
    <tableColumn id="14296" xr3:uid="{213ABF1C-7C76-F345-B3E8-AE49733D32AE}" name="Column14276"/>
    <tableColumn id="14297" xr3:uid="{CC919C2B-C55A-1A4D-A063-292917E27A4F}" name="Column14277"/>
    <tableColumn id="14298" xr3:uid="{2262BD6B-C38D-0142-9837-58535A5564A8}" name="Column14278"/>
    <tableColumn id="14299" xr3:uid="{0D198594-D307-9741-AB11-24712CF6F8A8}" name="Column14279"/>
    <tableColumn id="14300" xr3:uid="{9BD4B364-8C8A-CB4F-860B-63E774B2198D}" name="Column14280"/>
    <tableColumn id="14301" xr3:uid="{7CD7801E-7BED-8041-8698-62932744BBDB}" name="Column14281"/>
    <tableColumn id="14302" xr3:uid="{DD4E6542-99FF-C849-A6B1-172C321B5CAE}" name="Column14282"/>
    <tableColumn id="14303" xr3:uid="{45FD5556-DF0E-9C40-93A8-A967F80A38C8}" name="Column14283"/>
    <tableColumn id="14304" xr3:uid="{C4234EBB-F24A-064B-BFC7-B61DB32816F2}" name="Column14284"/>
    <tableColumn id="14305" xr3:uid="{378D947B-C9BC-CF4B-97A3-6308EE882287}" name="Column14285"/>
    <tableColumn id="14306" xr3:uid="{E6CB1DAE-64E9-7945-9695-3CD245543024}" name="Column14286"/>
    <tableColumn id="14307" xr3:uid="{C901645B-67E2-624D-98B2-EDC8E92FC87D}" name="Column14287"/>
    <tableColumn id="14308" xr3:uid="{646E0D69-5F8C-E145-8888-BBF842AFEB49}" name="Column14288"/>
    <tableColumn id="14309" xr3:uid="{452D39EA-0F0A-174F-8B72-2C92BE448CEC}" name="Column14289"/>
    <tableColumn id="14310" xr3:uid="{0DF2FF16-5AF4-6344-9D99-61718E570554}" name="Column14290"/>
    <tableColumn id="14311" xr3:uid="{B4DAE48A-009B-DB47-B8DD-3ECC7F8CB6DE}" name="Column14291"/>
    <tableColumn id="14312" xr3:uid="{A25E4C21-5549-3346-ACFE-A1843C48BC34}" name="Column14292"/>
    <tableColumn id="14313" xr3:uid="{F7329525-2700-DB4D-BF65-70F0154365AB}" name="Column14293"/>
    <tableColumn id="14314" xr3:uid="{DD65D94C-4B1A-F746-9C19-450A831AEB84}" name="Column14294"/>
    <tableColumn id="14315" xr3:uid="{A08E6A7B-660B-D648-A575-C7F2ECBE42E7}" name="Column14295"/>
    <tableColumn id="14316" xr3:uid="{A88E478E-D6C7-1048-A16B-FD23B5EE3F50}" name="Column14296"/>
    <tableColumn id="14317" xr3:uid="{7E936F00-E357-994B-980B-C7F58E723B56}" name="Column14297"/>
    <tableColumn id="14318" xr3:uid="{57BE0717-908B-5041-A2D8-BA1A662F9F1E}" name="Column14298"/>
    <tableColumn id="14319" xr3:uid="{DD1171B0-4B86-C642-B842-70C67A003DEB}" name="Column14299"/>
    <tableColumn id="14320" xr3:uid="{64C9B1D7-F3EE-0941-ABAD-B82D154F51E5}" name="Column14300"/>
    <tableColumn id="14321" xr3:uid="{84BFF08D-4B1B-5947-9299-066389554CA8}" name="Column14301"/>
    <tableColumn id="14322" xr3:uid="{3121A767-A3B0-1C44-8488-378E4355DA92}" name="Column14302"/>
    <tableColumn id="14323" xr3:uid="{28E1EE71-CB3E-C24C-9481-957E93AC530F}" name="Column14303"/>
    <tableColumn id="14324" xr3:uid="{05022D8D-7BBE-2042-B80C-240F5D4237DC}" name="Column14304"/>
    <tableColumn id="14325" xr3:uid="{4F9E96D4-46FC-7A4D-835E-74242FD2DA17}" name="Column14305"/>
    <tableColumn id="14326" xr3:uid="{8E6F5A35-E2A8-EB4D-8E4E-1631F81ECA1F}" name="Column14306"/>
    <tableColumn id="14327" xr3:uid="{3F463B97-49B9-2141-9288-BF24941FF9C9}" name="Column14307"/>
    <tableColumn id="14328" xr3:uid="{1FF7B9EC-2683-E24B-B15B-39D04FD8864F}" name="Column14308"/>
    <tableColumn id="14329" xr3:uid="{99DF51B7-928E-FB4A-B820-668A21224D86}" name="Column14309"/>
    <tableColumn id="14330" xr3:uid="{4D5C79CB-D45D-224A-9856-BFB5E30CD123}" name="Column14310"/>
    <tableColumn id="14331" xr3:uid="{88BFC517-3EE8-BF40-8683-43485CD192F6}" name="Column14311"/>
    <tableColumn id="14332" xr3:uid="{32D400BA-AB96-9C43-A88D-F9F05E2EDF72}" name="Column14312"/>
    <tableColumn id="14333" xr3:uid="{77F63C24-F5CB-6143-8AEF-76664B7F619A}" name="Column14313"/>
    <tableColumn id="14334" xr3:uid="{449BC757-6D55-9645-AF1F-80932DC0E603}" name="Column14314"/>
    <tableColumn id="14335" xr3:uid="{0C71A00B-E5EB-594F-A1F8-33D4571C7882}" name="Column14315"/>
    <tableColumn id="14336" xr3:uid="{DF301DA6-B0C6-C34E-9606-D28E7012B4F7}" name="Column14316"/>
    <tableColumn id="14337" xr3:uid="{2A5D3C96-7DD6-F54B-AF72-249F2FBCBF5F}" name="Column14317"/>
    <tableColumn id="14338" xr3:uid="{2C7DA5C9-6571-3040-8AE4-C568A85DF60A}" name="Column14318"/>
    <tableColumn id="14339" xr3:uid="{1FB14A34-3CFF-E346-BD00-A1A278433826}" name="Column14319"/>
    <tableColumn id="14340" xr3:uid="{4BED770D-A84D-7D4D-B08C-BF47BC8608D0}" name="Column14320"/>
    <tableColumn id="14341" xr3:uid="{0DCB0A13-C87A-2640-9C6B-235146DF18A3}" name="Column14321"/>
    <tableColumn id="14342" xr3:uid="{9AC5F66D-416F-494D-A8F5-BF9CBC32712F}" name="Column14322"/>
    <tableColumn id="14343" xr3:uid="{8EE236BE-29B7-974B-A9E7-98A63D05B034}" name="Column14323"/>
    <tableColumn id="14344" xr3:uid="{6F8A987D-20EF-824A-9FDF-C1A58BB1EB76}" name="Column14324"/>
    <tableColumn id="14345" xr3:uid="{AE5A6CB1-BB8B-2946-B326-DBDE41917277}" name="Column14325"/>
    <tableColumn id="14346" xr3:uid="{125CCAF3-3AB6-4A43-8A7F-46BAAAD9571F}" name="Column14326"/>
    <tableColumn id="14347" xr3:uid="{8F70DCAB-4E45-4F42-9698-B3B1944BC988}" name="Column14327"/>
    <tableColumn id="14348" xr3:uid="{320049D6-3244-454E-8702-4EBB4963C4F7}" name="Column14328"/>
    <tableColumn id="14349" xr3:uid="{64BA0268-86CA-F34D-8BD0-FF1E7C45D5D4}" name="Column14329"/>
    <tableColumn id="14350" xr3:uid="{3509AB46-F7B3-864D-AE18-520585DC2749}" name="Column14330"/>
    <tableColumn id="14351" xr3:uid="{40671978-6643-DA43-8D70-342DB9183012}" name="Column14331"/>
    <tableColumn id="14352" xr3:uid="{E1EF0583-E949-584F-8C77-78C07EBE8857}" name="Column14332"/>
    <tableColumn id="14353" xr3:uid="{A9DB77F9-A6A5-F54F-9305-B6A6E4712FC0}" name="Column14333"/>
    <tableColumn id="14354" xr3:uid="{155BD345-8DD8-9442-81E3-E0939932FDA4}" name="Column14334"/>
    <tableColumn id="14355" xr3:uid="{616E5EE6-3A21-8E4C-B331-9C226E03E891}" name="Column14335"/>
    <tableColumn id="14356" xr3:uid="{9D3DCE13-AEC0-A947-B077-20303946C70A}" name="Column14336"/>
    <tableColumn id="14357" xr3:uid="{C4AFFF6C-B89F-2B48-AC7E-8AFB379266CE}" name="Column14337"/>
    <tableColumn id="14358" xr3:uid="{4E068873-CB9A-454A-9274-D5070AEA6746}" name="Column14338"/>
    <tableColumn id="14359" xr3:uid="{D28E221D-2918-854A-B845-7DD335B12DDA}" name="Column14339"/>
    <tableColumn id="14360" xr3:uid="{F4938CE2-1D8E-EE4B-B1D1-62E0CB8AA989}" name="Column14340"/>
    <tableColumn id="14361" xr3:uid="{96B1E091-E25E-6242-806B-B74ECC21FBBD}" name="Column14341"/>
    <tableColumn id="14362" xr3:uid="{A6D29CBF-F38A-9349-B96D-9AD62B099C69}" name="Column14342"/>
    <tableColumn id="14363" xr3:uid="{5055BEBF-10B2-F84B-B54E-B45AD68E1F53}" name="Column14343"/>
    <tableColumn id="14364" xr3:uid="{C21976A6-D78E-B246-970E-593E4DE4FA10}" name="Column14344"/>
    <tableColumn id="14365" xr3:uid="{6C7057BF-164E-3F42-83BD-520EA9639222}" name="Column14345"/>
    <tableColumn id="14366" xr3:uid="{C8B6AF82-B0D9-0748-BF11-CC677417F622}" name="Column14346"/>
    <tableColumn id="14367" xr3:uid="{FAFE6D4C-AD55-9D46-A304-FD444AD88102}" name="Column14347"/>
    <tableColumn id="14368" xr3:uid="{3B4B697E-1F27-114A-A9B3-2B5B921175F2}" name="Column14348"/>
    <tableColumn id="14369" xr3:uid="{C278E5E6-BA8E-714C-9BDD-6BEFDAE53FEF}" name="Column14349"/>
    <tableColumn id="14370" xr3:uid="{76C0BFEA-EABA-C445-BC56-493DF9C60584}" name="Column14350"/>
    <tableColumn id="14371" xr3:uid="{E6FFEF62-46CD-6540-A2B6-2EFCC5E8E632}" name="Column14351"/>
    <tableColumn id="14372" xr3:uid="{DC851BF9-BE0C-854B-A1E1-5BFCF7EC7284}" name="Column14352"/>
    <tableColumn id="14373" xr3:uid="{4B92D64A-68E4-DC49-A3DF-C8D3B6823CEB}" name="Column14353"/>
    <tableColumn id="14374" xr3:uid="{99CAABDE-9EB7-F346-9AF1-4456E5212084}" name="Column14354"/>
    <tableColumn id="14375" xr3:uid="{3E7B4793-B6E2-F248-9CCF-95202EAE2AF5}" name="Column14355"/>
    <tableColumn id="14376" xr3:uid="{C1C463B6-3505-A544-AE05-0ECFAA902177}" name="Column14356"/>
    <tableColumn id="14377" xr3:uid="{16FC067E-BC78-9144-BAF9-21B602674B6A}" name="Column14357"/>
    <tableColumn id="14378" xr3:uid="{1C867203-A0A4-D144-8871-663AE56BDD7F}" name="Column14358"/>
    <tableColumn id="14379" xr3:uid="{6F88557A-66B4-A042-B4BE-62806CF32F60}" name="Column14359"/>
    <tableColumn id="14380" xr3:uid="{25B4460E-1389-874A-8A9A-C0ED4DC93C93}" name="Column14360"/>
    <tableColumn id="14381" xr3:uid="{B3B204F3-8F10-934B-9713-5F9D6591A193}" name="Column14361"/>
    <tableColumn id="14382" xr3:uid="{D3C6C13F-52A6-7C4B-88AF-54E6C6BBE33F}" name="Column14362"/>
    <tableColumn id="14383" xr3:uid="{275099C4-3881-DF47-8633-4CDA88846AE4}" name="Column14363"/>
    <tableColumn id="14384" xr3:uid="{CD76D8D3-F20F-034A-917F-CF8232D0518B}" name="Column14364"/>
    <tableColumn id="14385" xr3:uid="{08994A4B-0A4A-EE45-A6AC-CA45418D9755}" name="Column14365"/>
    <tableColumn id="14386" xr3:uid="{537E522E-F764-1045-944B-79A4A476183D}" name="Column14366"/>
    <tableColumn id="14387" xr3:uid="{A294FA82-CBB4-334F-ADEA-39E056A9EE36}" name="Column14367"/>
    <tableColumn id="14388" xr3:uid="{B70DBF4B-5BE0-A745-9D1E-6D72D36B43B7}" name="Column14368"/>
    <tableColumn id="14389" xr3:uid="{47E78E48-F890-3542-BDDF-6ABBB903CA0B}" name="Column14369"/>
    <tableColumn id="14390" xr3:uid="{037F6258-F088-B244-90B1-0BB83628ED87}" name="Column14370"/>
    <tableColumn id="14391" xr3:uid="{3B537B44-99C6-0F47-967E-77809EAAD748}" name="Column14371"/>
    <tableColumn id="14392" xr3:uid="{B855C554-F914-974E-972D-358FD1E5E155}" name="Column14372"/>
    <tableColumn id="14393" xr3:uid="{D34CE43C-C3A6-5346-8462-5CB2A0D5FAB1}" name="Column14373"/>
    <tableColumn id="14394" xr3:uid="{616AF5C0-963F-544B-B79C-C915C13A5237}" name="Column14374"/>
    <tableColumn id="14395" xr3:uid="{57E6BEE1-4947-2246-87EB-2BD7363E1CDE}" name="Column14375"/>
    <tableColumn id="14396" xr3:uid="{16726C8F-5C9B-4C4A-A2DE-728D1EC1ED11}" name="Column14376"/>
    <tableColumn id="14397" xr3:uid="{67A462F1-112F-ED4A-B519-95B5D00C84AC}" name="Column14377"/>
    <tableColumn id="14398" xr3:uid="{DD596040-0B1F-C34F-856C-9CBF576959EB}" name="Column14378"/>
    <tableColumn id="14399" xr3:uid="{2E9E0984-B1F9-3548-B7E0-5CEE7D8F41CB}" name="Column14379"/>
    <tableColumn id="14400" xr3:uid="{93E7A988-BF5F-3E4F-AEAE-1C04682E177C}" name="Column14380"/>
    <tableColumn id="14401" xr3:uid="{2039AC9D-3AF5-A547-A624-D3945B7822F7}" name="Column14381"/>
    <tableColumn id="14402" xr3:uid="{F5BF053B-7CA9-1B4C-83BF-F9DA465AE1BC}" name="Column14382"/>
    <tableColumn id="14403" xr3:uid="{DDA644D9-E461-D94D-B114-DAA6E1921D8A}" name="Column14383"/>
    <tableColumn id="14404" xr3:uid="{67EB2845-535F-6848-897C-F43F1D1FE86F}" name="Column14384"/>
    <tableColumn id="14405" xr3:uid="{0F6C4780-B23F-CD4C-A3D6-A39AF8B4B0CE}" name="Column14385"/>
    <tableColumn id="14406" xr3:uid="{C19A5F79-B717-DF45-9B1C-1C955594C6A6}" name="Column14386"/>
    <tableColumn id="14407" xr3:uid="{0AD7BD15-4A78-6445-92DF-59947D1A0654}" name="Column14387"/>
    <tableColumn id="14408" xr3:uid="{A54C6FF7-5A7E-ED4C-A96C-63961A187DCE}" name="Column14388"/>
    <tableColumn id="14409" xr3:uid="{E27C4700-6F91-3E4B-BC65-21F5F0FD0D81}" name="Column14389"/>
    <tableColumn id="14410" xr3:uid="{B3D05AB1-B7E1-0D46-979C-2F1129337382}" name="Column14390"/>
    <tableColumn id="14411" xr3:uid="{97F2B33D-8E98-4640-84FB-7674DF8D67DB}" name="Column14391"/>
    <tableColumn id="14412" xr3:uid="{272A637A-6189-074E-A3F5-755C28FDF8FE}" name="Column14392"/>
    <tableColumn id="14413" xr3:uid="{C3CF9AE3-341C-FC44-93F6-2F18424FB8CB}" name="Column14393"/>
    <tableColumn id="14414" xr3:uid="{F3C18C7D-9D69-494F-9D57-B6C55A0C9DC1}" name="Column14394"/>
    <tableColumn id="14415" xr3:uid="{2E556B44-7A3E-D444-A402-14C6BC0517CF}" name="Column14395"/>
    <tableColumn id="14416" xr3:uid="{502627FB-8BA4-8049-9447-992D112C033B}" name="Column14396"/>
    <tableColumn id="14417" xr3:uid="{3D75B4EB-2A75-B14C-9D8E-AC6888D67C2D}" name="Column14397"/>
    <tableColumn id="14418" xr3:uid="{A56317EB-E854-9C4D-B83A-1A6A4E5506EE}" name="Column14398"/>
    <tableColumn id="14419" xr3:uid="{FFEF306A-F6BA-9044-A1DD-94C92CF55928}" name="Column14399"/>
    <tableColumn id="14420" xr3:uid="{2ED911CD-49CD-354D-A7A1-1E8A64600C48}" name="Column14400"/>
    <tableColumn id="14421" xr3:uid="{1CFC0DBF-FA6E-E44A-B857-D558242F178F}" name="Column14401"/>
    <tableColumn id="14422" xr3:uid="{E2AAD743-CE67-624B-8743-C24542E7FA32}" name="Column14402"/>
    <tableColumn id="14423" xr3:uid="{7B64C37C-501C-5845-855E-221C1AF099D6}" name="Column14403"/>
    <tableColumn id="14424" xr3:uid="{5A30C63B-8A09-1C4B-8FEE-1B3469827D2C}" name="Column14404"/>
    <tableColumn id="14425" xr3:uid="{695DBB1E-DFD9-4E4F-8CCC-FE9F816ACA0A}" name="Column14405"/>
    <tableColumn id="14426" xr3:uid="{9D5B8153-EF37-5540-8536-ED2DB64539DC}" name="Column14406"/>
    <tableColumn id="14427" xr3:uid="{F8736B37-0829-574B-BCE5-02885B0D232B}" name="Column14407"/>
    <tableColumn id="14428" xr3:uid="{0F2D9971-DEB1-104F-8E2C-C3EC71258282}" name="Column14408"/>
    <tableColumn id="14429" xr3:uid="{9D63F5FB-1251-C947-B682-EA54C95850B7}" name="Column14409"/>
    <tableColumn id="14430" xr3:uid="{06A539BE-421E-584A-B3D1-54DFED28BAD5}" name="Column14410"/>
    <tableColumn id="14431" xr3:uid="{A56BF171-2D23-9D46-B1C7-909B90B2DF3C}" name="Column14411"/>
    <tableColumn id="14432" xr3:uid="{759F784E-8CD5-2D4A-B087-E9698D496D75}" name="Column14412"/>
    <tableColumn id="14433" xr3:uid="{679E558D-BDC4-064A-B8D6-AAB8C2275BBE}" name="Column14413"/>
    <tableColumn id="14434" xr3:uid="{961E1D13-AE88-E743-A367-F52E9206E9B2}" name="Column14414"/>
    <tableColumn id="14435" xr3:uid="{00647037-5E25-2D4F-8BC4-6C7CD3FFF744}" name="Column14415"/>
    <tableColumn id="14436" xr3:uid="{E47506FC-FF6C-D941-BE79-5B368AEE0B04}" name="Column14416"/>
    <tableColumn id="14437" xr3:uid="{230EBC7A-9416-9F4A-840A-3D6AA6BB85E4}" name="Column14417"/>
    <tableColumn id="14438" xr3:uid="{41D0D453-41F0-2549-980A-19185FBF5397}" name="Column14418"/>
    <tableColumn id="14439" xr3:uid="{B9336613-65B4-B641-8997-764FD74DDC98}" name="Column14419"/>
    <tableColumn id="14440" xr3:uid="{AA8D3EEA-A99A-0940-BE66-2691467015D1}" name="Column14420"/>
    <tableColumn id="14441" xr3:uid="{55CA3722-DA23-D049-8297-5FDDB5FE4518}" name="Column14421"/>
    <tableColumn id="14442" xr3:uid="{39CC1CCD-9136-8143-AFFD-8E9735269595}" name="Column14422"/>
    <tableColumn id="14443" xr3:uid="{461117C3-EC3A-844D-B4FA-23236086C5A0}" name="Column14423"/>
    <tableColumn id="14444" xr3:uid="{E9C059A5-3EA3-7649-AFEC-FF11FF390C40}" name="Column14424"/>
    <tableColumn id="14445" xr3:uid="{11E4FF8B-14DF-8F4D-A9B0-E75DFAD65F22}" name="Column14425"/>
    <tableColumn id="14446" xr3:uid="{D85B4052-9645-7547-85C2-6EBDC0FC730D}" name="Column14426"/>
    <tableColumn id="14447" xr3:uid="{B17DE0F0-571D-C343-B2D3-F520F9CD7DA8}" name="Column14427"/>
    <tableColumn id="14448" xr3:uid="{FA9CC985-BA5C-814E-96D6-937795103D3B}" name="Column14428"/>
    <tableColumn id="14449" xr3:uid="{64ABDE44-5C6E-C442-A415-18B1BA24CC87}" name="Column14429"/>
    <tableColumn id="14450" xr3:uid="{C17EBB8C-4DAD-B94C-9DF1-C3B2950D4216}" name="Column14430"/>
    <tableColumn id="14451" xr3:uid="{4D9E49C8-27E5-9146-A473-C429D7969125}" name="Column14431"/>
    <tableColumn id="14452" xr3:uid="{B4E089FB-E180-A649-A1C5-3B22567ADFB5}" name="Column14432"/>
    <tableColumn id="14453" xr3:uid="{BFE92204-B14C-7C40-8BCD-2B21BF5DFB8B}" name="Column14433"/>
    <tableColumn id="14454" xr3:uid="{900EF193-596C-4249-9FF8-31006D141B17}" name="Column14434"/>
    <tableColumn id="14455" xr3:uid="{EB01750C-7C37-CF4D-8492-E2D1E0715E24}" name="Column14435"/>
    <tableColumn id="14456" xr3:uid="{F327ED70-7DF3-384C-9F36-AD6FD0BBE5F5}" name="Column14436"/>
    <tableColumn id="14457" xr3:uid="{B3AF50B0-84A2-AA4C-B92C-AEFE913F6BD8}" name="Column14437"/>
    <tableColumn id="14458" xr3:uid="{36D6B58C-F449-5D4A-B336-465AA436CDB1}" name="Column14438"/>
    <tableColumn id="14459" xr3:uid="{1E68E24A-3CFD-6641-B426-11C84FFE98C5}" name="Column14439"/>
    <tableColumn id="14460" xr3:uid="{1936BE11-53EF-8E41-B99C-3E0DE158DC9C}" name="Column14440"/>
    <tableColumn id="14461" xr3:uid="{8CFC85A4-0633-314D-8246-5E9B1DE9E5EF}" name="Column14441"/>
    <tableColumn id="14462" xr3:uid="{FF24A75C-F133-DD49-AD1A-551E493FF22D}" name="Column14442"/>
    <tableColumn id="14463" xr3:uid="{E360971A-DCDB-FA4B-BA29-0C83576383D6}" name="Column14443"/>
    <tableColumn id="14464" xr3:uid="{1DB14E52-2DDF-9246-B859-6846502488B5}" name="Column14444"/>
    <tableColumn id="14465" xr3:uid="{E29BD4B3-0985-6E4D-A52C-5DD5EC4F8220}" name="Column14445"/>
    <tableColumn id="14466" xr3:uid="{7625DBB6-98D1-0945-AC33-C5E2D99C9BE8}" name="Column14446"/>
    <tableColumn id="14467" xr3:uid="{76CFAF9C-A0E0-2A45-9480-449A01F44735}" name="Column14447"/>
    <tableColumn id="14468" xr3:uid="{118AD189-389E-A649-BBCE-68AFE56BAD8F}" name="Column14448"/>
    <tableColumn id="14469" xr3:uid="{A18D9A0E-8E20-CC4A-BB6C-961E7231E910}" name="Column14449"/>
    <tableColumn id="14470" xr3:uid="{ADE4EDDA-AF6C-824D-8623-ABED6E1790BB}" name="Column14450"/>
    <tableColumn id="14471" xr3:uid="{466C6109-4DFA-1148-A1B3-D517701CF27D}" name="Column14451"/>
    <tableColumn id="14472" xr3:uid="{9D5FBC92-3E83-4F46-89B2-683E2564B3F4}" name="Column14452"/>
    <tableColumn id="14473" xr3:uid="{5F396541-F855-1C48-9A5F-4208C9FDDCE0}" name="Column14453"/>
    <tableColumn id="14474" xr3:uid="{B4AEE1F5-97D0-8941-901E-3A6BF2EA4368}" name="Column14454"/>
    <tableColumn id="14475" xr3:uid="{2D35B338-752C-9244-A742-A99381EC2F8D}" name="Column14455"/>
    <tableColumn id="14476" xr3:uid="{85E2228F-5450-2A4D-8EAF-9FF8E1F1F0EC}" name="Column14456"/>
    <tableColumn id="14477" xr3:uid="{A5708FE2-CCE3-2749-8A14-D3CA8022BF8E}" name="Column14457"/>
    <tableColumn id="14478" xr3:uid="{28FC459E-256E-684A-A19C-959D28E99840}" name="Column14458"/>
    <tableColumn id="14479" xr3:uid="{486BA762-2142-A642-822F-980BAC852D11}" name="Column14459"/>
    <tableColumn id="14480" xr3:uid="{6CEE8245-FAC7-804D-8F6E-C0567909E138}" name="Column14460"/>
    <tableColumn id="14481" xr3:uid="{5076A24F-3EF6-6146-BA17-7A52CE19C6D8}" name="Column14461"/>
    <tableColumn id="14482" xr3:uid="{C39D1D75-4956-A447-ABD9-E963B6543EA4}" name="Column14462"/>
    <tableColumn id="14483" xr3:uid="{C12E2542-3942-2646-A25F-50C93BF95155}" name="Column14463"/>
    <tableColumn id="14484" xr3:uid="{BFC3CB04-3DEA-DE4C-BEF6-E547263A4BA9}" name="Column14464"/>
    <tableColumn id="14485" xr3:uid="{F110D319-4544-2A48-BA86-47D801C66E37}" name="Column14465"/>
    <tableColumn id="14486" xr3:uid="{FA8BA6D5-2656-EB46-AA2F-5591EFE70868}" name="Column14466"/>
    <tableColumn id="14487" xr3:uid="{29198A8D-5632-7940-960C-D212D71CC63B}" name="Column14467"/>
    <tableColumn id="14488" xr3:uid="{B404D5D4-232A-CB4B-B7DB-7695995D6DED}" name="Column14468"/>
    <tableColumn id="14489" xr3:uid="{2A3E5AA7-D79E-BC4A-86EB-E350D94D74D7}" name="Column14469"/>
    <tableColumn id="14490" xr3:uid="{979B794A-3BEF-3942-83E2-AC54250494B9}" name="Column14470"/>
    <tableColumn id="14491" xr3:uid="{E506CC0A-55DA-874D-B709-81B46F1B6621}" name="Column14471"/>
    <tableColumn id="14492" xr3:uid="{A3A97899-227D-3741-92F7-0FD584772114}" name="Column14472"/>
    <tableColumn id="14493" xr3:uid="{CE65FE55-67F3-DD47-A212-4BF2884C1AEA}" name="Column14473"/>
    <tableColumn id="14494" xr3:uid="{8984EA01-F2FD-5148-BB64-457A939B716E}" name="Column14474"/>
    <tableColumn id="14495" xr3:uid="{9BE3FC55-0B51-194C-A6CA-105CF002D3F5}" name="Column14475"/>
    <tableColumn id="14496" xr3:uid="{B6B7828D-7D6C-5D46-8A24-5AED1D3BEDAF}" name="Column14476"/>
    <tableColumn id="14497" xr3:uid="{E310FFEC-499A-804A-A230-D5E0653C0B2E}" name="Column14477"/>
    <tableColumn id="14498" xr3:uid="{CD792EDF-6FD0-D049-A434-EEB095B8D561}" name="Column14478"/>
    <tableColumn id="14499" xr3:uid="{EBB537E0-B2B7-5F44-A40D-CD35DD79069E}" name="Column14479"/>
    <tableColumn id="14500" xr3:uid="{EFAAD8AF-C7A4-8447-9974-6E4BA60E9E5B}" name="Column14480"/>
    <tableColumn id="14501" xr3:uid="{7D4D9ECD-C78D-BF44-BEA9-87EB6E901CD6}" name="Column14481"/>
    <tableColumn id="14502" xr3:uid="{0A79F4D3-C101-0A42-81DF-1349CFE9BB2D}" name="Column14482"/>
    <tableColumn id="14503" xr3:uid="{D9375222-F213-884E-8605-499F1D64EC3D}" name="Column14483"/>
    <tableColumn id="14504" xr3:uid="{8FAD8763-FB7E-2B45-A375-802C53C6B447}" name="Column14484"/>
    <tableColumn id="14505" xr3:uid="{A8B045F4-0680-ED4C-BCFC-57F0554E977B}" name="Column14485"/>
    <tableColumn id="14506" xr3:uid="{16B75B9A-0B95-1B47-8AB1-552BC3409538}" name="Column14486"/>
    <tableColumn id="14507" xr3:uid="{5EE31854-8B5A-184D-9D27-ED5A9F0D3FD2}" name="Column14487"/>
    <tableColumn id="14508" xr3:uid="{D91A0E4C-3334-7245-A19F-DC86B4E19F0B}" name="Column14488"/>
    <tableColumn id="14509" xr3:uid="{5E611EDA-816A-EC4F-B1E7-0877897665BD}" name="Column14489"/>
    <tableColumn id="14510" xr3:uid="{C80F727C-5FF2-B34D-B80F-FC2F22FDB70E}" name="Column14490"/>
    <tableColumn id="14511" xr3:uid="{A6B4D6BF-DCAB-8145-B5BF-FB88FB9DA9D1}" name="Column14491"/>
    <tableColumn id="14512" xr3:uid="{2CE31DEF-3938-DE43-A1D8-ACAEB1D3289B}" name="Column14492"/>
    <tableColumn id="14513" xr3:uid="{B7C28F6F-0C5D-DB48-8BEA-E5B608CE2F8A}" name="Column14493"/>
    <tableColumn id="14514" xr3:uid="{79392F8B-D6D6-6D4B-A7D7-D8B29E5916FF}" name="Column14494"/>
    <tableColumn id="14515" xr3:uid="{359D0EA2-7C05-F946-AFB0-99743FFE472B}" name="Column14495"/>
    <tableColumn id="14516" xr3:uid="{4702D299-3FC0-9D4D-AD94-6EC980410D93}" name="Column14496"/>
    <tableColumn id="14517" xr3:uid="{C69CD9F5-7328-724F-BBB2-69C217266D0C}" name="Column14497"/>
    <tableColumn id="14518" xr3:uid="{2C70F31B-4901-6249-AE29-0CA8655C2446}" name="Column14498"/>
    <tableColumn id="14519" xr3:uid="{E8953CB2-9A13-3B4F-8DB7-BECA17B7CBB4}" name="Column14499"/>
    <tableColumn id="14520" xr3:uid="{A74D4CFC-98EE-8C42-B91A-40BD49BD1475}" name="Column14500"/>
    <tableColumn id="14521" xr3:uid="{16598717-F0AB-FF4F-B137-AA718E6B0E6A}" name="Column14501"/>
    <tableColumn id="14522" xr3:uid="{2CC306E0-BD28-A543-9BF3-CBF42675E6D5}" name="Column14502"/>
    <tableColumn id="14523" xr3:uid="{BA7289F6-ED4C-C04F-B85F-CA42B7843BF5}" name="Column14503"/>
    <tableColumn id="14524" xr3:uid="{3F0F0DF6-0ACA-C443-8325-C4A915BCE3F6}" name="Column14504"/>
    <tableColumn id="14525" xr3:uid="{E81D4D59-C1D5-1B45-9A65-854314DEBDBF}" name="Column14505"/>
    <tableColumn id="14526" xr3:uid="{22133C90-879F-AC45-A3DC-EDAC5A0BA86B}" name="Column14506"/>
    <tableColumn id="14527" xr3:uid="{683FAAE4-9890-D747-82E4-8DB8FB0B014C}" name="Column14507"/>
    <tableColumn id="14528" xr3:uid="{50E3360E-166C-F64D-B96D-4AF57E31EC88}" name="Column14508"/>
    <tableColumn id="14529" xr3:uid="{6A74DD1A-BE97-B04D-9A16-9F861CEE50A8}" name="Column14509"/>
    <tableColumn id="14530" xr3:uid="{AEB53A82-362A-5142-BB9C-CE32868B0CE0}" name="Column14510"/>
    <tableColumn id="14531" xr3:uid="{9005441D-C8C9-FD47-95E8-62EA9D02D7CF}" name="Column14511"/>
    <tableColumn id="14532" xr3:uid="{91418DFE-9F33-F14B-9178-92CCAC629694}" name="Column14512"/>
    <tableColumn id="14533" xr3:uid="{5748478B-D91E-D94B-A43B-041B700A64CE}" name="Column14513"/>
    <tableColumn id="14534" xr3:uid="{4A8A87C4-80ED-C741-AD18-05093FC8F8E4}" name="Column14514"/>
    <tableColumn id="14535" xr3:uid="{2CFA8BFC-D090-FC4D-A375-AB2830E27CF9}" name="Column14515"/>
    <tableColumn id="14536" xr3:uid="{2B3E2AFD-2967-D043-BA3C-B34A10913012}" name="Column14516"/>
    <tableColumn id="14537" xr3:uid="{D1F8BA3E-E234-AF4D-A24B-28C37F87EB3E}" name="Column14517"/>
    <tableColumn id="14538" xr3:uid="{C130C431-E019-A54D-909B-94078DA40A24}" name="Column14518"/>
    <tableColumn id="14539" xr3:uid="{2339C453-AA25-E344-A6B4-514520223494}" name="Column14519"/>
    <tableColumn id="14540" xr3:uid="{25B0505C-25EC-E041-8119-FB50A5FEDA89}" name="Column14520"/>
    <tableColumn id="14541" xr3:uid="{DE812F00-B1CF-7449-94EF-CFAD234528E9}" name="Column14521"/>
    <tableColumn id="14542" xr3:uid="{DF8FED9A-5884-9946-B335-F20E6477ABEE}" name="Column14522"/>
    <tableColumn id="14543" xr3:uid="{66F6D486-7938-6F48-B57E-05AE955C23E6}" name="Column14523"/>
    <tableColumn id="14544" xr3:uid="{8321413E-F15E-174B-893B-B1063A146A5D}" name="Column14524"/>
    <tableColumn id="14545" xr3:uid="{CABEB4F2-EB7A-2449-A62F-55FD76F8C467}" name="Column14525"/>
    <tableColumn id="14546" xr3:uid="{6596E216-C74C-D74D-905D-281D0A206E72}" name="Column14526"/>
    <tableColumn id="14547" xr3:uid="{4B5E4E6D-3845-1845-AA12-FB58A7204622}" name="Column14527"/>
    <tableColumn id="14548" xr3:uid="{D6349609-098D-4841-879F-0F62ECF1F201}" name="Column14528"/>
    <tableColumn id="14549" xr3:uid="{BAFF97FD-FEB6-3C40-932C-D247F262DFE7}" name="Column14529"/>
    <tableColumn id="14550" xr3:uid="{E61FFA5B-19BD-924E-9EBC-4B44879A9EB6}" name="Column14530"/>
    <tableColumn id="14551" xr3:uid="{A55F5A3B-5F2B-C042-BFC7-51AE2B1ACC96}" name="Column14531"/>
    <tableColumn id="14552" xr3:uid="{6D60804D-F21C-944C-9B3A-FC2450B37AD6}" name="Column14532"/>
    <tableColumn id="14553" xr3:uid="{D6A5DEEA-C7A5-0047-94BC-AEF7249515DF}" name="Column14533"/>
    <tableColumn id="14554" xr3:uid="{AE4966E3-7C59-0A47-A552-7D58CD9A1C01}" name="Column14534"/>
    <tableColumn id="14555" xr3:uid="{F55D509E-BEE0-EB48-ACD5-7043FB63CD91}" name="Column14535"/>
    <tableColumn id="14556" xr3:uid="{BBA1230E-97DE-4F4C-9D0F-5220700CFB19}" name="Column14536"/>
    <tableColumn id="14557" xr3:uid="{B2438D8E-F40A-294F-AD3F-1B0A7989B660}" name="Column14537"/>
    <tableColumn id="14558" xr3:uid="{F3ACB9D6-C0B0-2B48-9643-5872B0F1F3B5}" name="Column14538"/>
    <tableColumn id="14559" xr3:uid="{A53F3F00-050A-984F-9343-9AEA4633E109}" name="Column14539"/>
    <tableColumn id="14560" xr3:uid="{D190CB67-8E43-B24D-90F8-B8A83FCF05F3}" name="Column14540"/>
    <tableColumn id="14561" xr3:uid="{01CEF900-1701-D444-8B5D-4352E1CA054F}" name="Column14541"/>
    <tableColumn id="14562" xr3:uid="{D4465C84-6131-344F-99A8-CB67965A7634}" name="Column14542"/>
    <tableColumn id="14563" xr3:uid="{BFE9C4B9-36C2-9545-B341-5722691E9228}" name="Column14543"/>
    <tableColumn id="14564" xr3:uid="{2D10C4CA-0A8C-E04E-BD84-FB7FD348B421}" name="Column14544"/>
    <tableColumn id="14565" xr3:uid="{B55AE5F8-8863-014F-927D-FF0392E04222}" name="Column14545"/>
    <tableColumn id="14566" xr3:uid="{74052388-50E0-444F-95E0-8DF67018A8D4}" name="Column14546"/>
    <tableColumn id="14567" xr3:uid="{60078C36-E550-BC4E-B718-ECFD817290B7}" name="Column14547"/>
    <tableColumn id="14568" xr3:uid="{146E02D7-B5AF-DE4A-9BCA-900909064284}" name="Column14548"/>
    <tableColumn id="14569" xr3:uid="{D1673739-989A-A548-8125-C6AB71F1120A}" name="Column14549"/>
    <tableColumn id="14570" xr3:uid="{374E1F34-6A4D-1243-8A9C-8938EBFC06F8}" name="Column14550"/>
    <tableColumn id="14571" xr3:uid="{30761235-8AD4-E649-84B9-D3FE0EE3122E}" name="Column14551"/>
    <tableColumn id="14572" xr3:uid="{2EC51C37-2A22-8244-B2C2-9E3749225DCC}" name="Column14552"/>
    <tableColumn id="14573" xr3:uid="{0503A756-8AA7-EF4D-B24D-355F449D2C23}" name="Column14553"/>
    <tableColumn id="14574" xr3:uid="{5F15E8AE-BE32-1C4A-8F26-FA8886060C2A}" name="Column14554"/>
    <tableColumn id="14575" xr3:uid="{652D810D-89FD-0C4A-ADA8-58CF957D9E9B}" name="Column14555"/>
    <tableColumn id="14576" xr3:uid="{BFE5237A-67E3-DA44-95B4-B2A0CAD51984}" name="Column14556"/>
    <tableColumn id="14577" xr3:uid="{7DEF058C-3D95-6C4A-AD39-7FBAA8F18C8F}" name="Column14557"/>
    <tableColumn id="14578" xr3:uid="{712953F7-5413-474F-BDF3-CC2961368A01}" name="Column14558"/>
    <tableColumn id="14579" xr3:uid="{9E82E9B4-0C5E-9A4A-B212-EC4AF98F6879}" name="Column14559"/>
    <tableColumn id="14580" xr3:uid="{E6E0C7EE-7EEE-154E-8262-57FEF1E162AB}" name="Column14560"/>
    <tableColumn id="14581" xr3:uid="{D60CFEF4-9B02-DF40-AEB4-8117A3E1117C}" name="Column14561"/>
    <tableColumn id="14582" xr3:uid="{E53C9107-6989-D149-BD6B-EF5EF23587AC}" name="Column14562"/>
    <tableColumn id="14583" xr3:uid="{BEF0D343-10C0-924A-ABA5-4A8ED2AD92E4}" name="Column14563"/>
    <tableColumn id="14584" xr3:uid="{6E5F4FE2-76EC-7048-A723-0241B1239D88}" name="Column14564"/>
    <tableColumn id="14585" xr3:uid="{90BE7CF5-BAB8-064E-AD3F-A46C15153E9F}" name="Column14565"/>
    <tableColumn id="14586" xr3:uid="{C19184A0-6838-1D46-B2A0-960992AA8DE8}" name="Column14566"/>
    <tableColumn id="14587" xr3:uid="{A4B3BAE9-9CC4-C245-B6E5-828867E235C8}" name="Column14567"/>
    <tableColumn id="14588" xr3:uid="{5FEC5D18-5907-2D4F-B0F6-E086121CC196}" name="Column14568"/>
    <tableColumn id="14589" xr3:uid="{72CA161B-FC52-2946-9695-FEF01534BC30}" name="Column14569"/>
    <tableColumn id="14590" xr3:uid="{2FA6BF97-AFDA-9C44-8B59-A7D526E8F38D}" name="Column14570"/>
    <tableColumn id="14591" xr3:uid="{B2B7872A-55EE-CF42-987F-4DA6BD093B57}" name="Column14571"/>
    <tableColumn id="14592" xr3:uid="{11717BAC-2A50-5349-BA2D-5BDEDEE594CB}" name="Column14572"/>
    <tableColumn id="14593" xr3:uid="{826F0F7B-E35D-0F4D-A154-FBF2376F798C}" name="Column14573"/>
    <tableColumn id="14594" xr3:uid="{9B2C1C94-345E-7840-B4F2-92C3E54835F2}" name="Column14574"/>
    <tableColumn id="14595" xr3:uid="{7BD4DA90-9B47-5749-BFA6-12BF982BC602}" name="Column14575"/>
    <tableColumn id="14596" xr3:uid="{9DB6C608-EBEF-464E-A4B2-1F02FCE871F3}" name="Column14576"/>
    <tableColumn id="14597" xr3:uid="{B75B3DF5-3DD5-8940-B963-787C9EFCD507}" name="Column14577"/>
    <tableColumn id="14598" xr3:uid="{FB9610F9-5800-6441-A71A-0BADC6546ED6}" name="Column14578"/>
    <tableColumn id="14599" xr3:uid="{164D284C-C2BA-C749-A815-3569DA7E2F43}" name="Column14579"/>
    <tableColumn id="14600" xr3:uid="{FDE1A731-4D6F-1349-8B8B-6E36375B681F}" name="Column14580"/>
    <tableColumn id="14601" xr3:uid="{9A654476-C99D-9A45-97B8-1018A611DA2B}" name="Column14581"/>
    <tableColumn id="14602" xr3:uid="{2E10C990-9DD7-4A47-8FF1-4BB53A63705B}" name="Column14582"/>
    <tableColumn id="14603" xr3:uid="{F7CFBE85-61DB-9E42-96AB-17ADEF970713}" name="Column14583"/>
    <tableColumn id="14604" xr3:uid="{F1A1E0F7-6FFA-D441-9063-001C96C40036}" name="Column14584"/>
    <tableColumn id="14605" xr3:uid="{632DBA13-4E66-2246-9D8F-F9BA943AE7CB}" name="Column14585"/>
    <tableColumn id="14606" xr3:uid="{CE4925FA-2C83-494B-9A51-158B17E63255}" name="Column14586"/>
    <tableColumn id="14607" xr3:uid="{8F6059CB-A815-2A47-9ED4-C51CA9271BBF}" name="Column14587"/>
    <tableColumn id="14608" xr3:uid="{505D61E3-D94A-9D46-AEB4-35EA3984FF7D}" name="Column14588"/>
    <tableColumn id="14609" xr3:uid="{20ED277A-74F4-7647-9F56-E485A15A8572}" name="Column14589"/>
    <tableColumn id="14610" xr3:uid="{92CB1850-AA5E-1048-B285-F51B841C3B79}" name="Column14590"/>
    <tableColumn id="14611" xr3:uid="{CAE461A4-3DB6-0D42-A004-4C82264ADD4E}" name="Column14591"/>
    <tableColumn id="14612" xr3:uid="{82BBB7FD-24BC-2E4B-B2B8-1047F6CCE038}" name="Column14592"/>
    <tableColumn id="14613" xr3:uid="{ECF47A0A-7893-9B4C-B7BA-270AC172EA8E}" name="Column14593"/>
    <tableColumn id="14614" xr3:uid="{72075941-152D-E94F-8B9F-606C3F74A0DF}" name="Column14594"/>
    <tableColumn id="14615" xr3:uid="{F0E8273B-02B0-794B-9203-28D37F6DF61E}" name="Column14595"/>
    <tableColumn id="14616" xr3:uid="{A517ADAA-8205-864F-A77A-6BA0A6CD0282}" name="Column14596"/>
    <tableColumn id="14617" xr3:uid="{385A9EBC-F908-E54E-B51D-ACCD7257AB48}" name="Column14597"/>
    <tableColumn id="14618" xr3:uid="{3A055251-0917-384A-8CC9-34D7AA6379DD}" name="Column14598"/>
    <tableColumn id="14619" xr3:uid="{E414D92D-1777-0D45-8F0A-B26037AA47D7}" name="Column14599"/>
    <tableColumn id="14620" xr3:uid="{DF45051B-0CC8-8D42-8439-EA8AD1A0402E}" name="Column14600"/>
    <tableColumn id="14621" xr3:uid="{2E2124F3-DFC2-E048-A226-5AED6AD7CBD5}" name="Column14601"/>
    <tableColumn id="14622" xr3:uid="{B9675287-A13A-3F47-954E-CC89CDD2AD50}" name="Column14602"/>
    <tableColumn id="14623" xr3:uid="{12FAFB27-8467-9F4E-B964-D654884ACA47}" name="Column14603"/>
    <tableColumn id="14624" xr3:uid="{04901BB3-D804-7E4A-8C5D-3A24D1152135}" name="Column14604"/>
    <tableColumn id="14625" xr3:uid="{032F8E43-2FD7-2B44-BCEA-837E6A115949}" name="Column14605"/>
    <tableColumn id="14626" xr3:uid="{122CBCF3-B4D9-7E42-A0B4-5A692EF8D4E6}" name="Column14606"/>
    <tableColumn id="14627" xr3:uid="{7B3CB053-5960-F14E-8ED2-488A0DD93C8A}" name="Column14607"/>
    <tableColumn id="14628" xr3:uid="{63C306EC-C27E-084A-9F2F-E9B531199C45}" name="Column14608"/>
    <tableColumn id="14629" xr3:uid="{FD7C5552-9BE6-3B4E-B2DC-1BD44CB0E9AD}" name="Column14609"/>
    <tableColumn id="14630" xr3:uid="{97CD0E07-88BC-5842-9809-044071819722}" name="Column14610"/>
    <tableColumn id="14631" xr3:uid="{D3401EC0-7B0A-6145-B326-58C92B56F281}" name="Column14611"/>
    <tableColumn id="14632" xr3:uid="{B9CC4F9F-6200-194F-B238-F0BB069DF469}" name="Column14612"/>
    <tableColumn id="14633" xr3:uid="{F23B0666-FCFC-9945-9AAB-A1E143D6D166}" name="Column14613"/>
    <tableColumn id="14634" xr3:uid="{7AA9C878-C1B9-9742-B025-FBBAE2537CD4}" name="Column14614"/>
    <tableColumn id="14635" xr3:uid="{8DEEF5CB-DAFA-5841-86CB-93011F7282A6}" name="Column14615"/>
    <tableColumn id="14636" xr3:uid="{664B8834-B32E-864E-85EA-177E80CDAD98}" name="Column14616"/>
    <tableColumn id="14637" xr3:uid="{65FF1972-EE77-C24B-B536-3DD2E6F833A7}" name="Column14617"/>
    <tableColumn id="14638" xr3:uid="{5D7690BD-2890-824D-BCAE-CDE7C4E0E046}" name="Column14618"/>
    <tableColumn id="14639" xr3:uid="{E6856A31-EA85-DE43-84F9-E5FC09FCB5E4}" name="Column14619"/>
    <tableColumn id="14640" xr3:uid="{6E596849-0F87-7D4B-8C16-0AA31864E692}" name="Column14620"/>
    <tableColumn id="14641" xr3:uid="{FBE2638F-7C45-6C4B-BBD3-3012A6446BE4}" name="Column14621"/>
    <tableColumn id="14642" xr3:uid="{F87DAD45-9EED-A847-97B0-4B2D21CD369E}" name="Column14622"/>
    <tableColumn id="14643" xr3:uid="{106AEC61-A61C-8549-A48B-FA55913126AB}" name="Column14623"/>
    <tableColumn id="14644" xr3:uid="{2B55A893-602E-C44E-BF64-C0A9EDBD579B}" name="Column14624"/>
    <tableColumn id="14645" xr3:uid="{799533AF-34A6-0A4D-BFD4-2003B78063F6}" name="Column14625"/>
    <tableColumn id="14646" xr3:uid="{0388B600-B5E3-B94E-9928-8FD16F533BAC}" name="Column14626"/>
    <tableColumn id="14647" xr3:uid="{581BCB37-A581-C14A-8377-7473A2065621}" name="Column14627"/>
    <tableColumn id="14648" xr3:uid="{EF43C6EE-136A-BF4F-8908-5BAC7D36A93B}" name="Column14628"/>
    <tableColumn id="14649" xr3:uid="{1782B831-C903-884F-A95C-AFB6E025249B}" name="Column14629"/>
    <tableColumn id="14650" xr3:uid="{9E12E7A9-3F02-CF49-8384-40754B95D5B0}" name="Column14630"/>
    <tableColumn id="14651" xr3:uid="{17C026F1-836F-E54E-A9EB-1F7FA57106ED}" name="Column14631"/>
    <tableColumn id="14652" xr3:uid="{B8D2CF3A-BFEB-084B-B934-47F7A070854E}" name="Column14632"/>
    <tableColumn id="14653" xr3:uid="{2F6DFE89-8CCB-AC4F-8BAA-70BCDB418C81}" name="Column14633"/>
    <tableColumn id="14654" xr3:uid="{A7829A7A-2F00-CE45-B53A-F27F9C98A158}" name="Column14634"/>
    <tableColumn id="14655" xr3:uid="{D66CC87F-F4E2-164B-A7EE-21BFE20D2E24}" name="Column14635"/>
    <tableColumn id="14656" xr3:uid="{DB9E0C61-2A4F-A144-B1BC-431B542296C9}" name="Column14636"/>
    <tableColumn id="14657" xr3:uid="{F3A8A7D0-64C0-534E-9FA7-E0F4CBF9316E}" name="Column14637"/>
    <tableColumn id="14658" xr3:uid="{EE5EFF5B-0E91-AA4A-8AB9-F6BE284F211A}" name="Column14638"/>
    <tableColumn id="14659" xr3:uid="{65768D04-9771-4F4D-BA02-78DCE9DCE7B8}" name="Column14639"/>
    <tableColumn id="14660" xr3:uid="{0FB7C10F-E3AE-2D4E-9A99-89F0624BE8AB}" name="Column14640"/>
    <tableColumn id="14661" xr3:uid="{6B794C6A-2519-5840-8AC6-28750746C6D4}" name="Column14641"/>
    <tableColumn id="14662" xr3:uid="{D213224F-E732-B444-AC36-ECBAFB85AE84}" name="Column14642"/>
    <tableColumn id="14663" xr3:uid="{9F1CC25B-65A6-8840-818B-639AF55B7CD5}" name="Column14643"/>
    <tableColumn id="14664" xr3:uid="{E144047D-6A73-F94B-B2CF-0A39760B040C}" name="Column14644"/>
    <tableColumn id="14665" xr3:uid="{7489576D-A00B-6040-A336-5722A6179579}" name="Column14645"/>
    <tableColumn id="14666" xr3:uid="{F9E54456-6EAC-7744-B0B5-13209D0BB81C}" name="Column14646"/>
    <tableColumn id="14667" xr3:uid="{1B84A471-B6E6-F948-88E8-B3191DF5769D}" name="Column14647"/>
    <tableColumn id="14668" xr3:uid="{26412F75-4AC1-B34D-9E4C-3789E87F9675}" name="Column14648"/>
    <tableColumn id="14669" xr3:uid="{31D87F82-3F97-7B43-844B-C16CD9C3A6E2}" name="Column14649"/>
    <tableColumn id="14670" xr3:uid="{3A0B7C9D-E33A-694E-ACD3-3BF29CBD2BC2}" name="Column14650"/>
    <tableColumn id="14671" xr3:uid="{7660693A-A30E-5540-ACE9-CC4D8072E688}" name="Column14651"/>
    <tableColumn id="14672" xr3:uid="{63D6F985-8E30-5F4F-A998-80C33BF21881}" name="Column14652"/>
    <tableColumn id="14673" xr3:uid="{A72B6F05-1CFE-6544-BBE1-0F061CA76935}" name="Column14653"/>
    <tableColumn id="14674" xr3:uid="{F5A999F3-C82D-6D45-8953-0C681BA246CC}" name="Column14654"/>
    <tableColumn id="14675" xr3:uid="{4766C9B8-522D-5741-82AF-5D8E7361B739}" name="Column14655"/>
    <tableColumn id="14676" xr3:uid="{586E7835-8EF4-6345-8879-2F54513D1E91}" name="Column14656"/>
    <tableColumn id="14677" xr3:uid="{BD52207D-072E-B14C-AD7D-77341DE1D769}" name="Column14657"/>
    <tableColumn id="14678" xr3:uid="{54B67D7F-BD28-9C4F-8751-0BBC0BEEAA94}" name="Column14658"/>
    <tableColumn id="14679" xr3:uid="{A0141D3D-08E7-8244-8EF1-6DC96AA83CE5}" name="Column14659"/>
    <tableColumn id="14680" xr3:uid="{2A98E30A-8F8A-1F40-B790-5C6F8C792C40}" name="Column14660"/>
    <tableColumn id="14681" xr3:uid="{ADBB54F8-CA0A-5A40-9A91-D8135CB8752E}" name="Column14661"/>
    <tableColumn id="14682" xr3:uid="{739137A2-7A4C-2540-BD49-4FC773B41542}" name="Column14662"/>
    <tableColumn id="14683" xr3:uid="{D0F541BB-5842-544C-A422-5248F8D1A0EE}" name="Column14663"/>
    <tableColumn id="14684" xr3:uid="{126BC419-D367-F946-9037-023812DCA9C5}" name="Column14664"/>
    <tableColumn id="14685" xr3:uid="{17598452-5559-7140-A215-7A401069EA17}" name="Column14665"/>
    <tableColumn id="14686" xr3:uid="{EA006952-B598-0846-821D-CBD351233EFE}" name="Column14666"/>
    <tableColumn id="14687" xr3:uid="{D91FB89F-E27B-7E47-B6B2-DBE002D5FCDD}" name="Column14667"/>
    <tableColumn id="14688" xr3:uid="{D8283734-8169-A247-A1BA-20568D78C291}" name="Column14668"/>
    <tableColumn id="14689" xr3:uid="{F9C783B0-2D16-784C-813F-53371FA91255}" name="Column14669"/>
    <tableColumn id="14690" xr3:uid="{FCCF4659-4DDF-034D-B5FF-0186B7F730C4}" name="Column14670"/>
    <tableColumn id="14691" xr3:uid="{37228758-762F-CA44-99FE-EC94944BC82D}" name="Column14671"/>
    <tableColumn id="14692" xr3:uid="{FCAC7A56-58CB-1A4C-86E4-4C7B3CA68FA1}" name="Column14672"/>
    <tableColumn id="14693" xr3:uid="{E440FD9F-5F58-744F-9100-5E5B31D854B1}" name="Column14673"/>
    <tableColumn id="14694" xr3:uid="{88F826F5-BF65-8346-BA87-7EE26457C369}" name="Column14674"/>
    <tableColumn id="14695" xr3:uid="{BA7658AB-274D-4948-85F3-4DCC0E2E317E}" name="Column14675"/>
    <tableColumn id="14696" xr3:uid="{6F27730F-FBD7-A143-8DE5-4FF78B44A634}" name="Column14676"/>
    <tableColumn id="14697" xr3:uid="{8ED05C6D-D329-604F-9C28-755A85C2E445}" name="Column14677"/>
    <tableColumn id="14698" xr3:uid="{A74F6766-4ED3-0146-B728-D66319CA14EE}" name="Column14678"/>
    <tableColumn id="14699" xr3:uid="{11E4C8A7-C3C7-6D4E-BE35-DC0FA3428191}" name="Column14679"/>
    <tableColumn id="14700" xr3:uid="{6ABC0876-FDFF-3844-AD2D-F0D0AAAD4D6D}" name="Column14680"/>
    <tableColumn id="14701" xr3:uid="{F1C0ECE3-6892-334A-AE4E-5E79A72C226E}" name="Column14681"/>
    <tableColumn id="14702" xr3:uid="{C60ADA29-9CC3-C344-B004-BB83C69D7FC8}" name="Column14682"/>
    <tableColumn id="14703" xr3:uid="{6CF8A375-8E04-1B48-A3B6-DBEFB9D8BD27}" name="Column14683"/>
    <tableColumn id="14704" xr3:uid="{0E1E4972-2942-8E4F-8506-3213FC7040CE}" name="Column14684"/>
    <tableColumn id="14705" xr3:uid="{5DCA7267-E36D-654B-BBD4-6E5DBAB25B5E}" name="Column14685"/>
    <tableColumn id="14706" xr3:uid="{ED5E3A55-6DEB-D54A-B9C7-1AC769FBF3D5}" name="Column14686"/>
    <tableColumn id="14707" xr3:uid="{FDBD492D-104D-9E45-A67A-690E7865D0C4}" name="Column14687"/>
    <tableColumn id="14708" xr3:uid="{320FBCFD-9FF6-E644-B688-AD14C5179288}" name="Column14688"/>
    <tableColumn id="14709" xr3:uid="{372B3667-98B9-134B-B350-B26970B874F1}" name="Column14689"/>
    <tableColumn id="14710" xr3:uid="{8D64CC03-1507-BA4D-B337-1F5B22D94600}" name="Column14690"/>
    <tableColumn id="14711" xr3:uid="{FF852389-4A72-3342-AF07-0AC5C5E1446F}" name="Column14691"/>
    <tableColumn id="14712" xr3:uid="{03470FB9-DB6B-5349-BC98-3CC3533D7022}" name="Column14692"/>
    <tableColumn id="14713" xr3:uid="{303E5CA2-B0A2-A94A-ADA4-F32F95A28152}" name="Column14693"/>
    <tableColumn id="14714" xr3:uid="{D7F084C7-2E06-1946-A30E-480494F1ED4B}" name="Column14694"/>
    <tableColumn id="14715" xr3:uid="{957A1D2A-C1BF-A242-AF22-3E9830273B24}" name="Column14695"/>
    <tableColumn id="14716" xr3:uid="{D3FC813E-C636-C642-9F2F-0B4BA4CA0C16}" name="Column14696"/>
    <tableColumn id="14717" xr3:uid="{E91980BD-9995-C947-93C2-4DDEDAD1E708}" name="Column14697"/>
    <tableColumn id="14718" xr3:uid="{40D94482-6817-2049-9F98-790B7D5FF6A1}" name="Column14698"/>
    <tableColumn id="14719" xr3:uid="{BE08D736-13EC-0B4D-B0F7-BF3B81655F2B}" name="Column14699"/>
    <tableColumn id="14720" xr3:uid="{CAE4C7CF-945C-0E4E-BBB2-3C5FFB771AD2}" name="Column14700"/>
    <tableColumn id="14721" xr3:uid="{F3921D9E-23F1-994B-B6E7-7ADAB373DCA4}" name="Column14701"/>
    <tableColumn id="14722" xr3:uid="{1DC4BBEE-473D-4441-B9B1-06E1D1489DAA}" name="Column14702"/>
    <tableColumn id="14723" xr3:uid="{1B4A0E0B-343C-5345-9B3E-01DEF310DE22}" name="Column14703"/>
    <tableColumn id="14724" xr3:uid="{BCFB2E99-E328-514D-B072-676CF1CE7018}" name="Column14704"/>
    <tableColumn id="14725" xr3:uid="{2489FEF7-AB71-944F-9821-4A49D6834D32}" name="Column14705"/>
    <tableColumn id="14726" xr3:uid="{856CA9C7-EC6D-964F-8F1E-64555E3C47B9}" name="Column14706"/>
    <tableColumn id="14727" xr3:uid="{77070BFA-3D95-354F-A0BA-95786388C7C9}" name="Column14707"/>
    <tableColumn id="14728" xr3:uid="{5CDC7074-BFF7-9140-9DC9-4E6D201FC4C4}" name="Column14708"/>
    <tableColumn id="14729" xr3:uid="{520BC925-4D23-1542-BFEE-215BCB852920}" name="Column14709"/>
    <tableColumn id="14730" xr3:uid="{56F805FF-FC9F-AC4C-9CAC-96ADC1132E2C}" name="Column14710"/>
    <tableColumn id="14731" xr3:uid="{09FF2290-F45C-1143-9C65-EC4CED5D9653}" name="Column14711"/>
    <tableColumn id="14732" xr3:uid="{0A681301-9D57-C141-ADDA-1CBB1F7213DB}" name="Column14712"/>
    <tableColumn id="14733" xr3:uid="{CA188D7F-0E65-2E49-B294-72D2851620C6}" name="Column14713"/>
    <tableColumn id="14734" xr3:uid="{A4226142-7CE9-4341-8278-67C49ACA96ED}" name="Column14714"/>
    <tableColumn id="14735" xr3:uid="{E36AE531-8ABC-C644-AD71-A2CD2F9B50D2}" name="Column14715"/>
    <tableColumn id="14736" xr3:uid="{385B179D-17EB-064F-AD24-AEE8E2AB3D56}" name="Column14716"/>
    <tableColumn id="14737" xr3:uid="{6162936F-9BE6-9E42-9E56-81CB16D3DA62}" name="Column14717"/>
    <tableColumn id="14738" xr3:uid="{B6778BA0-A54E-9046-9EFD-4BC244FBB781}" name="Column14718"/>
    <tableColumn id="14739" xr3:uid="{A420FAF7-C4EE-154F-AC50-3F9CD2B748BB}" name="Column14719"/>
    <tableColumn id="14740" xr3:uid="{7E886AFB-3BFA-FC49-8862-E6BDF2351D2A}" name="Column14720"/>
    <tableColumn id="14741" xr3:uid="{4ED48985-AB62-3B4C-B8C5-54292FECED33}" name="Column14721"/>
    <tableColumn id="14742" xr3:uid="{27634BD7-722F-EA44-B93F-1A42F3D0B2DE}" name="Column14722"/>
    <tableColumn id="14743" xr3:uid="{8A26EC61-4BEC-B141-9A27-F67C6A57010C}" name="Column14723"/>
    <tableColumn id="14744" xr3:uid="{B4FFA033-5EAA-5F4D-8DA1-4ECF80F7A3BA}" name="Column14724"/>
    <tableColumn id="14745" xr3:uid="{E37FB947-E649-4645-A96F-90161D94B6CD}" name="Column14725"/>
    <tableColumn id="14746" xr3:uid="{9FA9859E-8BA5-2442-B687-F397295475E5}" name="Column14726"/>
    <tableColumn id="14747" xr3:uid="{4FA27E09-17B4-1244-9DE0-7E30026D4CB9}" name="Column14727"/>
    <tableColumn id="14748" xr3:uid="{B5CEC202-3A97-AD45-80AC-1E885CA344D0}" name="Column14728"/>
    <tableColumn id="14749" xr3:uid="{77951447-B1B6-5B4D-B52E-EA9CDCDBD7CA}" name="Column14729"/>
    <tableColumn id="14750" xr3:uid="{880635A0-6181-3345-BC78-5CA95926583D}" name="Column14730"/>
    <tableColumn id="14751" xr3:uid="{E9A7A04B-603D-3449-9EE8-D1CEFA0E7388}" name="Column14731"/>
    <tableColumn id="14752" xr3:uid="{72DF9A92-90BE-A743-99DB-17E23B3F542E}" name="Column14732"/>
    <tableColumn id="14753" xr3:uid="{01FBF640-9010-0247-8E8C-6AE9BBE8F752}" name="Column14733"/>
    <tableColumn id="14754" xr3:uid="{E8A2E36F-343B-324F-91DA-E2FBA45D4C7E}" name="Column14734"/>
    <tableColumn id="14755" xr3:uid="{2F51CF23-571A-854F-9956-7F77CFB8FD18}" name="Column14735"/>
    <tableColumn id="14756" xr3:uid="{96AEB338-ECA4-5640-8C86-9BEF530324F4}" name="Column14736"/>
    <tableColumn id="14757" xr3:uid="{F8B436F6-CE97-944E-A4A7-FFB7713FA822}" name="Column14737"/>
    <tableColumn id="14758" xr3:uid="{CA1E008A-22CC-EC44-9421-C0CD6D29FB92}" name="Column14738"/>
    <tableColumn id="14759" xr3:uid="{D0E7ACDF-B48A-6643-ABED-5489A4AEE833}" name="Column14739"/>
    <tableColumn id="14760" xr3:uid="{A1ADE87E-4DB4-7E4F-B44E-E841DEF5DB69}" name="Column14740"/>
    <tableColumn id="14761" xr3:uid="{ED2A41E6-96A6-1D45-A4C8-E6653B8F0F6D}" name="Column14741"/>
    <tableColumn id="14762" xr3:uid="{DD681645-CD45-2A44-B3ED-50BDE3A41F2B}" name="Column14742"/>
    <tableColumn id="14763" xr3:uid="{B294C682-528D-9F4C-89A1-AF4F5F3CBF51}" name="Column14743"/>
    <tableColumn id="14764" xr3:uid="{13FA5607-4BD2-254C-A12C-619435C95B20}" name="Column14744"/>
    <tableColumn id="14765" xr3:uid="{900220FE-0966-8B46-AC45-D3E5E6D9FDFE}" name="Column14745"/>
    <tableColumn id="14766" xr3:uid="{43CC5D87-8181-9043-ABFA-F5DB4EA81639}" name="Column14746"/>
    <tableColumn id="14767" xr3:uid="{C8D95DC7-50DF-F642-BA56-BD44CAC9FB15}" name="Column14747"/>
    <tableColumn id="14768" xr3:uid="{53908753-7934-8B4A-8105-F0E1875D225F}" name="Column14748"/>
    <tableColumn id="14769" xr3:uid="{34D538C4-C665-4E4D-A217-436535137077}" name="Column14749"/>
    <tableColumn id="14770" xr3:uid="{DA279B9F-C9E6-6E41-B48E-BDD3C95402D9}" name="Column14750"/>
    <tableColumn id="14771" xr3:uid="{0C6B3D73-599B-724A-8F28-A8D66A9E1050}" name="Column14751"/>
    <tableColumn id="14772" xr3:uid="{04944DB0-CE6C-374A-88C7-0C4AC91BFBDF}" name="Column14752"/>
    <tableColumn id="14773" xr3:uid="{B16C7B6F-8A9A-2846-8462-93C304E4FDBF}" name="Column14753"/>
    <tableColumn id="14774" xr3:uid="{2E809BEF-FDEF-C44C-9D32-D671ACFE20AE}" name="Column14754"/>
    <tableColumn id="14775" xr3:uid="{C7CFAEF9-D7ED-7047-BC83-7E25DF895704}" name="Column14755"/>
    <tableColumn id="14776" xr3:uid="{7758B2D7-D2F0-DB44-8213-E2FE402A8075}" name="Column14756"/>
    <tableColumn id="14777" xr3:uid="{3CE494BE-AB47-4D4B-B3FC-7534152905D5}" name="Column14757"/>
    <tableColumn id="14778" xr3:uid="{3C6B64D9-8459-C848-BDEA-923D6E140FF4}" name="Column14758"/>
    <tableColumn id="14779" xr3:uid="{6E8DD698-A60F-0243-8CA3-B9E87EBCA1FF}" name="Column14759"/>
    <tableColumn id="14780" xr3:uid="{C3E2C0FC-B9CF-8D4F-B4DB-3E9433669994}" name="Column14760"/>
    <tableColumn id="14781" xr3:uid="{BFBC1AEB-4660-9343-825A-1D59490E642A}" name="Column14761"/>
    <tableColumn id="14782" xr3:uid="{C2D24B05-8160-8847-A2D9-65D4870B7599}" name="Column14762"/>
    <tableColumn id="14783" xr3:uid="{9BAA1B7E-E8F4-754E-B70A-D32C6D06BAC3}" name="Column14763"/>
    <tableColumn id="14784" xr3:uid="{6765F882-C196-8947-B0C9-D4C578F6464E}" name="Column14764"/>
    <tableColumn id="14785" xr3:uid="{FE77F98C-2CE0-F344-9E48-ED3A91CB6EA1}" name="Column14765"/>
    <tableColumn id="14786" xr3:uid="{204705B3-3F16-CF40-B893-801AE6BB9CCE}" name="Column14766"/>
    <tableColumn id="14787" xr3:uid="{9DF1DB3D-892F-D54A-9254-106E56479D0F}" name="Column14767"/>
    <tableColumn id="14788" xr3:uid="{E9A3DC2F-0923-F245-991C-BD1C96BF58D1}" name="Column14768"/>
    <tableColumn id="14789" xr3:uid="{659D9AFE-36FC-494E-8D09-DBEC3FB613E1}" name="Column14769"/>
    <tableColumn id="14790" xr3:uid="{FF3D3AF3-5ADE-8540-81BB-E9F35655E915}" name="Column14770"/>
    <tableColumn id="14791" xr3:uid="{A31C9256-CC89-064E-8F19-6A2EFB0C9689}" name="Column14771"/>
    <tableColumn id="14792" xr3:uid="{CDB4F7E4-89A9-8C4E-85C4-9E095515758C}" name="Column14772"/>
    <tableColumn id="14793" xr3:uid="{F9C0080A-87FC-6C46-A932-2E082E7D35F0}" name="Column14773"/>
    <tableColumn id="14794" xr3:uid="{85A59D36-0CAF-6747-B718-D0B0D00B8225}" name="Column14774"/>
    <tableColumn id="14795" xr3:uid="{D1E0FF56-A889-E94E-9D6D-69E2A452AE6E}" name="Column14775"/>
    <tableColumn id="14796" xr3:uid="{7E81B219-D435-4D45-B8CE-39831A087A96}" name="Column14776"/>
    <tableColumn id="14797" xr3:uid="{5EBD50DD-6EDD-8E4C-A78B-5741E813BE5F}" name="Column14777"/>
    <tableColumn id="14798" xr3:uid="{D4E67566-2382-6843-94AD-CF540600CA73}" name="Column14778"/>
    <tableColumn id="14799" xr3:uid="{DD141666-EC93-D040-824B-2D27CC1CA225}" name="Column14779"/>
    <tableColumn id="14800" xr3:uid="{23FE86E6-6675-1F4B-B4AC-123528E449AC}" name="Column14780"/>
    <tableColumn id="14801" xr3:uid="{9386639C-5AF7-CB4E-A6E8-F2466CAE2695}" name="Column14781"/>
    <tableColumn id="14802" xr3:uid="{2F1CCD0C-8C4E-0A40-8380-27C04166FC4A}" name="Column14782"/>
    <tableColumn id="14803" xr3:uid="{2B23EBF4-F405-744D-B115-A5D66C6D70CD}" name="Column14783"/>
    <tableColumn id="14804" xr3:uid="{1A1864AF-9581-A546-A754-F08A5862FC5F}" name="Column14784"/>
    <tableColumn id="14805" xr3:uid="{8F9D5AC7-125E-E144-BDDE-D46588F78A2D}" name="Column14785"/>
    <tableColumn id="14806" xr3:uid="{FE0AC260-76FE-7349-A09E-66D9E58322A4}" name="Column14786"/>
    <tableColumn id="14807" xr3:uid="{E395E955-B78A-8B47-AC38-66FBAB9BDF93}" name="Column14787"/>
    <tableColumn id="14808" xr3:uid="{95CBA499-98E7-3048-83B2-11E9AC29BBC4}" name="Column14788"/>
    <tableColumn id="14809" xr3:uid="{C3EA9447-BA6E-CF49-9A33-AAF486BF58BD}" name="Column14789"/>
    <tableColumn id="14810" xr3:uid="{0B3E2696-CC74-B842-B767-75A6A0F472A1}" name="Column14790"/>
    <tableColumn id="14811" xr3:uid="{D913323B-46F6-B54E-9754-1C29F4AD730D}" name="Column14791"/>
    <tableColumn id="14812" xr3:uid="{5E4B9186-3F9D-AE4E-878B-5395C57AF1DF}" name="Column14792"/>
    <tableColumn id="14813" xr3:uid="{09299C3E-66C2-1241-9037-D40B55B4FE63}" name="Column14793"/>
    <tableColumn id="14814" xr3:uid="{C6CA79A7-D8B1-A149-AF69-5D18F4671012}" name="Column14794"/>
    <tableColumn id="14815" xr3:uid="{C338C0B9-4565-EE42-AC20-ED771343A56A}" name="Column14795"/>
    <tableColumn id="14816" xr3:uid="{23CE0282-C492-D540-AD25-2ED872ED52F7}" name="Column14796"/>
    <tableColumn id="14817" xr3:uid="{1F8AFA64-D9DD-0943-828D-9B1F3F69D0D3}" name="Column14797"/>
    <tableColumn id="14818" xr3:uid="{80865A52-BFDF-6B4B-8EC2-80E2D76FF127}" name="Column14798"/>
    <tableColumn id="14819" xr3:uid="{3FAA8B14-A620-1F44-BD8F-7C1AB90F7050}" name="Column14799"/>
    <tableColumn id="14820" xr3:uid="{E779C9B5-56E9-2F43-A25C-CAA920C16578}" name="Column14800"/>
    <tableColumn id="14821" xr3:uid="{95676FE0-1ED0-1543-A655-AFCF69AC44E7}" name="Column14801"/>
    <tableColumn id="14822" xr3:uid="{D86DECB1-9146-BA4A-BB13-FE87EDA2FE12}" name="Column14802"/>
    <tableColumn id="14823" xr3:uid="{A5A883BA-E3A8-1E43-984A-1EBBF2334991}" name="Column14803"/>
    <tableColumn id="14824" xr3:uid="{DB771FA7-555A-EC47-B44F-B0F804B86CB7}" name="Column14804"/>
    <tableColumn id="14825" xr3:uid="{2F68F14D-775B-0948-88D1-2D7E3124D762}" name="Column14805"/>
    <tableColumn id="14826" xr3:uid="{591D401A-ADF8-BF43-8F92-780C42826A99}" name="Column14806"/>
    <tableColumn id="14827" xr3:uid="{51760B88-CBD7-234E-84BB-AD4198518570}" name="Column14807"/>
    <tableColumn id="14828" xr3:uid="{F29A3FF7-241A-2D49-A2D4-F7AD5020F4BE}" name="Column14808"/>
    <tableColumn id="14829" xr3:uid="{5D3DC67B-A538-FD42-B988-4B901699A95E}" name="Column14809"/>
    <tableColumn id="14830" xr3:uid="{78447AEC-717D-B145-A267-9D56EA9DA39A}" name="Column14810"/>
    <tableColumn id="14831" xr3:uid="{9BA90A53-5A1A-D24B-A94B-F43493E79D3B}" name="Column14811"/>
    <tableColumn id="14832" xr3:uid="{D7E58FA1-A245-5F4B-A01A-4668193C57CB}" name="Column14812"/>
    <tableColumn id="14833" xr3:uid="{67493F2A-9070-2444-AA7A-21F2399A2C8D}" name="Column14813"/>
    <tableColumn id="14834" xr3:uid="{3F7635ED-28A3-5047-A260-FF9C0DDB83D7}" name="Column14814"/>
    <tableColumn id="14835" xr3:uid="{5DE0E78C-4E23-EF4D-B902-A1B3647C5763}" name="Column14815"/>
    <tableColumn id="14836" xr3:uid="{DB55D8AE-E5CB-604B-9A7E-C0E030F1E405}" name="Column14816"/>
    <tableColumn id="14837" xr3:uid="{7BBF0F3C-C288-4147-B339-B868901B2CF9}" name="Column14817"/>
    <tableColumn id="14838" xr3:uid="{9DC0DE21-5C61-1544-8E14-18DA1DD8CEFA}" name="Column14818"/>
    <tableColumn id="14839" xr3:uid="{CFB0FAA8-5F4B-EA4E-B603-D7A1E6D21178}" name="Column14819"/>
    <tableColumn id="14840" xr3:uid="{F9541C4C-C89C-2F4F-B6CE-04673335E453}" name="Column14820"/>
    <tableColumn id="14841" xr3:uid="{C2F36139-389E-2046-8226-A35B9670D021}" name="Column14821"/>
    <tableColumn id="14842" xr3:uid="{03FF594D-E419-3E43-B3D0-A97EDAFD74AD}" name="Column14822"/>
    <tableColumn id="14843" xr3:uid="{292CE688-0728-174F-95BB-8B4CC716EAF8}" name="Column14823"/>
    <tableColumn id="14844" xr3:uid="{AD04338C-CCB9-D74A-858C-037D9D786E99}" name="Column14824"/>
    <tableColumn id="14845" xr3:uid="{2A5FA637-A9F0-6941-B043-3A83A5DE32CB}" name="Column14825"/>
    <tableColumn id="14846" xr3:uid="{D7419FB8-9134-1346-B7B9-AB9E02130693}" name="Column14826"/>
    <tableColumn id="14847" xr3:uid="{EB4C47D2-A0DB-1F43-9970-363428C32916}" name="Column14827"/>
    <tableColumn id="14848" xr3:uid="{3BF2746B-25A1-A34E-A10D-DB2126E703D2}" name="Column14828"/>
    <tableColumn id="14849" xr3:uid="{0FD4AC80-CFA5-0144-AF7B-B2FD76733B47}" name="Column14829"/>
    <tableColumn id="14850" xr3:uid="{71625AE7-570C-FA4B-AF76-B4D30B67EFD8}" name="Column14830"/>
    <tableColumn id="14851" xr3:uid="{B404AB98-8BDA-4541-A90C-3AA52DBE3024}" name="Column14831"/>
    <tableColumn id="14852" xr3:uid="{EF5AFA6B-D766-B244-AD9B-2A6EBF2529EB}" name="Column14832"/>
    <tableColumn id="14853" xr3:uid="{1BA9FF0D-7B65-0549-A60E-476D25AC6B83}" name="Column14833"/>
    <tableColumn id="14854" xr3:uid="{9593CEB1-B6F8-DC4F-9450-E2893FFAF066}" name="Column14834"/>
    <tableColumn id="14855" xr3:uid="{179D5A9F-2462-D845-AADA-D4649FE1768C}" name="Column14835"/>
    <tableColumn id="14856" xr3:uid="{A0A366D4-7DE8-3949-A6ED-4C51B5E57343}" name="Column14836"/>
    <tableColumn id="14857" xr3:uid="{D978F38D-652B-E040-BAC8-C27609A453A0}" name="Column14837"/>
    <tableColumn id="14858" xr3:uid="{4B08CC71-7A28-604A-81AF-316868F91880}" name="Column14838"/>
    <tableColumn id="14859" xr3:uid="{DEC4E7F3-C0D3-644D-B6F5-4C1A73B0E289}" name="Column14839"/>
    <tableColumn id="14860" xr3:uid="{DD87434E-0526-8147-8A5F-DB5728AF8EB0}" name="Column14840"/>
    <tableColumn id="14861" xr3:uid="{800B2EA9-5684-8E4E-8182-832515D6AF93}" name="Column14841"/>
    <tableColumn id="14862" xr3:uid="{B19C6CF0-4959-8347-B683-2917C4FEE827}" name="Column14842"/>
    <tableColumn id="14863" xr3:uid="{14064DD4-B536-C24C-8CC2-16C04B9D8E57}" name="Column14843"/>
    <tableColumn id="14864" xr3:uid="{D824BC1D-8E4D-3C40-B955-010436F2A111}" name="Column14844"/>
    <tableColumn id="14865" xr3:uid="{419ACAFE-F219-0B47-B111-518410521101}" name="Column14845"/>
    <tableColumn id="14866" xr3:uid="{4C9D3D7C-56B7-644F-A469-38DA3E10A9B3}" name="Column14846"/>
    <tableColumn id="14867" xr3:uid="{097137C2-1D1B-E74D-B09E-B2F6165E2052}" name="Column14847"/>
    <tableColumn id="14868" xr3:uid="{C391499A-16A3-3C42-A4D7-92B31C6DE7EB}" name="Column14848"/>
    <tableColumn id="14869" xr3:uid="{F417DD38-F7DF-9241-BCC6-BF72B6818F85}" name="Column14849"/>
    <tableColumn id="14870" xr3:uid="{FA2EFD14-2B2A-344C-9C2C-DB8907F6D524}" name="Column14850"/>
    <tableColumn id="14871" xr3:uid="{9CB8A6BE-C3CC-C34E-B690-9E296A1E202C}" name="Column14851"/>
    <tableColumn id="14872" xr3:uid="{EB4EC187-A6AB-2542-989D-76920CBF6940}" name="Column14852"/>
    <tableColumn id="14873" xr3:uid="{1AC04A55-A30C-BA4B-9844-0CBCD771E13B}" name="Column14853"/>
    <tableColumn id="14874" xr3:uid="{47140ACC-E7EF-4A46-8BED-8504C2F85556}" name="Column14854"/>
    <tableColumn id="14875" xr3:uid="{B6333A8C-1322-0C4E-8B5B-A2DCE06D2493}" name="Column14855"/>
    <tableColumn id="14876" xr3:uid="{6A179775-58BB-A541-90A3-27A4DE45407B}" name="Column14856"/>
    <tableColumn id="14877" xr3:uid="{04570890-AE45-0642-898E-F36CFE195D7B}" name="Column14857"/>
    <tableColumn id="14878" xr3:uid="{5EE0A479-8F18-0344-BF53-672430952DB0}" name="Column14858"/>
    <tableColumn id="14879" xr3:uid="{57B79D52-891B-A442-9634-A92DF016F1BB}" name="Column14859"/>
    <tableColumn id="14880" xr3:uid="{2F7FE933-80FA-FB40-AFF9-48D485060360}" name="Column14860"/>
    <tableColumn id="14881" xr3:uid="{1E21FF29-2E44-704F-875B-0EEABCA92A82}" name="Column14861"/>
    <tableColumn id="14882" xr3:uid="{6603C6A6-8604-DC43-8AB7-146CE57923FA}" name="Column14862"/>
    <tableColumn id="14883" xr3:uid="{6587DB90-15F7-2E48-825A-0C46C259E9C8}" name="Column14863"/>
    <tableColumn id="14884" xr3:uid="{3FF5F6F2-90D1-9E4F-9076-7A7D06879B44}" name="Column14864"/>
    <tableColumn id="14885" xr3:uid="{69FD8579-B69E-204D-B2DA-E100148DC3FB}" name="Column14865"/>
    <tableColumn id="14886" xr3:uid="{A2C7C67F-131D-5343-9096-AA78131E1EB9}" name="Column14866"/>
    <tableColumn id="14887" xr3:uid="{35152463-6649-9D41-8252-B47F312F6947}" name="Column14867"/>
    <tableColumn id="14888" xr3:uid="{503AD01A-FB58-9E4D-AEC2-E09E1D2D7812}" name="Column14868"/>
    <tableColumn id="14889" xr3:uid="{E76A25B4-7B0B-E943-A3B3-6CEC11BADFE0}" name="Column14869"/>
    <tableColumn id="14890" xr3:uid="{8BF1A4C5-AE3E-2040-9FEB-58027971E28B}" name="Column14870"/>
    <tableColumn id="14891" xr3:uid="{6D2E228A-6ADF-484A-8B0C-A4814E59BEA4}" name="Column14871"/>
    <tableColumn id="14892" xr3:uid="{650763B3-0E33-A544-91A1-A29407244192}" name="Column14872"/>
    <tableColumn id="14893" xr3:uid="{0AD7D125-CEFC-0940-838A-B1AAD472DC4B}" name="Column14873"/>
    <tableColumn id="14894" xr3:uid="{C07AE6A2-2FB2-D24E-9FDB-509CEF55527C}" name="Column14874"/>
    <tableColumn id="14895" xr3:uid="{97027749-B571-CC4B-A843-4D061BECCD08}" name="Column14875"/>
    <tableColumn id="14896" xr3:uid="{CF64EF5F-3653-9E44-B9FF-7A41D13E118E}" name="Column14876"/>
    <tableColumn id="14897" xr3:uid="{071277BC-4278-E14B-9AF2-C8A6F485BDA3}" name="Column14877"/>
    <tableColumn id="14898" xr3:uid="{4E2844BF-5808-E34D-9741-F581E548D45C}" name="Column14878"/>
    <tableColumn id="14899" xr3:uid="{37AF09D5-9C3D-0C45-A2BF-54743698EAF8}" name="Column14879"/>
    <tableColumn id="14900" xr3:uid="{D34E9E73-1C4E-9544-9636-94DED770F62A}" name="Column14880"/>
    <tableColumn id="14901" xr3:uid="{7F00898D-A5E6-CB46-BDAD-C67160284F71}" name="Column14881"/>
    <tableColumn id="14902" xr3:uid="{EF27E96E-F124-E74E-9B43-10244E0C8135}" name="Column14882"/>
    <tableColumn id="14903" xr3:uid="{18583915-A6CB-DE4A-9015-2594E8011A81}" name="Column14883"/>
    <tableColumn id="14904" xr3:uid="{3AD2D3C6-B1F0-ED4B-AAA0-7F616521BB1A}" name="Column14884"/>
    <tableColumn id="14905" xr3:uid="{6AA502C5-7E87-6E42-A257-C16EC70FBF08}" name="Column14885"/>
    <tableColumn id="14906" xr3:uid="{6B02E48B-3179-9A48-8A91-B2F37CDA957F}" name="Column14886"/>
    <tableColumn id="14907" xr3:uid="{F33876D7-1AE4-7D48-B527-8A3226517773}" name="Column14887"/>
    <tableColumn id="14908" xr3:uid="{6F4827DA-9B77-1844-93BD-05143E29D2CC}" name="Column14888"/>
    <tableColumn id="14909" xr3:uid="{B266D77A-9384-694C-98A8-6CA2B30CD2A4}" name="Column14889"/>
    <tableColumn id="14910" xr3:uid="{7D821B8B-8D7D-7845-AA85-4177AB5AD0D4}" name="Column14890"/>
    <tableColumn id="14911" xr3:uid="{589B7C18-0F83-7D48-90B6-9FA8F61D0EC7}" name="Column14891"/>
    <tableColumn id="14912" xr3:uid="{B06FAF1F-EA4E-2345-A300-AED785CE1886}" name="Column14892"/>
    <tableColumn id="14913" xr3:uid="{55F7EFD7-8898-4A47-A4EC-75673DD8694E}" name="Column14893"/>
    <tableColumn id="14914" xr3:uid="{5A292CBE-7982-E945-8DE4-56A9D26D4496}" name="Column14894"/>
    <tableColumn id="14915" xr3:uid="{6BFAD637-CEE7-584A-B6AD-ED68961D949A}" name="Column14895"/>
    <tableColumn id="14916" xr3:uid="{AB9E6791-6D27-744A-84E2-27648A1C80F3}" name="Column14896"/>
    <tableColumn id="14917" xr3:uid="{1C5DFEEC-ED9B-314C-BF8D-3B8A53677452}" name="Column14897"/>
    <tableColumn id="14918" xr3:uid="{D855E4EC-C339-584C-97A2-7CF9B1D99790}" name="Column14898"/>
    <tableColumn id="14919" xr3:uid="{50557C54-40D8-584D-9B87-FA1D92254FFE}" name="Column14899"/>
    <tableColumn id="14920" xr3:uid="{53E88559-19EB-AC42-824F-7690EC47F84C}" name="Column14900"/>
    <tableColumn id="14921" xr3:uid="{8D73CB66-A80B-6C4A-937B-8B8E5D69ACFC}" name="Column14901"/>
    <tableColumn id="14922" xr3:uid="{9816B224-CB85-9B42-A22C-81D83F3BF93A}" name="Column14902"/>
    <tableColumn id="14923" xr3:uid="{D5EDCC27-351C-B648-AA40-2A8787C88BB7}" name="Column14903"/>
    <tableColumn id="14924" xr3:uid="{80249C30-C760-EA47-B808-F02A46914C34}" name="Column14904"/>
    <tableColumn id="14925" xr3:uid="{F13968BC-3AC6-3B48-BFF2-D247C61BEC42}" name="Column14905"/>
    <tableColumn id="14926" xr3:uid="{B91DF974-3695-2146-B3EC-C17581EEF483}" name="Column14906"/>
    <tableColumn id="14927" xr3:uid="{BCABD1CB-6321-7F4E-B7C0-2DB7F8BC5A04}" name="Column14907"/>
    <tableColumn id="14928" xr3:uid="{9EFED2DF-5AC2-5547-8340-8972DC615F59}" name="Column14908"/>
    <tableColumn id="14929" xr3:uid="{1DAEB745-AC80-C647-AFE8-8B6AA14B6223}" name="Column14909"/>
    <tableColumn id="14930" xr3:uid="{BCEF0DD6-33A1-7447-A821-BB48FE94804A}" name="Column14910"/>
    <tableColumn id="14931" xr3:uid="{F3798AB1-F006-274E-A272-C1628D847306}" name="Column14911"/>
    <tableColumn id="14932" xr3:uid="{8E7C7344-C809-9640-9446-65540DD2F2D0}" name="Column14912"/>
    <tableColumn id="14933" xr3:uid="{8B4DD9AF-89AF-2E4E-BCB2-ABFA6A084619}" name="Column14913"/>
    <tableColumn id="14934" xr3:uid="{AD4118C0-5D42-574F-B186-FACF162EDA2B}" name="Column14914"/>
    <tableColumn id="14935" xr3:uid="{8EA9C7C5-22F4-344D-823F-037866CA05AD}" name="Column14915"/>
    <tableColumn id="14936" xr3:uid="{D7CD512D-A572-D94A-9B56-947295A26102}" name="Column14916"/>
    <tableColumn id="14937" xr3:uid="{BC17C5C9-5231-5A42-8C25-C0AD2345371A}" name="Column14917"/>
    <tableColumn id="14938" xr3:uid="{BCC94F3C-3E3B-424A-AD49-1A0B8F6461EE}" name="Column14918"/>
    <tableColumn id="14939" xr3:uid="{906A3E17-9AB8-5447-9AC0-2F1EF72E5236}" name="Column14919"/>
    <tableColumn id="14940" xr3:uid="{19CBFC35-6A86-D742-9913-A647AEC9CE30}" name="Column14920"/>
    <tableColumn id="14941" xr3:uid="{E77039C8-4ACE-8C4F-8894-CD0F61FF802F}" name="Column14921"/>
    <tableColumn id="14942" xr3:uid="{9024B4F7-93BF-9844-B743-E4E4C5487140}" name="Column14922"/>
    <tableColumn id="14943" xr3:uid="{8287359F-ADC0-F549-8C73-2CB26BCF926E}" name="Column14923"/>
    <tableColumn id="14944" xr3:uid="{98A3AF00-BA1D-7242-9605-580F83FF03B9}" name="Column14924"/>
    <tableColumn id="14945" xr3:uid="{A8A5F1EB-C3AC-2043-8F69-5FA673442907}" name="Column14925"/>
    <tableColumn id="14946" xr3:uid="{3FD95C1D-278D-7945-B256-FE90CAD43938}" name="Column14926"/>
    <tableColumn id="14947" xr3:uid="{ED7F9196-F67C-0640-9A6A-D16423CAAFC1}" name="Column14927"/>
    <tableColumn id="14948" xr3:uid="{AD074A16-723F-2E47-9920-DF14E0446834}" name="Column14928"/>
    <tableColumn id="14949" xr3:uid="{342C8774-221C-544C-824C-ADEF7E051F07}" name="Column14929"/>
    <tableColumn id="14950" xr3:uid="{A3D660AF-B656-F747-80AA-37CCD6C936E6}" name="Column14930"/>
    <tableColumn id="14951" xr3:uid="{FEC2AE38-E72F-7342-8871-ADD4020143E3}" name="Column14931"/>
    <tableColumn id="14952" xr3:uid="{F088F0DA-788B-C345-B46C-063FBC368D8B}" name="Column14932"/>
    <tableColumn id="14953" xr3:uid="{46061BCC-810F-A04E-944D-86F5B1BCC023}" name="Column14933"/>
    <tableColumn id="14954" xr3:uid="{BF1BE3E2-8060-AE40-8174-A266E8A9F4DE}" name="Column14934"/>
    <tableColumn id="14955" xr3:uid="{8A544160-E796-2A45-8316-E8DB755C688B}" name="Column14935"/>
    <tableColumn id="14956" xr3:uid="{0BB4DEA0-B0B9-5744-905B-AF455C7DA110}" name="Column14936"/>
    <tableColumn id="14957" xr3:uid="{38DAF5E0-AB45-7846-BA63-354CC4E5158A}" name="Column14937"/>
    <tableColumn id="14958" xr3:uid="{BAA41348-3119-4645-B28C-918B5DAA885A}" name="Column14938"/>
    <tableColumn id="14959" xr3:uid="{D10FDB19-B1E2-3E45-9EC9-288CE1C9BF2B}" name="Column14939"/>
    <tableColumn id="14960" xr3:uid="{7274B01A-8697-AE42-8E96-64874EC87678}" name="Column14940"/>
    <tableColumn id="14961" xr3:uid="{067353E6-A3FC-DA41-BEBE-A72BEA10003B}" name="Column14941"/>
    <tableColumn id="14962" xr3:uid="{5680B6E0-17B8-6848-B5F4-81D4CDA407D6}" name="Column14942"/>
    <tableColumn id="14963" xr3:uid="{79943170-AB0D-8145-94A7-36E5764635B4}" name="Column14943"/>
    <tableColumn id="14964" xr3:uid="{43537E49-D90F-9B40-BC50-502DF6678157}" name="Column14944"/>
    <tableColumn id="14965" xr3:uid="{39048E46-D2F1-514D-8922-29156A038B83}" name="Column14945"/>
    <tableColumn id="14966" xr3:uid="{C5058DED-E25F-354D-AD6B-BAA4B82BF328}" name="Column14946"/>
    <tableColumn id="14967" xr3:uid="{FD0B12CE-7DF6-9D4C-B069-CD2367D97C0E}" name="Column14947"/>
    <tableColumn id="14968" xr3:uid="{8FA6B232-3CE3-8546-BE1E-5B7DC005F80F}" name="Column14948"/>
    <tableColumn id="14969" xr3:uid="{B282C463-185C-9B41-83F9-C6B677545C0B}" name="Column14949"/>
    <tableColumn id="14970" xr3:uid="{25B4B535-B0B4-1845-A54E-20DE2CBF1B0B}" name="Column14950"/>
    <tableColumn id="14971" xr3:uid="{75FCDEEE-92E6-4B44-987B-E6D0B4C296DA}" name="Column14951"/>
    <tableColumn id="14972" xr3:uid="{B9DC6584-228C-C246-9822-B3356FC188BD}" name="Column14952"/>
    <tableColumn id="14973" xr3:uid="{430FD970-C5CE-B94C-80E3-06DB5C558790}" name="Column14953"/>
    <tableColumn id="14974" xr3:uid="{F51DC08A-A1B1-3745-959C-1433ABD5FFDE}" name="Column14954"/>
    <tableColumn id="14975" xr3:uid="{6CF7C453-060B-1241-8364-D91534E39C32}" name="Column14955"/>
    <tableColumn id="14976" xr3:uid="{6D93D351-35A1-B944-85F0-846D8357479C}" name="Column14956"/>
    <tableColumn id="14977" xr3:uid="{43F5FDDE-983C-DC45-BE28-FF4647329270}" name="Column14957"/>
    <tableColumn id="14978" xr3:uid="{27A739B1-32B5-F744-B481-53E2ECB4AF33}" name="Column14958"/>
    <tableColumn id="14979" xr3:uid="{64227041-5E21-0740-9158-4BDC6F80C0B2}" name="Column14959"/>
    <tableColumn id="14980" xr3:uid="{98E31367-2F74-D846-92EA-D9BACF91AB9F}" name="Column14960"/>
    <tableColumn id="14981" xr3:uid="{5EE1E9E8-1232-7948-AFD2-D7351FE20691}" name="Column14961"/>
    <tableColumn id="14982" xr3:uid="{87D7503A-264C-8F45-9D0E-07A41034E516}" name="Column14962"/>
    <tableColumn id="14983" xr3:uid="{B8CCEC5B-877B-8E45-9044-0B004F64A138}" name="Column14963"/>
    <tableColumn id="14984" xr3:uid="{AA7C1361-1157-024C-A0A1-04B5C048E60D}" name="Column14964"/>
    <tableColumn id="14985" xr3:uid="{7D45D02D-3873-2248-9704-31A60F632445}" name="Column14965"/>
    <tableColumn id="14986" xr3:uid="{F98CAE5A-98E8-2544-B2EE-2BC5C98763E5}" name="Column14966"/>
    <tableColumn id="14987" xr3:uid="{A664C89A-1823-5D4F-8B05-93999C86381A}" name="Column14967"/>
    <tableColumn id="14988" xr3:uid="{A054C751-3B65-3A43-95BD-486B2CAEBE1A}" name="Column14968"/>
    <tableColumn id="14989" xr3:uid="{9F6E93FA-AA0A-8D49-99A1-0DDB9DB16959}" name="Column14969"/>
    <tableColumn id="14990" xr3:uid="{0AD16B5A-7277-1445-A5C0-9404F81799F8}" name="Column14970"/>
    <tableColumn id="14991" xr3:uid="{667FC2DA-E2AF-BD4E-B790-EA13BE322B93}" name="Column14971"/>
    <tableColumn id="14992" xr3:uid="{105DD875-5952-B143-BA8E-B1BE46EF116C}" name="Column14972"/>
    <tableColumn id="14993" xr3:uid="{018B1926-DE0F-B74C-B1D3-13065F954109}" name="Column14973"/>
    <tableColumn id="14994" xr3:uid="{79AED4DA-67A9-2E46-A02B-316622D29C6B}" name="Column14974"/>
    <tableColumn id="14995" xr3:uid="{1D148FC3-226C-3C4C-AE59-8D8644D1B030}" name="Column14975"/>
    <tableColumn id="14996" xr3:uid="{4D5AB4DF-B126-1B44-8EE1-58C113BCA5C5}" name="Column14976"/>
    <tableColumn id="14997" xr3:uid="{BC76571E-691A-7D47-95D0-7219A2801A88}" name="Column14977"/>
    <tableColumn id="14998" xr3:uid="{6D1575E6-7B29-1445-84F7-93968FD328CA}" name="Column14978"/>
    <tableColumn id="14999" xr3:uid="{9EE98D31-E1E1-0A42-A564-407C624DA2B8}" name="Column14979"/>
    <tableColumn id="15000" xr3:uid="{84A2B7FF-A549-7D48-AF98-C3CFECD459A1}" name="Column14980"/>
    <tableColumn id="15001" xr3:uid="{A3D7CD84-DE53-5142-8A61-E5393B77F027}" name="Column14981"/>
    <tableColumn id="15002" xr3:uid="{8075BF8B-8ADD-5642-9F88-81DBE315BF29}" name="Column14982"/>
    <tableColumn id="15003" xr3:uid="{36AFC99E-F087-7147-9F1B-E473AD9D83C6}" name="Column14983"/>
    <tableColumn id="15004" xr3:uid="{E4D31ADE-50CD-0248-8C17-E985D384F70C}" name="Column14984"/>
    <tableColumn id="15005" xr3:uid="{A3BAAD1F-11CC-7A4D-813D-F74CB05514CF}" name="Column14985"/>
    <tableColumn id="15006" xr3:uid="{233FB7DD-6713-BB48-B994-4EB9EDA5F812}" name="Column14986"/>
    <tableColumn id="15007" xr3:uid="{2F0A958F-2BC8-AE4B-BCD0-6187A0210EBC}" name="Column14987"/>
    <tableColumn id="15008" xr3:uid="{8879C960-9C01-D44C-91A4-920B6A7A5825}" name="Column14988"/>
    <tableColumn id="15009" xr3:uid="{BBED415C-3562-0F4B-9EB3-B807904E8901}" name="Column14989"/>
    <tableColumn id="15010" xr3:uid="{8E0B09A6-3904-094C-9B60-6CBD29B97041}" name="Column14990"/>
    <tableColumn id="15011" xr3:uid="{BD6080A0-0E3F-2A48-BA5B-F2E14001A9CB}" name="Column14991"/>
    <tableColumn id="15012" xr3:uid="{16998BF2-C3A3-B04F-9F85-2934F5AA7D7A}" name="Column14992"/>
    <tableColumn id="15013" xr3:uid="{46F0171D-A734-104E-8BAA-210D95AC2008}" name="Column14993"/>
    <tableColumn id="15014" xr3:uid="{F90B5B54-2162-EF4E-A3AD-DC95681EF24A}" name="Column14994"/>
    <tableColumn id="15015" xr3:uid="{44CD23CD-4DDB-5C4B-9E8E-EA04B2106789}" name="Column14995"/>
    <tableColumn id="15016" xr3:uid="{0DAC7AA4-BB05-EC45-9580-6FB1B1832BD4}" name="Column14996"/>
    <tableColumn id="15017" xr3:uid="{2C1FDCB7-5055-3D4A-8B38-55AC8E6DFC8B}" name="Column14997"/>
    <tableColumn id="15018" xr3:uid="{098457DB-3679-B645-86E1-484FB2CB8E96}" name="Column14998"/>
    <tableColumn id="15019" xr3:uid="{C1C4AC99-4DBF-0C43-8434-2ADB2FB49C7D}" name="Column14999"/>
    <tableColumn id="15020" xr3:uid="{DCC7D9EF-4594-FA48-A4A1-F267A781BB6A}" name="Column15000"/>
    <tableColumn id="15021" xr3:uid="{D2425ACA-21C9-ED48-8BDC-994035058BD8}" name="Column15001"/>
    <tableColumn id="15022" xr3:uid="{98F2ABA5-1087-3C49-BA4C-009517D82B5A}" name="Column15002"/>
    <tableColumn id="15023" xr3:uid="{4E50A742-D5E9-8846-9001-8294B0DEC344}" name="Column15003"/>
    <tableColumn id="15024" xr3:uid="{797E6D37-129C-A548-9D2E-6D152202181F}" name="Column15004"/>
    <tableColumn id="15025" xr3:uid="{5E0B3E84-3CC5-7F4B-963C-6AA7AD018B10}" name="Column15005"/>
    <tableColumn id="15026" xr3:uid="{976F403E-A3BD-B54C-B1DA-1667F0E1BF72}" name="Column15006"/>
    <tableColumn id="15027" xr3:uid="{6E829E92-A7C3-8B41-9A06-A253FF00E29F}" name="Column15007"/>
    <tableColumn id="15028" xr3:uid="{3CE0887E-1762-2440-A491-662BBBA025DA}" name="Column15008"/>
    <tableColumn id="15029" xr3:uid="{9E2E12CE-00A1-4A47-8C90-E60D527AB40E}" name="Column15009"/>
    <tableColumn id="15030" xr3:uid="{1906E4CD-1489-B744-9D5F-8283201CD08A}" name="Column15010"/>
    <tableColumn id="15031" xr3:uid="{1843ADF6-1BEA-B14B-8A91-DF04781E0A5B}" name="Column15011"/>
    <tableColumn id="15032" xr3:uid="{3C5164CA-779A-E142-84D5-28C36E75549E}" name="Column15012"/>
    <tableColumn id="15033" xr3:uid="{80319DF9-9B57-EF45-973A-375BD4A3224E}" name="Column15013"/>
    <tableColumn id="15034" xr3:uid="{22BB5AA3-C16D-4A41-B685-CFAABC998C74}" name="Column15014"/>
    <tableColumn id="15035" xr3:uid="{73C6CB5B-888A-7243-BC8C-9E6F41DABACA}" name="Column15015"/>
    <tableColumn id="15036" xr3:uid="{FBDF81A6-9493-A447-A301-8D35B09C233F}" name="Column15016"/>
    <tableColumn id="15037" xr3:uid="{8E160530-37E4-924A-B773-492BA95DD1FE}" name="Column15017"/>
    <tableColumn id="15038" xr3:uid="{64527873-FAEA-EA41-9791-AC1DCF914EB7}" name="Column15018"/>
    <tableColumn id="15039" xr3:uid="{1B7040CE-F7E5-C74C-A43F-D2D10F793B27}" name="Column15019"/>
    <tableColumn id="15040" xr3:uid="{8FC4AC45-212B-154B-9AF2-4D6C21F16624}" name="Column15020"/>
    <tableColumn id="15041" xr3:uid="{26A25D21-3611-7540-8FCF-2AD17C2A77E9}" name="Column15021"/>
    <tableColumn id="15042" xr3:uid="{AA1F9ED3-397D-B843-8946-76399C941C5A}" name="Column15022"/>
    <tableColumn id="15043" xr3:uid="{8CC10402-0B64-FE41-BC6C-9553BD751F7C}" name="Column15023"/>
    <tableColumn id="15044" xr3:uid="{F1BE2F4E-5C03-BB4C-90EF-9CBB3BB72F5F}" name="Column15024"/>
    <tableColumn id="15045" xr3:uid="{8DCB1042-08CE-2241-BFDF-EC1B5D11E00E}" name="Column15025"/>
    <tableColumn id="15046" xr3:uid="{864A2FE3-A789-DC46-BF2B-86BE68709781}" name="Column15026"/>
    <tableColumn id="15047" xr3:uid="{A88CE88E-3A40-B141-BC07-EF30F83EDE61}" name="Column15027"/>
    <tableColumn id="15048" xr3:uid="{54B05945-A155-B848-AB9D-893F2C8F6EDD}" name="Column15028"/>
    <tableColumn id="15049" xr3:uid="{64BA70CA-53FA-874E-81E7-52326D644EFE}" name="Column15029"/>
    <tableColumn id="15050" xr3:uid="{3F83372E-849D-3843-845B-E6C2336B74D0}" name="Column15030"/>
    <tableColumn id="15051" xr3:uid="{7C608CE1-E5B8-F546-B907-FAF0EC5AD471}" name="Column15031"/>
    <tableColumn id="15052" xr3:uid="{CCD03C11-E0C1-A246-9309-E6D782A65F2C}" name="Column15032"/>
    <tableColumn id="15053" xr3:uid="{2843DF91-400E-4847-A349-A406C5FBE562}" name="Column15033"/>
    <tableColumn id="15054" xr3:uid="{707B5CD9-572A-A842-A419-2150743557E9}" name="Column15034"/>
    <tableColumn id="15055" xr3:uid="{D976BB72-29C9-B24B-8B2F-52E7E86235F2}" name="Column15035"/>
    <tableColumn id="15056" xr3:uid="{C5E50687-72CB-BF4A-9272-F29C7A66859C}" name="Column15036"/>
    <tableColumn id="15057" xr3:uid="{43BCCD43-4169-6346-8B19-DFC9267199E0}" name="Column15037"/>
    <tableColumn id="15058" xr3:uid="{A62EACE9-1D47-2647-B427-E71C2E041001}" name="Column15038"/>
    <tableColumn id="15059" xr3:uid="{5E5FDE23-A625-404E-8260-890A259E59E7}" name="Column15039"/>
    <tableColumn id="15060" xr3:uid="{AF9C6A6F-B890-264A-9A2C-3EE9A5B16C00}" name="Column15040"/>
    <tableColumn id="15061" xr3:uid="{D1CA87F4-E6B1-4A47-9108-BCA4B5A5451E}" name="Column15041"/>
    <tableColumn id="15062" xr3:uid="{D276016C-7988-C843-BA7B-79ED231FE7F5}" name="Column15042"/>
    <tableColumn id="15063" xr3:uid="{946EDED9-B7AF-CC4A-8372-7C92B58D7D1C}" name="Column15043"/>
    <tableColumn id="15064" xr3:uid="{A84E28E7-ED2B-974C-A61B-33A0F59D1659}" name="Column15044"/>
    <tableColumn id="15065" xr3:uid="{B5F02C5C-5250-FF45-9790-5E8B19EA79E9}" name="Column15045"/>
    <tableColumn id="15066" xr3:uid="{8A6158C7-810A-BF43-9D2F-B8594670EFAA}" name="Column15046"/>
    <tableColumn id="15067" xr3:uid="{5D5EC4D5-2780-8141-AD2A-DB8A229EE3D5}" name="Column15047"/>
    <tableColumn id="15068" xr3:uid="{1E0030F4-6B68-F34C-B2B7-292C4D769B95}" name="Column15048"/>
    <tableColumn id="15069" xr3:uid="{EB189739-E218-C646-91D2-4D23F470C090}" name="Column15049"/>
    <tableColumn id="15070" xr3:uid="{52C8C459-D1B8-134A-8D38-ADAE98D9EE49}" name="Column15050"/>
    <tableColumn id="15071" xr3:uid="{5261BA39-DBFC-3546-B861-0D47B1E899F9}" name="Column15051"/>
    <tableColumn id="15072" xr3:uid="{F48B152C-66B6-4C4F-B110-EC2892B1B11A}" name="Column15052"/>
    <tableColumn id="15073" xr3:uid="{736DC519-1DCE-2B40-BE0A-820FF2EE8D07}" name="Column15053"/>
    <tableColumn id="15074" xr3:uid="{271E1BB4-22D1-F640-8D10-4048652A288A}" name="Column15054"/>
    <tableColumn id="15075" xr3:uid="{6969E88C-3697-EB4C-99EF-F6F07A980202}" name="Column15055"/>
    <tableColumn id="15076" xr3:uid="{6F955003-4A2C-7442-B127-FC005268CB78}" name="Column15056"/>
    <tableColumn id="15077" xr3:uid="{D2721096-FE8E-A340-BA04-41483D92E9C7}" name="Column15057"/>
    <tableColumn id="15078" xr3:uid="{E387B51A-6A37-4347-B47C-ACADE860FBFA}" name="Column15058"/>
    <tableColumn id="15079" xr3:uid="{09D4F47E-A156-7346-841A-F58036DE3492}" name="Column15059"/>
    <tableColumn id="15080" xr3:uid="{F2BF11DF-6E2B-ED42-A807-E53B55EAE86A}" name="Column15060"/>
    <tableColumn id="15081" xr3:uid="{6A8BF841-3CE7-ED44-97DE-5D6B78ED0FF2}" name="Column15061"/>
    <tableColumn id="15082" xr3:uid="{019147C3-60C8-3C4F-BDDE-C98A52BE291A}" name="Column15062"/>
    <tableColumn id="15083" xr3:uid="{382DEA08-F9C9-284D-8784-B78665197B03}" name="Column15063"/>
    <tableColumn id="15084" xr3:uid="{6EF187C4-A1E6-2449-95DB-8855A80C80AA}" name="Column15064"/>
    <tableColumn id="15085" xr3:uid="{9EC1930C-3CAA-DF46-966B-0388462334C7}" name="Column15065"/>
    <tableColumn id="15086" xr3:uid="{09D8936A-875C-7B4E-9318-1D9AE40962C6}" name="Column15066"/>
    <tableColumn id="15087" xr3:uid="{0B7631FB-409A-5B49-856E-47FED71E1B66}" name="Column15067"/>
    <tableColumn id="15088" xr3:uid="{8ECC42C7-B803-D340-9A73-ABFEFF71F379}" name="Column15068"/>
    <tableColumn id="15089" xr3:uid="{BAED8192-CC8C-A448-9DCA-8B281EA54679}" name="Column15069"/>
    <tableColumn id="15090" xr3:uid="{8711287A-2B65-0C48-A7F6-135A2890FE52}" name="Column15070"/>
    <tableColumn id="15091" xr3:uid="{B2450871-FBE8-8643-9E1E-3E335D8FD1FA}" name="Column15071"/>
    <tableColumn id="15092" xr3:uid="{E94FBA5A-C43D-924E-AB1F-E80F0CBA6B0C}" name="Column15072"/>
    <tableColumn id="15093" xr3:uid="{DDE69BA1-E032-FC4A-8385-1CE1ACA9E07D}" name="Column15073"/>
    <tableColumn id="15094" xr3:uid="{B3EECD50-5EA1-7143-9758-6F7DFD777895}" name="Column15074"/>
    <tableColumn id="15095" xr3:uid="{48DF6727-B2B3-0540-875D-19EC7C16794D}" name="Column15075"/>
    <tableColumn id="15096" xr3:uid="{D13017BB-4FF5-A44D-8639-492D2B68040A}" name="Column15076"/>
    <tableColumn id="15097" xr3:uid="{1F182DC9-1C1C-2F41-BCE9-03AF87D21F30}" name="Column15077"/>
    <tableColumn id="15098" xr3:uid="{F98B9A86-58FD-AE48-BC52-06E80F7B582E}" name="Column15078"/>
    <tableColumn id="15099" xr3:uid="{2B00CB3D-76C3-DC47-848E-314CF9CEACAE}" name="Column15079"/>
    <tableColumn id="15100" xr3:uid="{8DF9573A-979D-D14B-85A9-B4844251A9B1}" name="Column15080"/>
    <tableColumn id="15101" xr3:uid="{5E1EF302-1F85-824E-AFB8-8DC5FE3E318B}" name="Column15081"/>
    <tableColumn id="15102" xr3:uid="{C220CBFA-F7C1-E445-AB8A-D63A6914DA0C}" name="Column15082"/>
    <tableColumn id="15103" xr3:uid="{3FA25359-B93D-9349-80B5-E4C3056C967D}" name="Column15083"/>
    <tableColumn id="15104" xr3:uid="{2FB570BC-E7A7-834E-B386-41BA8B956E56}" name="Column15084"/>
    <tableColumn id="15105" xr3:uid="{0A2241BE-11A2-5343-ABAD-BAF2A11640B9}" name="Column15085"/>
    <tableColumn id="15106" xr3:uid="{1775921F-5209-9E4D-AB89-57C039002566}" name="Column15086"/>
    <tableColumn id="15107" xr3:uid="{AF5E0817-2104-6346-B935-654111E8ECDC}" name="Column15087"/>
    <tableColumn id="15108" xr3:uid="{3D2E517D-18F5-8F4C-A267-E61A964E6235}" name="Column15088"/>
    <tableColumn id="15109" xr3:uid="{2B8F9343-A8EF-B243-BC16-4FA282F01AA8}" name="Column15089"/>
    <tableColumn id="15110" xr3:uid="{C469A51E-3899-2C43-902A-970C376D935D}" name="Column15090"/>
    <tableColumn id="15111" xr3:uid="{74369A1A-3117-E041-B5C8-1691B10F4EB7}" name="Column15091"/>
    <tableColumn id="15112" xr3:uid="{6959FF1A-21B1-EA4B-8024-4F9958CB800E}" name="Column15092"/>
    <tableColumn id="15113" xr3:uid="{7F5D4DEB-76D9-EB49-BCF4-2D810BCFA627}" name="Column15093"/>
    <tableColumn id="15114" xr3:uid="{628F1AE4-F58C-0B49-B0B5-A7618BF962F2}" name="Column15094"/>
    <tableColumn id="15115" xr3:uid="{8C3A93E0-5A20-EE46-A5FA-225BD8C29A65}" name="Column15095"/>
    <tableColumn id="15116" xr3:uid="{B85C26C1-A08A-0C4A-B585-CB9ECF3C7393}" name="Column15096"/>
    <tableColumn id="15117" xr3:uid="{00B59749-7834-8E46-992B-C4EBF82C4E74}" name="Column15097"/>
    <tableColumn id="15118" xr3:uid="{07AD420F-1E0E-A946-990B-ABFB691BE59A}" name="Column15098"/>
    <tableColumn id="15119" xr3:uid="{71FF5849-0BA7-6E48-BD7F-F977C503EA85}" name="Column15099"/>
    <tableColumn id="15120" xr3:uid="{64B786A8-8F28-0849-8794-38D1E2C2FE89}" name="Column15100"/>
    <tableColumn id="15121" xr3:uid="{87183D82-3C11-6243-906B-1BED07B9EA1B}" name="Column15101"/>
    <tableColumn id="15122" xr3:uid="{26004E42-FDD0-7447-AF4D-C3041E7E08A8}" name="Column15102"/>
    <tableColumn id="15123" xr3:uid="{59D0D60A-ABDA-1C46-A7BF-BD9D8B97B4AF}" name="Column15103"/>
    <tableColumn id="15124" xr3:uid="{363EAC59-CD07-D14D-B687-5BF1A13C43F8}" name="Column15104"/>
    <tableColumn id="15125" xr3:uid="{0BCAC6E8-0BB2-A044-BC64-3A9F2ADD6DFB}" name="Column15105"/>
    <tableColumn id="15126" xr3:uid="{82911F8D-E457-C046-8F70-BCA4621C5E5C}" name="Column15106"/>
    <tableColumn id="15127" xr3:uid="{5A193940-E64F-3040-94F8-9D1099AB4D92}" name="Column15107"/>
    <tableColumn id="15128" xr3:uid="{EEAEE4D6-6F68-2349-B888-A9CC38788BEC}" name="Column15108"/>
    <tableColumn id="15129" xr3:uid="{EB7098F6-0227-FC49-8C06-DE480ABFC5AC}" name="Column15109"/>
    <tableColumn id="15130" xr3:uid="{184A9572-9BBE-434B-B9CB-5E21A6DC10C8}" name="Column15110"/>
    <tableColumn id="15131" xr3:uid="{DC308FDD-9E0C-6247-B575-EA6727EAAB63}" name="Column15111"/>
    <tableColumn id="15132" xr3:uid="{D98B83BB-F61B-7C43-B552-881A4E43C3B8}" name="Column15112"/>
    <tableColumn id="15133" xr3:uid="{C1984F06-4DA2-7E41-97A7-A4A25F074BAC}" name="Column15113"/>
    <tableColumn id="15134" xr3:uid="{9230A7EF-B369-7F45-B85D-FD1FBF6CD898}" name="Column15114"/>
    <tableColumn id="15135" xr3:uid="{E148213A-A2E2-EA42-B792-1DE0B246E9F7}" name="Column15115"/>
    <tableColumn id="15136" xr3:uid="{C11AF171-D861-7E48-B71A-B1607B118394}" name="Column15116"/>
    <tableColumn id="15137" xr3:uid="{46C10B6F-5F6C-2042-BEEC-0926512B72DE}" name="Column15117"/>
    <tableColumn id="15138" xr3:uid="{5A48B32F-115F-BB43-BE28-21CE3274EA6B}" name="Column15118"/>
    <tableColumn id="15139" xr3:uid="{E6483B95-D067-AF4E-AC77-150426B0B919}" name="Column15119"/>
    <tableColumn id="15140" xr3:uid="{58A24945-A52B-D249-83F1-42212886A41E}" name="Column15120"/>
    <tableColumn id="15141" xr3:uid="{DDF262C5-60ED-D64B-B077-329C8C75705A}" name="Column15121"/>
    <tableColumn id="15142" xr3:uid="{D8274F27-2A21-114C-8EC9-0D11C5421FCC}" name="Column15122"/>
    <tableColumn id="15143" xr3:uid="{0F84FB66-608C-8846-B65D-AFD96AC33E4D}" name="Column15123"/>
    <tableColumn id="15144" xr3:uid="{07384DE5-762B-C546-A0A5-E15225CF44CE}" name="Column15124"/>
    <tableColumn id="15145" xr3:uid="{D18208AD-F7FA-5D48-BBC2-59FF3AC68D25}" name="Column15125"/>
    <tableColumn id="15146" xr3:uid="{279AA7E3-D932-A14D-8ABC-0393416F099F}" name="Column15126"/>
    <tableColumn id="15147" xr3:uid="{4EB03DCD-6A09-5343-B3F7-65E16AFBDBF8}" name="Column15127"/>
    <tableColumn id="15148" xr3:uid="{52D1CF26-4086-4545-845F-FD942E615BCF}" name="Column15128"/>
    <tableColumn id="15149" xr3:uid="{F4DC2A47-AEBB-8945-B78C-697DFC769278}" name="Column15129"/>
    <tableColumn id="15150" xr3:uid="{B1D904C4-3F6F-DA45-B4F5-9CAAD64948BE}" name="Column15130"/>
    <tableColumn id="15151" xr3:uid="{76A36022-4CFC-904B-8A99-CBAD511BD6A0}" name="Column15131"/>
    <tableColumn id="15152" xr3:uid="{88F011D5-9242-CC48-BED9-1826847BCF7F}" name="Column15132"/>
    <tableColumn id="15153" xr3:uid="{21358B3F-301D-A145-940A-047ABF88F7D3}" name="Column15133"/>
    <tableColumn id="15154" xr3:uid="{8E0236B1-12FD-2942-A7E3-B533E3978614}" name="Column15134"/>
    <tableColumn id="15155" xr3:uid="{9EE6BF37-E6A5-7943-AEAA-6D28D79766A5}" name="Column15135"/>
    <tableColumn id="15156" xr3:uid="{FD36B662-6C12-AE4A-BFFD-8860934E4454}" name="Column15136"/>
    <tableColumn id="15157" xr3:uid="{6842CA72-9A66-B642-B5C3-F2E32BEB0A86}" name="Column15137"/>
    <tableColumn id="15158" xr3:uid="{8CD4A335-D8C9-944D-A1FB-73D338BB150C}" name="Column15138"/>
    <tableColumn id="15159" xr3:uid="{6D002D13-5373-2F48-ACC3-AAAF79873C25}" name="Column15139"/>
    <tableColumn id="15160" xr3:uid="{74B74153-0306-F14F-BBF4-0502DD4FAE1E}" name="Column15140"/>
    <tableColumn id="15161" xr3:uid="{76872247-6814-244B-88D0-8FCA510C1363}" name="Column15141"/>
    <tableColumn id="15162" xr3:uid="{6891E1F5-4C32-0A49-A7EA-4BBA51785F66}" name="Column15142"/>
    <tableColumn id="15163" xr3:uid="{5551331E-6581-294B-B059-791491E34558}" name="Column15143"/>
    <tableColumn id="15164" xr3:uid="{7273F763-A5C5-A343-BF9F-229A57454BA7}" name="Column15144"/>
    <tableColumn id="15165" xr3:uid="{AC7231F6-B574-7544-BAF0-1799BDD18E78}" name="Column15145"/>
    <tableColumn id="15166" xr3:uid="{1AFBAC91-5A92-624F-8FD6-5190AC694588}" name="Column15146"/>
    <tableColumn id="15167" xr3:uid="{5FAB43A4-4C87-7A45-994A-378EADCC52BE}" name="Column15147"/>
    <tableColumn id="15168" xr3:uid="{0E941803-721B-5C47-9047-0EA794892BAC}" name="Column15148"/>
    <tableColumn id="15169" xr3:uid="{EEF72203-559D-DF4E-99AA-0C8C4AE8C7DC}" name="Column15149"/>
    <tableColumn id="15170" xr3:uid="{103756A1-9F3A-D54D-BFA3-88C6CDF9846F}" name="Column15150"/>
    <tableColumn id="15171" xr3:uid="{1908337E-9FB7-3440-B4C1-2DFBC8ABA8DB}" name="Column15151"/>
    <tableColumn id="15172" xr3:uid="{A599EB75-6901-3E45-A634-DC0C03AF1C4C}" name="Column15152"/>
    <tableColumn id="15173" xr3:uid="{03A030D6-ADF0-D14B-9D5F-57A57CDD4C89}" name="Column15153"/>
    <tableColumn id="15174" xr3:uid="{13364D81-B9F0-844F-A42E-BE19D86A7FE7}" name="Column15154"/>
    <tableColumn id="15175" xr3:uid="{1D507DE6-F0C3-4B44-8F67-4C3EEF398E50}" name="Column15155"/>
    <tableColumn id="15176" xr3:uid="{FA1E3C96-A303-D445-837B-EBFA4C0A19D1}" name="Column15156"/>
    <tableColumn id="15177" xr3:uid="{92EA25D9-31D5-564C-8BF3-CE339026B7DF}" name="Column15157"/>
    <tableColumn id="15178" xr3:uid="{E255D209-328A-1F40-A905-80976DC0A624}" name="Column15158"/>
    <tableColumn id="15179" xr3:uid="{9640350C-D308-E041-90BA-C738FFBA4C1D}" name="Column15159"/>
    <tableColumn id="15180" xr3:uid="{FF274412-A9B8-1842-95BE-350AC0EE7CEB}" name="Column15160"/>
    <tableColumn id="15181" xr3:uid="{0F0A0F82-7512-7D4D-8829-1EA64BB81D7E}" name="Column15161"/>
    <tableColumn id="15182" xr3:uid="{63A995AF-B914-CA4F-A893-20A229D36771}" name="Column15162"/>
    <tableColumn id="15183" xr3:uid="{E5B54DD2-0DD6-E545-BA6C-8FA5BF2FAC09}" name="Column15163"/>
    <tableColumn id="15184" xr3:uid="{82E9B8FD-42BA-9641-92D9-8E7B5C4CFA99}" name="Column15164"/>
    <tableColumn id="15185" xr3:uid="{D444F25D-6802-764B-BDDD-718DF4C6F699}" name="Column15165"/>
    <tableColumn id="15186" xr3:uid="{05EC96EC-E604-DA4F-9D83-CFBDE4CCFEC0}" name="Column15166"/>
    <tableColumn id="15187" xr3:uid="{E777869D-DFCC-7140-ADF7-73C0AAF530B6}" name="Column15167"/>
    <tableColumn id="15188" xr3:uid="{0EB0F7EB-7DB8-454A-8CFB-74CA7950A355}" name="Column15168"/>
    <tableColumn id="15189" xr3:uid="{CF351189-6A0D-5143-BD7A-02FD22BAF004}" name="Column15169"/>
    <tableColumn id="15190" xr3:uid="{5779231F-6741-804F-93EE-3CC982118124}" name="Column15170"/>
    <tableColumn id="15191" xr3:uid="{E8011007-1BA0-F147-AAA6-409DAE8CF3E0}" name="Column15171"/>
    <tableColumn id="15192" xr3:uid="{3B903AAE-0710-914E-8D8F-D9A24C9E988E}" name="Column15172"/>
    <tableColumn id="15193" xr3:uid="{048AD3C5-5690-654A-B0FF-979D594E47E9}" name="Column15173"/>
    <tableColumn id="15194" xr3:uid="{623D02B8-17C6-8D40-9570-5A9297A514B8}" name="Column15174"/>
    <tableColumn id="15195" xr3:uid="{382DF17B-7FE6-7F44-99A5-BE455FCEC847}" name="Column15175"/>
    <tableColumn id="15196" xr3:uid="{F486165F-E11A-BC49-9510-1CD9F6F7072B}" name="Column15176"/>
    <tableColumn id="15197" xr3:uid="{3223B21D-2E13-8349-9AB9-EB45367C7B36}" name="Column15177"/>
    <tableColumn id="15198" xr3:uid="{A5A2A37F-47C8-754A-B38B-D6C832362BEF}" name="Column15178"/>
    <tableColumn id="15199" xr3:uid="{1F1B9A86-88B3-DB4D-AC7D-0DD6554D9A5C}" name="Column15179"/>
    <tableColumn id="15200" xr3:uid="{7F4061F0-FF03-8745-A26F-4921ED05F7FC}" name="Column15180"/>
    <tableColumn id="15201" xr3:uid="{A12EFAF4-5833-3C47-989F-73E878F02FED}" name="Column15181"/>
    <tableColumn id="15202" xr3:uid="{8632223E-1D85-2046-B813-D63082CD0AD1}" name="Column15182"/>
    <tableColumn id="15203" xr3:uid="{D8A41431-3280-8546-9C6B-D85002157A20}" name="Column15183"/>
    <tableColumn id="15204" xr3:uid="{AB4D6757-9922-404F-AAF9-9BF27067DCDF}" name="Column15184"/>
    <tableColumn id="15205" xr3:uid="{923D93B5-7756-3142-A974-CA56E9F461D0}" name="Column15185"/>
    <tableColumn id="15206" xr3:uid="{88B8ACD6-3168-7346-B777-3473BDCD0CF3}" name="Column15186"/>
    <tableColumn id="15207" xr3:uid="{E91C9501-BA9E-B44C-95ED-DCB8437B32E8}" name="Column15187"/>
    <tableColumn id="15208" xr3:uid="{8D708EB1-1AB1-4E46-80DD-72440E329629}" name="Column15188"/>
    <tableColumn id="15209" xr3:uid="{EA6BBBF2-AB38-304C-A893-9EE6E8CFCABD}" name="Column15189"/>
    <tableColumn id="15210" xr3:uid="{76C236B7-7378-3844-A3E3-F39F30C6178D}" name="Column15190"/>
    <tableColumn id="15211" xr3:uid="{44CF9A77-D778-FD4D-87FF-1DB91305E163}" name="Column15191"/>
    <tableColumn id="15212" xr3:uid="{8EE29BB7-3977-F840-815F-529DB2B33A11}" name="Column15192"/>
    <tableColumn id="15213" xr3:uid="{2E63229E-1506-DB40-A30E-431AF853A680}" name="Column15193"/>
    <tableColumn id="15214" xr3:uid="{A8552890-5973-8F4D-B325-21B72E893821}" name="Column15194"/>
    <tableColumn id="15215" xr3:uid="{B42AB210-D4C0-9F43-A51D-24A1C008A513}" name="Column15195"/>
    <tableColumn id="15216" xr3:uid="{5FAD8E32-3420-BE42-B6E6-8979C24789F4}" name="Column15196"/>
    <tableColumn id="15217" xr3:uid="{1198D272-ADE2-F04F-B53A-2FA4B660DD28}" name="Column15197"/>
    <tableColumn id="15218" xr3:uid="{A18DEC9C-32C8-034F-B3F0-19BD60CF552A}" name="Column15198"/>
    <tableColumn id="15219" xr3:uid="{4565A01B-D33A-9E48-8B7F-F066DC0B44A1}" name="Column15199"/>
    <tableColumn id="15220" xr3:uid="{CAA17954-7A1E-BD45-8D8D-ADCC6EB97F2A}" name="Column15200"/>
    <tableColumn id="15221" xr3:uid="{7E69607F-6DB3-3F4B-95EF-C4AF1580CE1D}" name="Column15201"/>
    <tableColumn id="15222" xr3:uid="{D571C252-8535-744B-91F5-C4C51C5E6C40}" name="Column15202"/>
    <tableColumn id="15223" xr3:uid="{4B290F8B-C51C-7C41-93A6-D23D7B008A9D}" name="Column15203"/>
    <tableColumn id="15224" xr3:uid="{A354C3BC-33EA-1D4D-8692-E90D71D16A40}" name="Column15204"/>
    <tableColumn id="15225" xr3:uid="{45FE63F6-8038-234E-B414-E7059CDB5606}" name="Column15205"/>
    <tableColumn id="15226" xr3:uid="{D26AF478-E163-8D4A-9D8E-6A55A91F0646}" name="Column15206"/>
    <tableColumn id="15227" xr3:uid="{32E3DF88-8116-D34B-8721-519FB8A3C30B}" name="Column15207"/>
    <tableColumn id="15228" xr3:uid="{00F2EC39-4323-6F4D-B112-DD4D6E1253AD}" name="Column15208"/>
    <tableColumn id="15229" xr3:uid="{1E579E2F-FCD1-9743-BBFD-254DAFD81093}" name="Column15209"/>
    <tableColumn id="15230" xr3:uid="{E2023E3D-8445-734B-8F1B-C6D74462E310}" name="Column15210"/>
    <tableColumn id="15231" xr3:uid="{EC1EAA3E-D79E-DB46-97B6-4FF78CCB6572}" name="Column15211"/>
    <tableColumn id="15232" xr3:uid="{8E8E5475-8DFC-FF4B-A12B-770264C76E40}" name="Column15212"/>
    <tableColumn id="15233" xr3:uid="{A0B2040D-A253-E048-8F57-2B42FDED947A}" name="Column15213"/>
    <tableColumn id="15234" xr3:uid="{F51996F7-22E0-AA4A-9B2E-D3A011901AFC}" name="Column15214"/>
    <tableColumn id="15235" xr3:uid="{6E7C6384-6896-8444-81B2-BFBF23A379F3}" name="Column15215"/>
    <tableColumn id="15236" xr3:uid="{ED724321-C5CD-B94A-81D8-3F097B07203F}" name="Column15216"/>
    <tableColumn id="15237" xr3:uid="{A0B5D04D-5752-604F-9716-FE43A6BB2DD1}" name="Column15217"/>
    <tableColumn id="15238" xr3:uid="{631E12CF-0554-A94F-A911-2506410C2C43}" name="Column15218"/>
    <tableColumn id="15239" xr3:uid="{FF564050-67D0-3843-B48E-014BDAD9F2D2}" name="Column15219"/>
    <tableColumn id="15240" xr3:uid="{056449D9-0B47-694E-A4FE-1D147DE392C1}" name="Column15220"/>
    <tableColumn id="15241" xr3:uid="{5721FCBD-1E1B-7741-9B9F-2FCE6A79B7EB}" name="Column15221"/>
    <tableColumn id="15242" xr3:uid="{5FF553C8-F2A6-9B49-9D99-827D7D9F3804}" name="Column15222"/>
    <tableColumn id="15243" xr3:uid="{ECA90259-D519-7D4D-9C4C-46C982E3B140}" name="Column15223"/>
    <tableColumn id="15244" xr3:uid="{CF250B8D-76AD-974B-B717-F2314C7D83F4}" name="Column15224"/>
    <tableColumn id="15245" xr3:uid="{DD542962-7F94-324B-AC22-7792D0246B1A}" name="Column15225"/>
    <tableColumn id="15246" xr3:uid="{B68BD1BC-8C7E-E546-B8F0-68F78ADAF10D}" name="Column15226"/>
    <tableColumn id="15247" xr3:uid="{EA899403-BD1A-EA49-8A0F-92007ACD517D}" name="Column15227"/>
    <tableColumn id="15248" xr3:uid="{0095AE7F-3B02-6048-B3CC-460C4D94B015}" name="Column15228"/>
    <tableColumn id="15249" xr3:uid="{DD959FCA-8771-E04B-B0CD-41CDDC9AAAAB}" name="Column15229"/>
    <tableColumn id="15250" xr3:uid="{4C6AE1B4-81D3-534C-8913-8B1D06ACD33F}" name="Column15230"/>
    <tableColumn id="15251" xr3:uid="{705D614C-A0BA-EF4E-8BE5-B02B21778B88}" name="Column15231"/>
    <tableColumn id="15252" xr3:uid="{71FB0B24-C81A-F445-A6AA-F904DC045F09}" name="Column15232"/>
    <tableColumn id="15253" xr3:uid="{36A2B91B-B42F-094A-9990-F8DB0186FF8C}" name="Column15233"/>
    <tableColumn id="15254" xr3:uid="{F731E3DE-04F9-4C41-9488-77B19134B1CD}" name="Column15234"/>
    <tableColumn id="15255" xr3:uid="{18AB7F97-9FE9-194A-B45C-0AD444094811}" name="Column15235"/>
    <tableColumn id="15256" xr3:uid="{6BE4560E-5FC0-4E4A-903E-71044F112999}" name="Column15236"/>
    <tableColumn id="15257" xr3:uid="{4E6B67E5-9DC4-D740-B3F8-748E3F25362C}" name="Column15237"/>
    <tableColumn id="15258" xr3:uid="{92BC551C-16CA-E145-BC4F-E2D8BA73698F}" name="Column15238"/>
    <tableColumn id="15259" xr3:uid="{C666EABF-8974-954B-BA9A-630DFC8F754B}" name="Column15239"/>
    <tableColumn id="15260" xr3:uid="{E240A330-8C9B-1345-8B4C-9C643E9403BB}" name="Column15240"/>
    <tableColumn id="15261" xr3:uid="{7DA46E6C-6829-D441-AC51-1109C1EFFE97}" name="Column15241"/>
    <tableColumn id="15262" xr3:uid="{9FD03C93-0842-6A47-8B91-6535EBFCA652}" name="Column15242"/>
    <tableColumn id="15263" xr3:uid="{5F489D16-58AE-0849-AE27-D4603C56D85D}" name="Column15243"/>
    <tableColumn id="15264" xr3:uid="{96B5691E-3A8F-F149-8E1A-277D7724AB05}" name="Column15244"/>
    <tableColumn id="15265" xr3:uid="{E9752AD3-988E-9A4B-AD5F-B50DD6D0EFF0}" name="Column15245"/>
    <tableColumn id="15266" xr3:uid="{4B5839A6-089F-F446-A6A8-4691249F5FCB}" name="Column15246"/>
    <tableColumn id="15267" xr3:uid="{153FC1E7-7CEC-5543-B5FA-DA1054077C5C}" name="Column15247"/>
    <tableColumn id="15268" xr3:uid="{B8E62841-3CB1-2649-A040-1D8B17CAC94E}" name="Column15248"/>
    <tableColumn id="15269" xr3:uid="{48E4AAA1-7706-6345-B57F-F6EF7B620D9D}" name="Column15249"/>
    <tableColumn id="15270" xr3:uid="{C892343D-6942-E540-849C-D4489DB10B13}" name="Column15250"/>
    <tableColumn id="15271" xr3:uid="{91417B2F-CCC6-FC4B-BD3E-B689CBE10A48}" name="Column15251"/>
    <tableColumn id="15272" xr3:uid="{FEDA4528-5256-5D4F-ACF2-20D1C37F2DC9}" name="Column15252"/>
    <tableColumn id="15273" xr3:uid="{52D3F7F9-7614-9B42-B6C3-A33FA3CAEB9C}" name="Column15253"/>
    <tableColumn id="15274" xr3:uid="{6009F35C-6DCB-D447-922B-C4596B02D150}" name="Column15254"/>
    <tableColumn id="15275" xr3:uid="{433974F3-F632-E644-BFE0-BC022BE0DAFC}" name="Column15255"/>
    <tableColumn id="15276" xr3:uid="{FE48B054-71E6-9E49-8E72-64A2698A9143}" name="Column15256"/>
    <tableColumn id="15277" xr3:uid="{166F476D-452C-CC45-A8BE-14C242FE8D14}" name="Column15257"/>
    <tableColumn id="15278" xr3:uid="{73933AC5-6165-B343-AE15-DC04F6055121}" name="Column15258"/>
    <tableColumn id="15279" xr3:uid="{A047A799-BA88-034C-A739-A505D60E511B}" name="Column15259"/>
    <tableColumn id="15280" xr3:uid="{BE041F30-099E-B64B-BABF-B012A493B04F}" name="Column15260"/>
    <tableColumn id="15281" xr3:uid="{5CB18393-EAF1-EC48-BA7D-8F267DA44EC6}" name="Column15261"/>
    <tableColumn id="15282" xr3:uid="{030C4FE0-D125-574C-AB67-6B4E2E27DE25}" name="Column15262"/>
    <tableColumn id="15283" xr3:uid="{F982C67D-314C-5343-A838-69FC07C07131}" name="Column15263"/>
    <tableColumn id="15284" xr3:uid="{418C91CC-11C4-614D-AE7F-1DBD25E20293}" name="Column15264"/>
    <tableColumn id="15285" xr3:uid="{F93A0584-B191-014D-AAFD-6CB842495AB4}" name="Column15265"/>
    <tableColumn id="15286" xr3:uid="{F5BDC11E-044B-5D44-AC23-163B0275635F}" name="Column15266"/>
    <tableColumn id="15287" xr3:uid="{AA997899-0FA3-8B49-AD7E-78C4DF95162A}" name="Column15267"/>
    <tableColumn id="15288" xr3:uid="{F8F3C783-32BC-0942-921D-A7D46530225E}" name="Column15268"/>
    <tableColumn id="15289" xr3:uid="{19EA2994-A2D5-2443-A947-C4BE2C4E4146}" name="Column15269"/>
    <tableColumn id="15290" xr3:uid="{7F6B7C0F-F0B1-444D-AC64-F8D70E886DA5}" name="Column15270"/>
    <tableColumn id="15291" xr3:uid="{71A1E4CF-A3F0-DB43-8202-FB47022CB9B6}" name="Column15271"/>
    <tableColumn id="15292" xr3:uid="{A2AC052D-4001-2D4A-B592-298BA5341D82}" name="Column15272"/>
    <tableColumn id="15293" xr3:uid="{50BC549C-1619-C04B-B383-FECF5D962F4C}" name="Column15273"/>
    <tableColumn id="15294" xr3:uid="{D74528CF-47B7-C244-98F0-0F405D5EC876}" name="Column15274"/>
    <tableColumn id="15295" xr3:uid="{ECBB58E4-98B4-F448-A07B-E400A69EF361}" name="Column15275"/>
    <tableColumn id="15296" xr3:uid="{59914F92-A46A-0E4C-8356-945C133F2BA7}" name="Column15276"/>
    <tableColumn id="15297" xr3:uid="{5FC3276D-5937-C44B-9BDE-666D2168FB12}" name="Column15277"/>
    <tableColumn id="15298" xr3:uid="{812F3D78-2842-144A-A642-5809ACB3AA36}" name="Column15278"/>
    <tableColumn id="15299" xr3:uid="{C93B9F82-3D80-984D-ACDC-31E665F83844}" name="Column15279"/>
    <tableColumn id="15300" xr3:uid="{DD02DA2B-D3CF-124E-BCC4-ADBCA38B69E3}" name="Column15280"/>
    <tableColumn id="15301" xr3:uid="{57744F51-2BB0-734F-B20D-5C5C5B9B850A}" name="Column15281"/>
    <tableColumn id="15302" xr3:uid="{1E43F9D6-C207-5741-9AE6-D7282CB42381}" name="Column15282"/>
    <tableColumn id="15303" xr3:uid="{C81D8696-AFE8-2E4D-8DC8-5B26353ADE75}" name="Column15283"/>
    <tableColumn id="15304" xr3:uid="{D43C44CD-779B-0144-9F4B-A684E1C26557}" name="Column15284"/>
    <tableColumn id="15305" xr3:uid="{038BBFA5-34A1-E548-B763-A36970DFB1B9}" name="Column15285"/>
    <tableColumn id="15306" xr3:uid="{6C1B6E12-71BA-1444-AB45-F5A6B7FE578C}" name="Column15286"/>
    <tableColumn id="15307" xr3:uid="{816DB5A2-1DF7-B640-AC14-226112B1A98C}" name="Column15287"/>
    <tableColumn id="15308" xr3:uid="{4D2C88A7-4252-F543-B6B6-CB1BF92D2B48}" name="Column15288"/>
    <tableColumn id="15309" xr3:uid="{B0EADA61-50EE-EC45-A363-085946DF29F6}" name="Column15289"/>
    <tableColumn id="15310" xr3:uid="{57704C1A-4E72-2549-87FB-BD89179DDD46}" name="Column15290"/>
    <tableColumn id="15311" xr3:uid="{2A309025-8455-2F4A-B68F-236CB8AF164E}" name="Column15291"/>
    <tableColumn id="15312" xr3:uid="{C3201AF0-9F0F-8247-B4BC-2F2897018769}" name="Column15292"/>
    <tableColumn id="15313" xr3:uid="{992F4941-34DB-DE45-AB2A-422D4A8883E0}" name="Column15293"/>
    <tableColumn id="15314" xr3:uid="{C7C3895A-D448-654E-8F81-701BA7BAA17A}" name="Column15294"/>
    <tableColumn id="15315" xr3:uid="{F24EA732-A96F-914D-86B7-415F15C129C1}" name="Column15295"/>
    <tableColumn id="15316" xr3:uid="{76DCCC0D-D5F5-FE4E-91FB-65A3A8962CC0}" name="Column15296"/>
    <tableColumn id="15317" xr3:uid="{1E876F59-EA92-C84F-A95A-7DBDE9E826B1}" name="Column15297"/>
    <tableColumn id="15318" xr3:uid="{ED3353D4-7ED3-7045-B3B3-E85D0B1E8B7C}" name="Column15298"/>
    <tableColumn id="15319" xr3:uid="{49265367-7B1F-4E49-B4C4-6C83121E88D6}" name="Column15299"/>
    <tableColumn id="15320" xr3:uid="{6304B353-22BF-0D41-88BE-A79844CDD4BD}" name="Column15300"/>
    <tableColumn id="15321" xr3:uid="{6D927251-2474-E14C-A623-37D8C1412F75}" name="Column15301"/>
    <tableColumn id="15322" xr3:uid="{FD03C001-26CA-D942-94D8-BD777B642A67}" name="Column15302"/>
    <tableColumn id="15323" xr3:uid="{44E10628-6369-EE4D-8260-0D2C0D43E4C1}" name="Column15303"/>
    <tableColumn id="15324" xr3:uid="{B58485B4-8C61-694A-A233-92C3451D4825}" name="Column15304"/>
    <tableColumn id="15325" xr3:uid="{131C9E8D-2241-524F-9789-F69C016749D1}" name="Column15305"/>
    <tableColumn id="15326" xr3:uid="{46D5D92F-746E-9947-B74F-8CC8300095B2}" name="Column15306"/>
    <tableColumn id="15327" xr3:uid="{552815AC-EA81-9641-BF17-2C5DBE1DDA94}" name="Column15307"/>
    <tableColumn id="15328" xr3:uid="{5828D1B6-55E1-F243-8255-2B7A642FD566}" name="Column15308"/>
    <tableColumn id="15329" xr3:uid="{A010071B-B4F5-7841-AC12-A4B5AC9F1D09}" name="Column15309"/>
    <tableColumn id="15330" xr3:uid="{A253134D-68AD-C040-945C-21B80440F122}" name="Column15310"/>
    <tableColumn id="15331" xr3:uid="{8E2FEE44-6C48-6A4E-A50A-45E484E9A90C}" name="Column15311"/>
    <tableColumn id="15332" xr3:uid="{44F4AEFB-BB01-8F4C-B7B6-D363DE16824B}" name="Column15312"/>
    <tableColumn id="15333" xr3:uid="{5026E9E6-4D93-DF47-9DBF-DAE1144BE995}" name="Column15313"/>
    <tableColumn id="15334" xr3:uid="{EDBC7355-C0AD-6047-A13E-FE276A9DCBBF}" name="Column15314"/>
    <tableColumn id="15335" xr3:uid="{EBF3F15E-43FA-D341-8575-FF4C4056813C}" name="Column15315"/>
    <tableColumn id="15336" xr3:uid="{4BA57352-1B0F-B24A-9B14-F80AEB97E844}" name="Column15316"/>
    <tableColumn id="15337" xr3:uid="{A182FFB5-36C8-8741-AF22-AF981FDA6A5E}" name="Column15317"/>
    <tableColumn id="15338" xr3:uid="{544EB93A-DBD8-A94D-A739-CB4883D3FFAB}" name="Column15318"/>
    <tableColumn id="15339" xr3:uid="{DEB6F93B-B735-D940-B444-3336C853AF9D}" name="Column15319"/>
    <tableColumn id="15340" xr3:uid="{9ABE82FC-A092-A545-9C4E-BD2D8DFBF1D7}" name="Column15320"/>
    <tableColumn id="15341" xr3:uid="{D9D78054-AAC6-8B45-AE1A-4A1A5B174BD9}" name="Column15321"/>
    <tableColumn id="15342" xr3:uid="{559DD2A4-D2BB-BC49-BB88-7DFC306B7AAD}" name="Column15322"/>
    <tableColumn id="15343" xr3:uid="{2AF36EEC-3778-4B43-88C1-0C2765938850}" name="Column15323"/>
    <tableColumn id="15344" xr3:uid="{D7DADD73-76EE-4443-954C-135F7ACD9AD7}" name="Column15324"/>
    <tableColumn id="15345" xr3:uid="{ADC2A8FA-5DB9-544E-82B4-23A6A0187499}" name="Column15325"/>
    <tableColumn id="15346" xr3:uid="{FC415D37-D06D-AB40-9025-2C667BAF087E}" name="Column15326"/>
    <tableColumn id="15347" xr3:uid="{4175E9E7-94AB-ED4A-A08B-30E5461AB956}" name="Column15327"/>
    <tableColumn id="15348" xr3:uid="{DFF3BF51-CE6F-1A41-AC1E-0C3FFA328A32}" name="Column15328"/>
    <tableColumn id="15349" xr3:uid="{0EC0ECE4-0325-A749-8FF5-82CB0D8E4D23}" name="Column15329"/>
    <tableColumn id="15350" xr3:uid="{992278F6-E6DF-2843-816F-605708154E95}" name="Column15330"/>
    <tableColumn id="15351" xr3:uid="{25689982-E0CB-1245-AB64-93E1FB062A52}" name="Column15331"/>
    <tableColumn id="15352" xr3:uid="{2ECBF136-F934-C34A-9791-1D2C8E047C5A}" name="Column15332"/>
    <tableColumn id="15353" xr3:uid="{D029BC31-7ED7-BF42-A308-0C5E08A46745}" name="Column15333"/>
    <tableColumn id="15354" xr3:uid="{21BCCBC9-5958-AA40-ADDC-956B950F2078}" name="Column15334"/>
    <tableColumn id="15355" xr3:uid="{33A843CD-FFDD-1D49-95CE-A89950C586F7}" name="Column15335"/>
    <tableColumn id="15356" xr3:uid="{46F604F9-7F24-2344-A464-9E541CB40B80}" name="Column15336"/>
    <tableColumn id="15357" xr3:uid="{1FAD50D9-8AF2-5D4E-B9F1-F9A5E1D0E398}" name="Column15337"/>
    <tableColumn id="15358" xr3:uid="{41B61F35-44B9-0B49-B4E6-60BDD03EF115}" name="Column15338"/>
    <tableColumn id="15359" xr3:uid="{E1FDE2F1-433B-1F4C-B661-2E3FF6DC9588}" name="Column15339"/>
    <tableColumn id="15360" xr3:uid="{70B2BDC4-34DA-0145-ACEF-EAD5EEE2F49C}" name="Column15340"/>
    <tableColumn id="15361" xr3:uid="{7DF816A9-A866-5348-AC72-E7D3C1DE993F}" name="Column15341"/>
    <tableColumn id="15362" xr3:uid="{2CBECA5E-2EB5-6D41-A3E7-36608CCA0AC5}" name="Column15342"/>
    <tableColumn id="15363" xr3:uid="{93B88725-3290-8D40-B588-48AD663B8DB3}" name="Column15343"/>
    <tableColumn id="15364" xr3:uid="{0CF09E2E-5432-A84C-A064-1FEAD83A19E8}" name="Column15344"/>
    <tableColumn id="15365" xr3:uid="{B24D2DC6-2BC2-6647-A5C2-315D12A8F41F}" name="Column15345"/>
    <tableColumn id="15366" xr3:uid="{A5B97383-AD34-1049-80F2-6E44A708F681}" name="Column15346"/>
    <tableColumn id="15367" xr3:uid="{07383F78-C3B7-A441-A289-AB742FF0C7B1}" name="Column15347"/>
    <tableColumn id="15368" xr3:uid="{C03D14F6-7CCC-E049-B523-B3137B1B6464}" name="Column15348"/>
    <tableColumn id="15369" xr3:uid="{618E7228-B1B2-CD4B-8368-1966C0B1737B}" name="Column15349"/>
    <tableColumn id="15370" xr3:uid="{56D5C6C7-34E0-F44A-9E3D-AE1F674963BA}" name="Column15350"/>
    <tableColumn id="15371" xr3:uid="{A1C8ED9D-099C-BB44-9E13-19CBFE5E548F}" name="Column15351"/>
    <tableColumn id="15372" xr3:uid="{855BCDBE-FE97-A24B-B02F-C0CBE97F2F23}" name="Column15352"/>
    <tableColumn id="15373" xr3:uid="{6E316472-9A2E-094E-9B24-A45043055683}" name="Column15353"/>
    <tableColumn id="15374" xr3:uid="{2AB894B0-91B1-7B48-A749-E4F929E769B3}" name="Column15354"/>
    <tableColumn id="15375" xr3:uid="{EB120DF6-ECBC-AB42-AE5B-BC8B6472C2F3}" name="Column15355"/>
    <tableColumn id="15376" xr3:uid="{E70F23E5-606A-A849-86AE-D5E1D6BA8913}" name="Column15356"/>
    <tableColumn id="15377" xr3:uid="{4063F477-D978-A94A-9E35-EF285DE44748}" name="Column15357"/>
    <tableColumn id="15378" xr3:uid="{93C1DC58-3E61-DB49-B5A3-B8BC067DEDB8}" name="Column15358"/>
    <tableColumn id="15379" xr3:uid="{64056C95-864E-244C-953B-AE566EA45978}" name="Column15359"/>
    <tableColumn id="15380" xr3:uid="{4084615F-2533-4942-893A-63CDA430EA3B}" name="Column15360"/>
    <tableColumn id="15381" xr3:uid="{2CE9E3F6-EF70-5A4F-A982-8259C488B5ED}" name="Column15361"/>
    <tableColumn id="15382" xr3:uid="{32C6254C-E72F-5A45-BA14-DD94709CCE33}" name="Column15362"/>
    <tableColumn id="15383" xr3:uid="{B75829BB-0038-D54E-8C17-3CB64C5EBAE4}" name="Column15363"/>
    <tableColumn id="15384" xr3:uid="{733F1A3E-4DE2-2844-93E1-F000E8B201FD}" name="Column15364"/>
    <tableColumn id="15385" xr3:uid="{EA3FA920-2D4D-C34A-8D2F-BDBC07AEAFBE}" name="Column15365"/>
    <tableColumn id="15386" xr3:uid="{84C45034-22BB-6F41-809C-395323CB18D0}" name="Column15366"/>
    <tableColumn id="15387" xr3:uid="{094F17B7-3EDE-FF47-B689-85E47B6FB1B9}" name="Column15367"/>
    <tableColumn id="15388" xr3:uid="{D08D6E3E-3CDA-4E4C-B944-4727B95FD771}" name="Column15368"/>
    <tableColumn id="15389" xr3:uid="{5725C9AD-8D60-7F46-AA87-82486DA3E971}" name="Column15369"/>
    <tableColumn id="15390" xr3:uid="{728AD1A2-F2EC-684D-9B89-4DF871E039F5}" name="Column15370"/>
    <tableColumn id="15391" xr3:uid="{F5A630EC-82A0-FE47-8E80-305FCC3AED7D}" name="Column15371"/>
    <tableColumn id="15392" xr3:uid="{A2E639E0-CDA0-FE43-BAC5-8B9F4FB24700}" name="Column15372"/>
    <tableColumn id="15393" xr3:uid="{45956D38-E0C9-5046-B335-53F033EECDE0}" name="Column15373"/>
    <tableColumn id="15394" xr3:uid="{44DE7A53-52EA-1A4C-98C3-3298C87386B2}" name="Column15374"/>
    <tableColumn id="15395" xr3:uid="{286F6E51-138B-9840-9E49-CB9E50F6924D}" name="Column15375"/>
    <tableColumn id="15396" xr3:uid="{0D833AD1-16CF-FC4E-AE91-E68C274C3002}" name="Column15376"/>
    <tableColumn id="15397" xr3:uid="{DD695C69-E62C-274A-895D-04F3DE734B52}" name="Column15377"/>
    <tableColumn id="15398" xr3:uid="{EEB84146-14B4-C54D-BD69-31D52CD8998F}" name="Column15378"/>
    <tableColumn id="15399" xr3:uid="{BCA00D41-8FCF-844E-AF3E-53AE87F5F7E3}" name="Column15379"/>
    <tableColumn id="15400" xr3:uid="{BB481176-5FAD-CE4A-A5A4-0A31CD6365F2}" name="Column15380"/>
    <tableColumn id="15401" xr3:uid="{6D4E3EEB-ED3D-2D4B-895C-852B6D822863}" name="Column15381"/>
    <tableColumn id="15402" xr3:uid="{B42855BE-044F-694B-86EA-33F1F7C079E1}" name="Column15382"/>
    <tableColumn id="15403" xr3:uid="{A1A65BDA-D7D9-DD45-A640-C8EA5038DD0C}" name="Column15383"/>
    <tableColumn id="15404" xr3:uid="{5CD04191-ED2D-BC47-ABA3-46AE162D28A6}" name="Column15384"/>
    <tableColumn id="15405" xr3:uid="{ADEC920B-6C2D-ED45-81EB-D2D73A4221DD}" name="Column15385"/>
    <tableColumn id="15406" xr3:uid="{4E7526BF-B5C7-BB4F-848C-0C45A8DF51CC}" name="Column15386"/>
    <tableColumn id="15407" xr3:uid="{90FA1ECB-92ED-9D43-BE98-185A4C28B41F}" name="Column15387"/>
    <tableColumn id="15408" xr3:uid="{DA97C650-8F3C-5D43-9259-27D611FBFB56}" name="Column15388"/>
    <tableColumn id="15409" xr3:uid="{B11A19AD-B76E-5049-AC5D-BAB3E41595C5}" name="Column15389"/>
    <tableColumn id="15410" xr3:uid="{9710E546-477B-9049-B6FA-8523E3CA20DA}" name="Column15390"/>
    <tableColumn id="15411" xr3:uid="{D34D47B5-0876-3C41-B01F-6F03A6847F7D}" name="Column15391"/>
    <tableColumn id="15412" xr3:uid="{11D57238-A910-FF4C-985B-F1553501B6D4}" name="Column15392"/>
    <tableColumn id="15413" xr3:uid="{183BD7EA-A503-9E49-897F-3E3D92331CD0}" name="Column15393"/>
    <tableColumn id="15414" xr3:uid="{A88A9541-6CD4-0F4A-9468-920643DD9ABA}" name="Column15394"/>
    <tableColumn id="15415" xr3:uid="{CE9F6B0C-2DA9-0742-B974-A176EFC87D45}" name="Column15395"/>
    <tableColumn id="15416" xr3:uid="{C9D81644-E649-7949-AC13-708080B9B5E7}" name="Column15396"/>
    <tableColumn id="15417" xr3:uid="{4D896C0C-FEE3-8441-A81F-92DC22D6C413}" name="Column15397"/>
    <tableColumn id="15418" xr3:uid="{92F55414-A879-3448-BBEB-EE962FD199FA}" name="Column15398"/>
    <tableColumn id="15419" xr3:uid="{9006ABFD-C174-A947-A069-FD95D4ADD255}" name="Column15399"/>
    <tableColumn id="15420" xr3:uid="{0E23AD28-0C4E-C64F-AF81-1A81AA0E4A4E}" name="Column15400"/>
    <tableColumn id="15421" xr3:uid="{2D94E1F6-0E38-F34A-9227-B56CED52B2E4}" name="Column15401"/>
    <tableColumn id="15422" xr3:uid="{E38A1420-D4DD-3A46-A9C7-39A1B0C834A3}" name="Column15402"/>
    <tableColumn id="15423" xr3:uid="{0E390A23-C8EA-DD47-9A8E-BE601D26F6EA}" name="Column15403"/>
    <tableColumn id="15424" xr3:uid="{7E61D60F-3B45-644B-9539-890A375595B3}" name="Column15404"/>
    <tableColumn id="15425" xr3:uid="{DF0F8020-6680-9643-A8C3-115817B85AF8}" name="Column15405"/>
    <tableColumn id="15426" xr3:uid="{B8B99D9F-16EA-714A-A323-3F6860C8DC26}" name="Column15406"/>
    <tableColumn id="15427" xr3:uid="{C848A5D3-9468-AB47-9DDE-7ED25A5FD869}" name="Column15407"/>
    <tableColumn id="15428" xr3:uid="{87D755E2-A41F-0D41-B8F7-C47CCF2CA6CD}" name="Column15408"/>
    <tableColumn id="15429" xr3:uid="{93695FBA-9531-2149-8317-224B1347A89F}" name="Column15409"/>
    <tableColumn id="15430" xr3:uid="{CB6B59ED-E00C-DD44-A126-BB9866FE0668}" name="Column15410"/>
    <tableColumn id="15431" xr3:uid="{7A6C3AD0-5353-4040-8C31-5FF06DD97380}" name="Column15411"/>
    <tableColumn id="15432" xr3:uid="{BB2C0D8C-93BF-DF45-A6A5-7195DCF32D90}" name="Column15412"/>
    <tableColumn id="15433" xr3:uid="{005DC14A-5178-BA47-AE94-92DED0ECDF86}" name="Column15413"/>
    <tableColumn id="15434" xr3:uid="{1E523B98-CB6B-064E-AFF6-1CAE8ECAB205}" name="Column15414"/>
    <tableColumn id="15435" xr3:uid="{9C3E2601-AF2F-D246-A92A-48EE88FF20E1}" name="Column15415"/>
    <tableColumn id="15436" xr3:uid="{A14BEF92-673B-3341-A435-750BFFC3D85E}" name="Column15416"/>
    <tableColumn id="15437" xr3:uid="{87917AA5-5308-B94B-BFE4-6B6977AA7456}" name="Column15417"/>
    <tableColumn id="15438" xr3:uid="{9D62EAF7-A010-5843-BFE9-DFD3676B5CF8}" name="Column15418"/>
    <tableColumn id="15439" xr3:uid="{2AC0B8D0-8BDE-2841-8008-CED74DC1E9EE}" name="Column15419"/>
    <tableColumn id="15440" xr3:uid="{70618F4E-DD31-4F40-81BB-A2E91D743899}" name="Column15420"/>
    <tableColumn id="15441" xr3:uid="{91B15EB6-DDE7-CD4A-93FC-15CBFBACD73C}" name="Column15421"/>
    <tableColumn id="15442" xr3:uid="{15340EF6-1FCF-D649-899E-F4AA85F96E4C}" name="Column15422"/>
    <tableColumn id="15443" xr3:uid="{97024320-CE21-BC4E-AD8F-A2B5A5DB6C6F}" name="Column15423"/>
    <tableColumn id="15444" xr3:uid="{2D8C1854-D64A-BC4F-A7CE-5F906D2690B3}" name="Column15424"/>
    <tableColumn id="15445" xr3:uid="{056D0A12-44B6-C640-8878-126F22844062}" name="Column15425"/>
    <tableColumn id="15446" xr3:uid="{78DFE369-E881-1049-8887-3BEA29A85DE2}" name="Column15426"/>
    <tableColumn id="15447" xr3:uid="{E5D81F12-2BEC-124D-BCF0-0A59E1792C35}" name="Column15427"/>
    <tableColumn id="15448" xr3:uid="{1C071406-3A1E-644E-8DA2-B76424BAC949}" name="Column15428"/>
    <tableColumn id="15449" xr3:uid="{BB93FB25-97C5-EE4A-8B0C-B3C9EA29CBE0}" name="Column15429"/>
    <tableColumn id="15450" xr3:uid="{DBC34C19-5FD5-2D43-A618-C1C18E0078A1}" name="Column15430"/>
    <tableColumn id="15451" xr3:uid="{67B24160-D9D6-1044-91EF-A29E483951CA}" name="Column15431"/>
    <tableColumn id="15452" xr3:uid="{48B8ED38-148B-344E-91A1-2F5E559B031C}" name="Column15432"/>
    <tableColumn id="15453" xr3:uid="{06E47E0C-51A0-3341-BD3B-25854B167415}" name="Column15433"/>
    <tableColumn id="15454" xr3:uid="{EE075BC6-B8FE-764A-A314-2D0E2E91F03C}" name="Column15434"/>
    <tableColumn id="15455" xr3:uid="{1361AD4B-4A6F-F44F-A6B0-58AAAD216974}" name="Column15435"/>
    <tableColumn id="15456" xr3:uid="{3EA99C1B-2E14-804F-BABE-6CC2CFCDAF48}" name="Column15436"/>
    <tableColumn id="15457" xr3:uid="{85463759-4F95-1546-8EBD-232E73A94FE6}" name="Column15437"/>
    <tableColumn id="15458" xr3:uid="{EA50006E-8ED2-9B4D-AEDB-91E1AF58230D}" name="Column15438"/>
    <tableColumn id="15459" xr3:uid="{CDD119FA-B593-DD4A-A3AB-E077F975EEDC}" name="Column15439"/>
    <tableColumn id="15460" xr3:uid="{30C86A7A-1A4C-2643-950A-868ADA22B4AF}" name="Column15440"/>
    <tableColumn id="15461" xr3:uid="{33F11F2E-ACB5-7547-BC04-92208D66DFE7}" name="Column15441"/>
    <tableColumn id="15462" xr3:uid="{5BC62019-98E5-5849-B857-61660881E60D}" name="Column15442"/>
    <tableColumn id="15463" xr3:uid="{54D223E2-8FAA-BD48-B05D-639C235978B8}" name="Column15443"/>
    <tableColumn id="15464" xr3:uid="{DF9FD270-3C40-A94D-AE18-A22A18ED1E60}" name="Column15444"/>
    <tableColumn id="15465" xr3:uid="{54781754-0518-C843-9288-460832FD479C}" name="Column15445"/>
    <tableColumn id="15466" xr3:uid="{F3F0561F-C3A1-6F4B-BF52-E1EAB14C7050}" name="Column15446"/>
    <tableColumn id="15467" xr3:uid="{03554799-52D7-C544-87A0-3A3635AAFF64}" name="Column15447"/>
    <tableColumn id="15468" xr3:uid="{C7BCC920-7096-9242-85C3-956F6288A97F}" name="Column15448"/>
    <tableColumn id="15469" xr3:uid="{3AA6749C-1436-6E45-8A1F-8E1894EB3639}" name="Column15449"/>
    <tableColumn id="15470" xr3:uid="{1103EEEC-62B1-1945-AE1C-3D3809D237A4}" name="Column15450"/>
    <tableColumn id="15471" xr3:uid="{AA899A35-CCF8-984C-90CC-49948D06F769}" name="Column15451"/>
    <tableColumn id="15472" xr3:uid="{097CAA7A-170A-8341-8765-77B0FA823CD6}" name="Column15452"/>
    <tableColumn id="15473" xr3:uid="{52C65258-9AA7-6046-9447-6017281C6AB9}" name="Column15453"/>
    <tableColumn id="15474" xr3:uid="{18299C77-120D-E34D-A24A-75FB3093262D}" name="Column15454"/>
    <tableColumn id="15475" xr3:uid="{91BC4D7C-0F94-2245-A2DC-CB21DDD1CAA6}" name="Column15455"/>
    <tableColumn id="15476" xr3:uid="{E99DAE30-9C03-644B-B8F7-C8364DC79D64}" name="Column15456"/>
    <tableColumn id="15477" xr3:uid="{992B153C-0041-B347-B8FF-AE4B0605C359}" name="Column15457"/>
    <tableColumn id="15478" xr3:uid="{1D06835F-8A18-924C-A2EB-DDD3B29F7F45}" name="Column15458"/>
    <tableColumn id="15479" xr3:uid="{1F63A34D-A9AC-394C-8FAE-856EBCC98AB4}" name="Column15459"/>
    <tableColumn id="15480" xr3:uid="{4A690A0F-B3B5-2C46-8FDE-6570724ADFAD}" name="Column15460"/>
    <tableColumn id="15481" xr3:uid="{67784B0B-39E4-9145-9E22-51745EC2A328}" name="Column15461"/>
    <tableColumn id="15482" xr3:uid="{8D493DD6-76A9-6A43-952B-F8E5146A7A2A}" name="Column15462"/>
    <tableColumn id="15483" xr3:uid="{B90FDB86-5A31-B847-B4D4-294A314B781A}" name="Column15463"/>
    <tableColumn id="15484" xr3:uid="{B420CBAD-F318-FD4A-B915-1F4D3440B1FF}" name="Column15464"/>
    <tableColumn id="15485" xr3:uid="{26194BCB-53E5-E34D-B8E5-E7358D8427EE}" name="Column15465"/>
    <tableColumn id="15486" xr3:uid="{1AC1E5CB-CF50-F64E-AB0D-3CE9B1731190}" name="Column15466"/>
    <tableColumn id="15487" xr3:uid="{F66DB340-2E69-1A4B-A39C-EA3A222495A4}" name="Column15467"/>
    <tableColumn id="15488" xr3:uid="{BB05FF06-A3E3-1647-8B4B-580A20B9BD7F}" name="Column15468"/>
    <tableColumn id="15489" xr3:uid="{4945DD22-053E-EE49-8F9A-76ABF7CCC725}" name="Column15469"/>
    <tableColumn id="15490" xr3:uid="{0B890830-3E27-6A4E-8EEF-383BE00B4EAB}" name="Column15470"/>
    <tableColumn id="15491" xr3:uid="{DF5F8E14-B999-5248-AAD9-0D7A42C773CB}" name="Column15471"/>
    <tableColumn id="15492" xr3:uid="{CD2F6B30-4E0C-9E4E-A22D-DE9BE7A9A643}" name="Column15472"/>
    <tableColumn id="15493" xr3:uid="{F00B469D-6D53-8746-9508-D5F4FB1E8B89}" name="Column15473"/>
    <tableColumn id="15494" xr3:uid="{98E8F09B-26C0-3A4F-AB04-19D6569CFD5B}" name="Column15474"/>
    <tableColumn id="15495" xr3:uid="{9842D5A4-D33B-BD44-BA94-F29F8E1F13E7}" name="Column15475"/>
    <tableColumn id="15496" xr3:uid="{7854B4CB-D6A0-8B41-8561-8293DE146D4B}" name="Column15476"/>
    <tableColumn id="15497" xr3:uid="{EB3357EA-F874-524A-A013-9A8E0F0923DE}" name="Column15477"/>
    <tableColumn id="15498" xr3:uid="{AB54223B-CFB6-EE44-A3A1-7F073FA0CEED}" name="Column15478"/>
    <tableColumn id="15499" xr3:uid="{4631F2A1-440B-C741-9475-B43FAD1A1F91}" name="Column15479"/>
    <tableColumn id="15500" xr3:uid="{B28AA0C9-A7CE-1E48-817B-6627E7D0F723}" name="Column15480"/>
    <tableColumn id="15501" xr3:uid="{2A6BB0B1-5A39-5642-B9B3-A988B2048745}" name="Column15481"/>
    <tableColumn id="15502" xr3:uid="{26BFC8B2-AE9E-644F-99CC-BB1A79640B13}" name="Column15482"/>
    <tableColumn id="15503" xr3:uid="{F16AA9B2-81B8-BF4C-B3B8-30EA33CFC524}" name="Column15483"/>
    <tableColumn id="15504" xr3:uid="{1490D133-A34A-4142-B128-D692D388FF45}" name="Column15484"/>
    <tableColumn id="15505" xr3:uid="{35302CB9-D1CD-A240-AA05-9ADEFC7902E1}" name="Column15485"/>
    <tableColumn id="15506" xr3:uid="{0AF42463-58C2-234D-B015-AD8B6E0F2046}" name="Column15486"/>
    <tableColumn id="15507" xr3:uid="{0E28727F-E81B-0F4E-AC43-E9C53361FABF}" name="Column15487"/>
    <tableColumn id="15508" xr3:uid="{776BD0C4-4847-424B-8629-13DC029BC2C9}" name="Column15488"/>
    <tableColumn id="15509" xr3:uid="{3E0C2E73-37EC-744F-B10D-56076351C0A7}" name="Column15489"/>
    <tableColumn id="15510" xr3:uid="{95CAE8FD-D878-6848-83F1-68DAED886D71}" name="Column15490"/>
    <tableColumn id="15511" xr3:uid="{6B2CB133-5270-4042-B905-C57621A5960E}" name="Column15491"/>
    <tableColumn id="15512" xr3:uid="{0A2E2A52-F5A8-A34A-AA6A-8077E6D4993D}" name="Column15492"/>
    <tableColumn id="15513" xr3:uid="{1C017305-834D-F043-9FA6-B559A2DC0D51}" name="Column15493"/>
    <tableColumn id="15514" xr3:uid="{5C82D22A-DA7A-1746-A61E-BB64B13FCD19}" name="Column15494"/>
    <tableColumn id="15515" xr3:uid="{C9D425D1-6FB2-B744-990A-DFD5596FF352}" name="Column15495"/>
    <tableColumn id="15516" xr3:uid="{06AF1A12-8E09-EB42-A414-C4BD2DC93A7B}" name="Column15496"/>
    <tableColumn id="15517" xr3:uid="{2AE15114-16EB-2B48-97DC-B9C29F951AB2}" name="Column15497"/>
    <tableColumn id="15518" xr3:uid="{A8B4DDBD-986B-494E-A55D-199437151748}" name="Column15498"/>
    <tableColumn id="15519" xr3:uid="{FAAEC8AA-D1B1-F648-BBF5-573159115C2F}" name="Column15499"/>
    <tableColumn id="15520" xr3:uid="{70669B58-40FB-484E-9069-68A05F46F7D6}" name="Column15500"/>
    <tableColumn id="15521" xr3:uid="{94615D47-C7C7-B845-94F9-4B19FC6DB437}" name="Column15501"/>
    <tableColumn id="15522" xr3:uid="{DB0E61B4-852A-194A-B62E-313959C837D3}" name="Column15502"/>
    <tableColumn id="15523" xr3:uid="{07D7E224-C274-F04D-A8CD-1C723DBCD492}" name="Column15503"/>
    <tableColumn id="15524" xr3:uid="{1AA9825C-50C8-BC4E-9364-6756BAE3C042}" name="Column15504"/>
    <tableColumn id="15525" xr3:uid="{5EB11E8D-A134-F84E-84B0-2EC9B9EBC387}" name="Column15505"/>
    <tableColumn id="15526" xr3:uid="{E121B097-C85C-634B-92B4-F28696A39718}" name="Column15506"/>
    <tableColumn id="15527" xr3:uid="{058A5CF8-221B-CD4D-81C1-3462A49C23E1}" name="Column15507"/>
    <tableColumn id="15528" xr3:uid="{C4268526-1E13-824D-89C2-D323F0FBF290}" name="Column15508"/>
    <tableColumn id="15529" xr3:uid="{CD6963AA-174B-5742-ABF7-BA050AF1B2B4}" name="Column15509"/>
    <tableColumn id="15530" xr3:uid="{F0C54158-97FA-CE4B-A7BC-094A559923FE}" name="Column15510"/>
    <tableColumn id="15531" xr3:uid="{450C6F44-18D9-7347-8074-6A2D9A3661CA}" name="Column15511"/>
    <tableColumn id="15532" xr3:uid="{D0483B67-A3D8-3642-8714-F10B50064CA4}" name="Column15512"/>
    <tableColumn id="15533" xr3:uid="{B13228D2-754F-1048-93F8-AEEF21D3CC88}" name="Column15513"/>
    <tableColumn id="15534" xr3:uid="{BEE0F86C-7A57-FA48-B5FD-DFA32DF9A827}" name="Column15514"/>
    <tableColumn id="15535" xr3:uid="{F020EE3A-B436-D347-A4A2-2EB797AFE1FD}" name="Column15515"/>
    <tableColumn id="15536" xr3:uid="{F75674E3-74EA-F343-A1EC-F4C2827C47A6}" name="Column15516"/>
    <tableColumn id="15537" xr3:uid="{FE7AAE7B-E420-2D45-AFA6-5F9CA778A6C5}" name="Column15517"/>
    <tableColumn id="15538" xr3:uid="{A86AB8CB-4816-424D-852C-888A9662EA65}" name="Column15518"/>
    <tableColumn id="15539" xr3:uid="{7A7592B3-32FF-4A4B-AC65-F3B7018025B0}" name="Column15519"/>
    <tableColumn id="15540" xr3:uid="{FC5E28F0-1856-A14E-97FB-94A122DF054D}" name="Column15520"/>
    <tableColumn id="15541" xr3:uid="{934E1315-D5A4-DA4B-A6BE-8DB7175E07B2}" name="Column15521"/>
    <tableColumn id="15542" xr3:uid="{C872CD2D-BBE6-644F-A249-B1EFDD8C62C0}" name="Column15522"/>
    <tableColumn id="15543" xr3:uid="{FAE5C91B-79C8-4245-981A-2D19B8C79225}" name="Column15523"/>
    <tableColumn id="15544" xr3:uid="{8CD85EA0-0B58-E442-9393-02D14258591E}" name="Column15524"/>
    <tableColumn id="15545" xr3:uid="{9D1170E9-AFA9-E649-A7F1-EEA0F3667AAB}" name="Column15525"/>
    <tableColumn id="15546" xr3:uid="{17055AAE-2A1E-9F48-B056-4D2B991FA89D}" name="Column15526"/>
    <tableColumn id="15547" xr3:uid="{4C40F168-9324-604A-BF64-F86EA5DD8966}" name="Column15527"/>
    <tableColumn id="15548" xr3:uid="{A349FC27-ECBB-534B-B422-51B0C072080B}" name="Column15528"/>
    <tableColumn id="15549" xr3:uid="{52F65771-A172-2B46-801B-E5E3E24DE26C}" name="Column15529"/>
    <tableColumn id="15550" xr3:uid="{1BB6F9C3-F5B3-D845-A866-D922D96940FE}" name="Column15530"/>
    <tableColumn id="15551" xr3:uid="{CB20AE66-8D79-F94E-9C16-BEE89EC6C62B}" name="Column15531"/>
    <tableColumn id="15552" xr3:uid="{FBBB1861-A7EE-4E40-AABF-7D740B361342}" name="Column15532"/>
    <tableColumn id="15553" xr3:uid="{E635BD0C-C321-9749-A2E9-C2F60A18B351}" name="Column15533"/>
    <tableColumn id="15554" xr3:uid="{F48A3988-542F-EA48-A631-FD864923E983}" name="Column15534"/>
    <tableColumn id="15555" xr3:uid="{3855EF0E-90C6-6C47-A3ED-EE6A95FF279D}" name="Column15535"/>
    <tableColumn id="15556" xr3:uid="{0791BF18-6275-2641-AEA8-834DA7D0619B}" name="Column15536"/>
    <tableColumn id="15557" xr3:uid="{9098028A-6688-1A44-A2EE-63D005408178}" name="Column15537"/>
    <tableColumn id="15558" xr3:uid="{617A7A16-DA7C-A842-BA5D-53087A21AE1C}" name="Column15538"/>
    <tableColumn id="15559" xr3:uid="{85D8DB2B-B598-B04E-9BC3-417999E1860A}" name="Column15539"/>
    <tableColumn id="15560" xr3:uid="{47620CFE-B848-5047-A99D-6E11D0016EF2}" name="Column15540"/>
    <tableColumn id="15561" xr3:uid="{F6B21B85-EFAE-5248-9FD2-1591A60078EC}" name="Column15541"/>
    <tableColumn id="15562" xr3:uid="{8665BA1F-98C4-8944-A097-72C5B9892F2B}" name="Column15542"/>
    <tableColumn id="15563" xr3:uid="{C48E40DA-A381-4444-82D9-E53F6E44FC9E}" name="Column15543"/>
    <tableColumn id="15564" xr3:uid="{297152C6-4830-7445-8677-ACE54CD7C9B0}" name="Column15544"/>
    <tableColumn id="15565" xr3:uid="{19050D35-6C69-4246-B066-F247A7517764}" name="Column15545"/>
    <tableColumn id="15566" xr3:uid="{D422157C-BA66-6C4F-B4B8-4092C883AE4A}" name="Column15546"/>
    <tableColumn id="15567" xr3:uid="{5D9CA593-7D81-8E48-9747-A20E5BF6E823}" name="Column15547"/>
    <tableColumn id="15568" xr3:uid="{D3A2CABB-166C-4C46-9277-DF95EDF8D348}" name="Column15548"/>
    <tableColumn id="15569" xr3:uid="{9C63167E-0974-2F43-9864-F84AC52E17DD}" name="Column15549"/>
    <tableColumn id="15570" xr3:uid="{8CAF8770-BC8B-1947-9022-07D04C5BB484}" name="Column15550"/>
    <tableColumn id="15571" xr3:uid="{E1B61548-6EBF-C044-8808-0F3292AD1D4F}" name="Column15551"/>
    <tableColumn id="15572" xr3:uid="{7DA23983-CE15-444A-8649-37D51D006627}" name="Column15552"/>
    <tableColumn id="15573" xr3:uid="{4184B199-E4B1-DE4A-8B31-4766FD5BE14D}" name="Column15553"/>
    <tableColumn id="15574" xr3:uid="{F87158CA-8869-1247-9F59-3BD10FD5CAC1}" name="Column15554"/>
    <tableColumn id="15575" xr3:uid="{80F352E1-4E6E-B94E-9DFE-8B4AA922DCE6}" name="Column15555"/>
    <tableColumn id="15576" xr3:uid="{8C345566-BF65-4E42-95CD-9E6D6D901906}" name="Column15556"/>
    <tableColumn id="15577" xr3:uid="{E787D2D8-2FFE-4444-872C-AD01C49FF509}" name="Column15557"/>
    <tableColumn id="15578" xr3:uid="{1AAD1C40-3668-E845-8738-694955D6BB0C}" name="Column15558"/>
    <tableColumn id="15579" xr3:uid="{4AA7710C-5E72-7A4B-B76F-A75D156EB018}" name="Column15559"/>
    <tableColumn id="15580" xr3:uid="{8B5AFFFB-FB75-1E40-AA89-FBD5A8FCCAB1}" name="Column15560"/>
    <tableColumn id="15581" xr3:uid="{389594E0-3A3A-4C40-A051-018C46A99D0E}" name="Column15561"/>
    <tableColumn id="15582" xr3:uid="{6168FF05-A355-9446-8B3E-4A151DE23E20}" name="Column15562"/>
    <tableColumn id="15583" xr3:uid="{DA11BA4E-1989-6F49-9A59-E98AD5509F1B}" name="Column15563"/>
    <tableColumn id="15584" xr3:uid="{996270FB-E670-8C45-B159-E83EA49B50B7}" name="Column15564"/>
    <tableColumn id="15585" xr3:uid="{54B885FB-F136-2F46-93AC-2C4968BD1687}" name="Column15565"/>
    <tableColumn id="15586" xr3:uid="{30052937-0BCB-7649-9DEB-3979D957B217}" name="Column15566"/>
    <tableColumn id="15587" xr3:uid="{2E45BB9B-A3E3-A549-AC1B-2654BD0E5950}" name="Column15567"/>
    <tableColumn id="15588" xr3:uid="{D52F98AE-E1E8-374C-B2EE-08B543B320C3}" name="Column15568"/>
    <tableColumn id="15589" xr3:uid="{D2ED939B-359E-D54E-BEA6-B7903267390B}" name="Column15569"/>
    <tableColumn id="15590" xr3:uid="{7D8C50DF-41C5-A64B-911E-D9DF2CB5CC89}" name="Column15570"/>
    <tableColumn id="15591" xr3:uid="{0FBEC74E-F8A0-614F-8DD5-F1EA8263A4CE}" name="Column15571"/>
    <tableColumn id="15592" xr3:uid="{77B5DE64-C902-B144-8C82-309FFD1F237F}" name="Column15572"/>
    <tableColumn id="15593" xr3:uid="{6DBCEF26-E9AF-EE48-9CFA-AD04511C0F08}" name="Column15573"/>
    <tableColumn id="15594" xr3:uid="{981B702E-50EF-7549-9625-5A6EA4C7B8EA}" name="Column15574"/>
    <tableColumn id="15595" xr3:uid="{9D5422F8-F41D-7044-87C8-3B291D213715}" name="Column15575"/>
    <tableColumn id="15596" xr3:uid="{C2A1D80F-E66C-8849-8094-5D21B5840A85}" name="Column15576"/>
    <tableColumn id="15597" xr3:uid="{2C263450-09CC-DD4D-95CF-03D1A698E290}" name="Column15577"/>
    <tableColumn id="15598" xr3:uid="{FE10972E-CA22-2343-AD70-58380F9E6002}" name="Column15578"/>
    <tableColumn id="15599" xr3:uid="{0A130010-118E-7541-9B72-9A32A0326CFB}" name="Column15579"/>
    <tableColumn id="15600" xr3:uid="{8B1928E9-F22A-2D4F-B5AB-2192B190AAAD}" name="Column15580"/>
    <tableColumn id="15601" xr3:uid="{872A7C17-A649-9845-9E0D-55DACEE669F9}" name="Column15581"/>
    <tableColumn id="15602" xr3:uid="{29F2DB6C-A09F-B440-82A9-748A826814D8}" name="Column15582"/>
    <tableColumn id="15603" xr3:uid="{440E6231-915E-494E-A0A9-62E16F52E13D}" name="Column15583"/>
    <tableColumn id="15604" xr3:uid="{930A3E53-9112-AB4F-A0E1-7C9F5A438D17}" name="Column15584"/>
    <tableColumn id="15605" xr3:uid="{6327D5FD-8229-2A4F-9E87-DB35DE82639C}" name="Column15585"/>
    <tableColumn id="15606" xr3:uid="{42517197-A3A7-EE45-B095-2854309F75EC}" name="Column15586"/>
    <tableColumn id="15607" xr3:uid="{35B0F437-554D-B844-9ED1-C13975F8E8ED}" name="Column15587"/>
    <tableColumn id="15608" xr3:uid="{CEF6F600-8C07-A24E-A0A3-4D76BE2F84D2}" name="Column15588"/>
    <tableColumn id="15609" xr3:uid="{C4C82D7D-0D99-254E-BF67-E86833DA0330}" name="Column15589"/>
    <tableColumn id="15610" xr3:uid="{45991C82-3277-834A-8C69-932E094D96A7}" name="Column15590"/>
    <tableColumn id="15611" xr3:uid="{EAA1EBE7-3A43-2A4A-B0C5-11B36CAE2687}" name="Column15591"/>
    <tableColumn id="15612" xr3:uid="{E09FB8AC-DB73-CF4E-B9D6-16DDA31A622D}" name="Column15592"/>
    <tableColumn id="15613" xr3:uid="{A4E14740-DD1C-1246-9355-F7367804F7E5}" name="Column15593"/>
    <tableColumn id="15614" xr3:uid="{EE3609A8-64BF-B940-AF7F-3BF204D8A424}" name="Column15594"/>
    <tableColumn id="15615" xr3:uid="{5D9B8BBA-608F-7C48-B58D-96651A96E7EE}" name="Column15595"/>
    <tableColumn id="15616" xr3:uid="{1E592BA7-CDE0-CB43-957B-88C79B3D570D}" name="Column15596"/>
    <tableColumn id="15617" xr3:uid="{83633A47-7214-2F4E-9EDA-8A117E497973}" name="Column15597"/>
    <tableColumn id="15618" xr3:uid="{17F4EC0A-A2E2-B14F-8A05-048447A1B75F}" name="Column15598"/>
    <tableColumn id="15619" xr3:uid="{33B1FCE6-1738-5947-A20D-1F396935121B}" name="Column15599"/>
    <tableColumn id="15620" xr3:uid="{5FC708B8-0B78-D14B-B89B-67227FFD69B2}" name="Column15600"/>
    <tableColumn id="15621" xr3:uid="{3CC2F603-54D9-2543-BA29-70EFB207E17D}" name="Column15601"/>
    <tableColumn id="15622" xr3:uid="{DAB7739D-3CC2-6345-AA98-AF87B8CDC700}" name="Column15602"/>
    <tableColumn id="15623" xr3:uid="{87D61DB2-1030-C843-A3A3-1D1282A2BC33}" name="Column15603"/>
    <tableColumn id="15624" xr3:uid="{E37C5C7C-76B1-FC43-B335-A817F44BEE52}" name="Column15604"/>
    <tableColumn id="15625" xr3:uid="{83EEF348-DFFF-0949-89EF-4F8016F66E1A}" name="Column15605"/>
    <tableColumn id="15626" xr3:uid="{4693E62D-119C-0D4A-BDF0-051B52FB7A1A}" name="Column15606"/>
    <tableColumn id="15627" xr3:uid="{3EA67BC2-347C-D345-82A0-88D4ABFC1127}" name="Column15607"/>
    <tableColumn id="15628" xr3:uid="{F93D6A5F-4AE4-7743-B1B8-6C24F05237D1}" name="Column15608"/>
    <tableColumn id="15629" xr3:uid="{E489CBEB-F307-B448-B9D2-C4124C0F8A76}" name="Column15609"/>
    <tableColumn id="15630" xr3:uid="{3ECAAD0F-45E9-724A-A84F-45D129FB5596}" name="Column15610"/>
    <tableColumn id="15631" xr3:uid="{1A4B38AF-00C2-7B44-98EF-034DA829ABFE}" name="Column15611"/>
    <tableColumn id="15632" xr3:uid="{90AFA2E8-BEE3-F947-B99D-A5DE02C7C4DA}" name="Column15612"/>
    <tableColumn id="15633" xr3:uid="{44EC4F38-C764-D445-9851-2CDF7BCFCC5E}" name="Column15613"/>
    <tableColumn id="15634" xr3:uid="{54C2E45F-C83B-2140-A042-5C5A9617FC44}" name="Column15614"/>
    <tableColumn id="15635" xr3:uid="{4954AD91-2A8C-324E-A20D-E5E52FD97B35}" name="Column15615"/>
    <tableColumn id="15636" xr3:uid="{60E94CEB-3B8A-5344-8ABC-A325BBA384B9}" name="Column15616"/>
    <tableColumn id="15637" xr3:uid="{0E20E78F-E11E-2A41-AD2C-F2018EB378D6}" name="Column15617"/>
    <tableColumn id="15638" xr3:uid="{48224C95-C749-EB47-BC05-E081F5B264FF}" name="Column15618"/>
    <tableColumn id="15639" xr3:uid="{A48B0673-A9D7-854F-8116-290B55ADB3FF}" name="Column15619"/>
    <tableColumn id="15640" xr3:uid="{11B29493-A675-104C-A864-67E9E7223220}" name="Column15620"/>
    <tableColumn id="15641" xr3:uid="{9452EE82-4B2D-9A40-BBE3-617F12F893A6}" name="Column15621"/>
    <tableColumn id="15642" xr3:uid="{4B12B9EF-8965-3742-B9D6-55D8E406C03D}" name="Column15622"/>
    <tableColumn id="15643" xr3:uid="{13EE53FE-C4B6-F14F-83C3-F32117E02B46}" name="Column15623"/>
    <tableColumn id="15644" xr3:uid="{52A4756F-182B-7042-90FA-3493063BBE98}" name="Column15624"/>
    <tableColumn id="15645" xr3:uid="{A45787B4-EEBB-CB47-8D44-C32367FDAC08}" name="Column15625"/>
    <tableColumn id="15646" xr3:uid="{209BCE57-868A-7943-88C6-99359D577D7C}" name="Column15626"/>
    <tableColumn id="15647" xr3:uid="{02A7667C-F5ED-6D42-A720-5C3C6C41FBCC}" name="Column15627"/>
    <tableColumn id="15648" xr3:uid="{4C432FA8-30C5-9944-843A-624F842FD43A}" name="Column15628"/>
    <tableColumn id="15649" xr3:uid="{11DE0714-D8B5-1A4B-BFEC-2E5AA4E7C9F4}" name="Column15629"/>
    <tableColumn id="15650" xr3:uid="{908723E3-1C4D-A645-9130-6DD5FE7ED05A}" name="Column15630"/>
    <tableColumn id="15651" xr3:uid="{641C777C-EE71-D748-B9BA-EAEA2CCB47F2}" name="Column15631"/>
    <tableColumn id="15652" xr3:uid="{2FAAA678-A1A3-FD42-A229-9E85D67C23D8}" name="Column15632"/>
    <tableColumn id="15653" xr3:uid="{AD4BE735-5086-0C40-B8E5-7A657352666A}" name="Column15633"/>
    <tableColumn id="15654" xr3:uid="{84DC106B-FD5A-124F-9690-9B000B70D233}" name="Column15634"/>
    <tableColumn id="15655" xr3:uid="{F38E178A-2FD3-664C-8E92-A226A505FCBC}" name="Column15635"/>
    <tableColumn id="15656" xr3:uid="{C74A0873-2BD5-C049-821B-F9CB609DC33E}" name="Column15636"/>
    <tableColumn id="15657" xr3:uid="{33C19E52-09F5-F744-AE22-DF5C6AAB3BE9}" name="Column15637"/>
    <tableColumn id="15658" xr3:uid="{1CB44078-41C6-F143-882C-5269C3AD12A8}" name="Column15638"/>
    <tableColumn id="15659" xr3:uid="{33063F78-4C64-4D4F-AFCE-D9C2377D5717}" name="Column15639"/>
    <tableColumn id="15660" xr3:uid="{8EC75F4A-97BE-7949-8032-710B3332BDDC}" name="Column15640"/>
    <tableColumn id="15661" xr3:uid="{27E80E29-2373-6A4E-B0E8-E03666A91FD7}" name="Column15641"/>
    <tableColumn id="15662" xr3:uid="{802C2860-A2AE-EB41-972F-DE4694C44892}" name="Column15642"/>
    <tableColumn id="15663" xr3:uid="{43AA6DA4-1E74-DE4D-BF7B-79D8E8CD596C}" name="Column15643"/>
    <tableColumn id="15664" xr3:uid="{30A6ECAB-8ADA-104F-A26A-3B83E15BE533}" name="Column15644"/>
    <tableColumn id="15665" xr3:uid="{829BF643-3404-BA47-825C-F2C490E69221}" name="Column15645"/>
    <tableColumn id="15666" xr3:uid="{41F8248F-6F35-BB4D-8DA6-CA530B7B91AB}" name="Column15646"/>
    <tableColumn id="15667" xr3:uid="{6EAD293E-F121-274D-B494-3839D45A7714}" name="Column15647"/>
    <tableColumn id="15668" xr3:uid="{4C7355BF-144B-CD4D-BFFE-39FA0EC08DAA}" name="Column15648"/>
    <tableColumn id="15669" xr3:uid="{61991E82-42D7-3E4F-BFA9-6404902B6CCB}" name="Column15649"/>
    <tableColumn id="15670" xr3:uid="{BFD2D815-10D4-FD4F-9043-B90C54F6E836}" name="Column15650"/>
    <tableColumn id="15671" xr3:uid="{426ADD4E-049B-9A46-91D4-AB59C862ED34}" name="Column15651"/>
    <tableColumn id="15672" xr3:uid="{6A58BC69-FB59-374F-8556-3D1D97E9AAED}" name="Column15652"/>
    <tableColumn id="15673" xr3:uid="{D03EE3ED-1B9C-E240-B92D-119E381DD809}" name="Column15653"/>
    <tableColumn id="15674" xr3:uid="{F01951CE-52EB-C248-B245-293FFFB7716D}" name="Column15654"/>
    <tableColumn id="15675" xr3:uid="{E316D539-8EDD-C24F-86A1-F009783C0F4C}" name="Column15655"/>
    <tableColumn id="15676" xr3:uid="{C03A211C-F93D-384D-B468-4312A03B3A5F}" name="Column15656"/>
    <tableColumn id="15677" xr3:uid="{5DF63A8D-5D78-454C-9620-5C17B3CCFD65}" name="Column15657"/>
    <tableColumn id="15678" xr3:uid="{A8CD4C08-9F21-B04C-92C9-BC350B6A3FFF}" name="Column15658"/>
    <tableColumn id="15679" xr3:uid="{C293252E-A087-EA45-940A-D49619A782E2}" name="Column15659"/>
    <tableColumn id="15680" xr3:uid="{888B671B-5579-9A44-AC6B-A42ED589599F}" name="Column15660"/>
    <tableColumn id="15681" xr3:uid="{47374B6F-007E-C746-A255-D691EDB6195D}" name="Column15661"/>
    <tableColumn id="15682" xr3:uid="{D0C3431A-C89B-6642-AAEE-12C026F7FF46}" name="Column15662"/>
    <tableColumn id="15683" xr3:uid="{A94DD9C1-6AB9-854B-BC21-4D764957918E}" name="Column15663"/>
    <tableColumn id="15684" xr3:uid="{48257B60-DEBB-5040-8906-CAC6F7F09DF5}" name="Column15664"/>
    <tableColumn id="15685" xr3:uid="{287F6D19-3E49-1942-B98A-6418BCB8076A}" name="Column15665"/>
    <tableColumn id="15686" xr3:uid="{DA0BBAD2-ECF5-E343-9B4A-2E4B1E501DD5}" name="Column15666"/>
    <tableColumn id="15687" xr3:uid="{DEF4D4F4-24F8-AA4B-AC54-E52509A05CB4}" name="Column15667"/>
    <tableColumn id="15688" xr3:uid="{E16BDAAF-4CE0-FB4C-8643-69F333C273CF}" name="Column15668"/>
    <tableColumn id="15689" xr3:uid="{7826D8EB-8670-1740-B270-957AD1AE30B4}" name="Column15669"/>
    <tableColumn id="15690" xr3:uid="{DB3EDED8-0883-CC41-8852-411E38845355}" name="Column15670"/>
    <tableColumn id="15691" xr3:uid="{3FED4A63-F7F1-5446-9F79-8F22F151843C}" name="Column15671"/>
    <tableColumn id="15692" xr3:uid="{6F565681-7AB9-B344-A458-ED90BCAE7EAC}" name="Column15672"/>
    <tableColumn id="15693" xr3:uid="{77128B97-2C07-034F-9215-8625DC299AF2}" name="Column15673"/>
    <tableColumn id="15694" xr3:uid="{3C9647AD-F052-7942-AA84-A7A576833A12}" name="Column15674"/>
    <tableColumn id="15695" xr3:uid="{8038E1FC-6A18-5C4C-AC81-A127C5FAEA67}" name="Column15675"/>
    <tableColumn id="15696" xr3:uid="{456E14CE-FE3F-BF43-9F7E-06660B65261D}" name="Column15676"/>
    <tableColumn id="15697" xr3:uid="{78DD0EB3-A03D-1546-B0F3-CE0C8C0AE217}" name="Column15677"/>
    <tableColumn id="15698" xr3:uid="{AD115DB0-CD1D-8E42-9593-6408ABB0D931}" name="Column15678"/>
    <tableColumn id="15699" xr3:uid="{18E40698-6E80-244B-A6C9-971E71512F6C}" name="Column15679"/>
    <tableColumn id="15700" xr3:uid="{313E6BE0-E60C-E841-ABE0-02260AF4C004}" name="Column15680"/>
    <tableColumn id="15701" xr3:uid="{6CD90832-3C88-3B45-B1C5-19779D8C0E67}" name="Column15681"/>
    <tableColumn id="15702" xr3:uid="{575C8B45-56A6-3F44-8CCC-1C4E7FA3A3E2}" name="Column15682"/>
    <tableColumn id="15703" xr3:uid="{E4B8F96D-EB63-4D4C-809C-AD13AA84563A}" name="Column15683"/>
    <tableColumn id="15704" xr3:uid="{F35D02A3-7F57-6240-8FB7-959F46CA1E9D}" name="Column15684"/>
    <tableColumn id="15705" xr3:uid="{7C633C09-6ED8-724F-A358-75C2BA68AEC5}" name="Column15685"/>
    <tableColumn id="15706" xr3:uid="{3A86D191-1AB8-424A-B2F4-6BD1353F3327}" name="Column15686"/>
    <tableColumn id="15707" xr3:uid="{F30026E0-3B53-A34E-8614-130F729539BE}" name="Column15687"/>
    <tableColumn id="15708" xr3:uid="{0669A580-AC16-5A4A-AAF3-4BF95E70B9DD}" name="Column15688"/>
    <tableColumn id="15709" xr3:uid="{2AEB1F62-3FAE-1A43-9897-77E0383FDD79}" name="Column15689"/>
    <tableColumn id="15710" xr3:uid="{9F611EB5-AA96-CF45-89AD-7770EC779BE1}" name="Column15690"/>
    <tableColumn id="15711" xr3:uid="{7540970F-6E4A-2349-94D3-D6AFF677D38F}" name="Column15691"/>
    <tableColumn id="15712" xr3:uid="{AB42EB73-B63B-4444-AA4A-984EF671DBCF}" name="Column15692"/>
    <tableColumn id="15713" xr3:uid="{1B4C25B3-01E3-4F43-9EBB-74222917B298}" name="Column15693"/>
    <tableColumn id="15714" xr3:uid="{211850DD-C129-0D40-85B7-596A00506DD7}" name="Column15694"/>
    <tableColumn id="15715" xr3:uid="{A17474D7-D842-914B-A667-C6D4B588BB0B}" name="Column15695"/>
    <tableColumn id="15716" xr3:uid="{96DF7E32-DE48-6748-B2C8-035CC1834B06}" name="Column15696"/>
    <tableColumn id="15717" xr3:uid="{09C4BFBA-584D-FE44-AF64-8FA1BD04A617}" name="Column15697"/>
    <tableColumn id="15718" xr3:uid="{C16A3B04-5831-C14B-9449-8AB250157970}" name="Column15698"/>
    <tableColumn id="15719" xr3:uid="{6D40729D-8115-E042-8473-87DA9FE9E271}" name="Column15699"/>
    <tableColumn id="15720" xr3:uid="{C16C3B62-DE3A-FA47-B6B9-2D365D17F381}" name="Column15700"/>
    <tableColumn id="15721" xr3:uid="{DA25856B-7B10-0546-9E51-09919FBE20B2}" name="Column15701"/>
    <tableColumn id="15722" xr3:uid="{7B198D36-33B3-5F4F-915C-6014C5DD4D27}" name="Column15702"/>
    <tableColumn id="15723" xr3:uid="{E694986E-9EA7-0844-BAB8-69B073EDAB3B}" name="Column15703"/>
    <tableColumn id="15724" xr3:uid="{E67C9A14-0194-5541-B669-5AEDCD5E8098}" name="Column15704"/>
    <tableColumn id="15725" xr3:uid="{183C0868-427C-2E4C-B51E-4CBAE05FD08E}" name="Column15705"/>
    <tableColumn id="15726" xr3:uid="{A55A08B0-8550-AC44-BA08-0A2FA3DD880C}" name="Column15706"/>
    <tableColumn id="15727" xr3:uid="{CE3283E4-0616-3E4D-9FBF-C86C9383B94A}" name="Column15707"/>
    <tableColumn id="15728" xr3:uid="{849167DC-57F7-3F41-B641-C506B45B1970}" name="Column15708"/>
    <tableColumn id="15729" xr3:uid="{A95666D0-9F15-694C-AF1D-A7182DDCFB32}" name="Column15709"/>
    <tableColumn id="15730" xr3:uid="{3DC2786A-48C4-F24C-9360-9C4D2CD2B9A7}" name="Column15710"/>
    <tableColumn id="15731" xr3:uid="{7CE4BC19-EBB0-E849-8DB9-5787DDFF2D8B}" name="Column15711"/>
    <tableColumn id="15732" xr3:uid="{02CCE6FF-60A9-D440-B1A6-D0BB7A6011FB}" name="Column15712"/>
    <tableColumn id="15733" xr3:uid="{1B659F3B-A8D9-C049-998C-0E66F27B1B64}" name="Column15713"/>
    <tableColumn id="15734" xr3:uid="{9B4E8E64-8742-8040-A930-9A8D3ADC7A18}" name="Column15714"/>
    <tableColumn id="15735" xr3:uid="{29A7BFE4-42A5-FE44-A20A-A7020E6BCB65}" name="Column15715"/>
    <tableColumn id="15736" xr3:uid="{00CAAFFF-C559-9348-84D2-9A976D31391D}" name="Column15716"/>
    <tableColumn id="15737" xr3:uid="{C07AD82D-C739-2848-B395-D2F811A3F0ED}" name="Column15717"/>
    <tableColumn id="15738" xr3:uid="{2AD41A0B-64FA-4149-BC0E-3FCB69571154}" name="Column15718"/>
    <tableColumn id="15739" xr3:uid="{444C8A37-55E7-8141-B640-88233B19C9CB}" name="Column15719"/>
    <tableColumn id="15740" xr3:uid="{6CFC13CA-65DF-7548-AAED-5BB7408CEFFE}" name="Column15720"/>
    <tableColumn id="15741" xr3:uid="{8D4C09DD-B9A5-A645-A3D0-C3EEC905117D}" name="Column15721"/>
    <tableColumn id="15742" xr3:uid="{C756475B-0674-5B46-8CAD-AD6D53FF99FC}" name="Column15722"/>
    <tableColumn id="15743" xr3:uid="{B80C42A8-6D2A-444D-A68C-50839F9C3D68}" name="Column15723"/>
    <tableColumn id="15744" xr3:uid="{11624AD1-5347-7348-B178-809FE983441A}" name="Column15724"/>
    <tableColumn id="15745" xr3:uid="{DCFB66DF-327A-A742-9A9A-01D6D3E482E0}" name="Column15725"/>
    <tableColumn id="15746" xr3:uid="{B09521A0-4B75-E543-AF32-66922D92000B}" name="Column15726"/>
    <tableColumn id="15747" xr3:uid="{D1B24DC2-CBD9-114B-B585-B6CC3E54A16D}" name="Column15727"/>
    <tableColumn id="15748" xr3:uid="{75BDE4CD-60BE-4E4E-A4EB-A6A002E1CC8B}" name="Column15728"/>
    <tableColumn id="15749" xr3:uid="{054A3ABD-C4EF-B24B-B500-88C5538036A4}" name="Column15729"/>
    <tableColumn id="15750" xr3:uid="{8451F286-BD59-B84C-8E27-8F81916F07D8}" name="Column15730"/>
    <tableColumn id="15751" xr3:uid="{93DE2696-4801-824F-8E90-5698D4B65E56}" name="Column15731"/>
    <tableColumn id="15752" xr3:uid="{37C70814-B200-4548-80D9-D6AC9C9F3383}" name="Column15732"/>
    <tableColumn id="15753" xr3:uid="{DB10FC01-C78E-7D4E-895D-07E3D586D1B9}" name="Column15733"/>
    <tableColumn id="15754" xr3:uid="{3183EB26-FE29-8E48-8CB7-19A323ED0945}" name="Column15734"/>
    <tableColumn id="15755" xr3:uid="{A22C4AE0-A75F-2C42-9626-2360188961C2}" name="Column15735"/>
    <tableColumn id="15756" xr3:uid="{9E9AA31D-4685-004C-B5DC-4B475CFB8565}" name="Column15736"/>
    <tableColumn id="15757" xr3:uid="{019CA583-0662-5B40-8E80-668E9C5EC074}" name="Column15737"/>
    <tableColumn id="15758" xr3:uid="{05F4F32B-9D70-F645-8BFD-32BC613B2611}" name="Column15738"/>
    <tableColumn id="15759" xr3:uid="{35445353-1BC5-9A44-A448-F568BE9876B1}" name="Column15739"/>
    <tableColumn id="15760" xr3:uid="{BCFA94E1-C4AC-0D4D-AC3C-A551AFE13869}" name="Column15740"/>
    <tableColumn id="15761" xr3:uid="{67B9BBE6-9AB3-EE45-B1EF-9F00B6DFD80B}" name="Column15741"/>
    <tableColumn id="15762" xr3:uid="{D1E65B61-D721-4B4D-93AD-CA6AE3083ACD}" name="Column15742"/>
    <tableColumn id="15763" xr3:uid="{8DE7C716-BED9-2C42-95E0-526B5DEDD836}" name="Column15743"/>
    <tableColumn id="15764" xr3:uid="{2F5E4DBF-7704-4449-8541-71FE2AC591BE}" name="Column15744"/>
    <tableColumn id="15765" xr3:uid="{11733A97-FD30-624E-AA16-C8CA0A690C9D}" name="Column15745"/>
    <tableColumn id="15766" xr3:uid="{40A79EF8-F7B1-314E-B991-49F9F439D6BD}" name="Column15746"/>
    <tableColumn id="15767" xr3:uid="{71F75A23-9BDC-2C43-A509-7873103CC088}" name="Column15747"/>
    <tableColumn id="15768" xr3:uid="{4A811615-DD24-DD45-965A-5DCBFADC430B}" name="Column15748"/>
    <tableColumn id="15769" xr3:uid="{3A996847-04D7-2E43-877C-F182932917DE}" name="Column15749"/>
    <tableColumn id="15770" xr3:uid="{292A3693-B800-A248-85A2-474A364E6E29}" name="Column15750"/>
    <tableColumn id="15771" xr3:uid="{AE165D1F-D293-1F46-80E3-5912C290AAD6}" name="Column15751"/>
    <tableColumn id="15772" xr3:uid="{7761F1EE-FA27-5C43-A13B-CD4A1CFC7DA0}" name="Column15752"/>
    <tableColumn id="15773" xr3:uid="{D59F4521-BCA8-D145-A7EF-234DBCD1CD2B}" name="Column15753"/>
    <tableColumn id="15774" xr3:uid="{F1577C76-8043-B64A-816E-00C9029D7544}" name="Column15754"/>
    <tableColumn id="15775" xr3:uid="{C24F9BB8-C672-FB4D-A0B1-4813DA48C9AA}" name="Column15755"/>
    <tableColumn id="15776" xr3:uid="{177511B0-1C6A-774D-95D0-94F9274D5857}" name="Column15756"/>
    <tableColumn id="15777" xr3:uid="{33699737-9277-A649-BD06-C8A606EC1D2B}" name="Column15757"/>
    <tableColumn id="15778" xr3:uid="{DF0DE44C-B967-D945-B129-7B496DB9158E}" name="Column15758"/>
    <tableColumn id="15779" xr3:uid="{59F305B8-D9B3-2648-9D22-BD035DD924F9}" name="Column15759"/>
    <tableColumn id="15780" xr3:uid="{3CB59210-470F-8C40-B959-C3D2AA5FAD75}" name="Column15760"/>
    <tableColumn id="15781" xr3:uid="{B068D206-4C66-1546-8448-3B1E74C6D528}" name="Column15761"/>
    <tableColumn id="15782" xr3:uid="{C979DE09-6640-EF44-AD07-74828D2987CF}" name="Column15762"/>
    <tableColumn id="15783" xr3:uid="{67903CF6-3679-9144-8390-E4FC6D5C7658}" name="Column15763"/>
    <tableColumn id="15784" xr3:uid="{343A6CAF-352A-2B4F-A74F-C970DDAB6B61}" name="Column15764"/>
    <tableColumn id="15785" xr3:uid="{682C6B6B-1F4F-EC41-8516-F81F7AB7D47C}" name="Column15765"/>
    <tableColumn id="15786" xr3:uid="{B75CF380-83E5-5C43-B3CE-301A72369012}" name="Column15766"/>
    <tableColumn id="15787" xr3:uid="{45506B01-687B-BE44-B3BB-E79032DC1FE4}" name="Column15767"/>
    <tableColumn id="15788" xr3:uid="{FD85F51C-3334-5E44-A769-DD24009D3135}" name="Column15768"/>
    <tableColumn id="15789" xr3:uid="{F6BF85FB-4E86-BC45-83B9-F185F6CF3637}" name="Column15769"/>
    <tableColumn id="15790" xr3:uid="{6C579E80-0BF8-F943-9177-4276A0E5C0CA}" name="Column15770"/>
    <tableColumn id="15791" xr3:uid="{E7B854E3-E038-584B-B601-7AEDAE5C7C27}" name="Column15771"/>
    <tableColumn id="15792" xr3:uid="{8482A37A-E66D-6F4E-90C9-78198F0338F5}" name="Column15772"/>
    <tableColumn id="15793" xr3:uid="{367F8974-D213-7C47-B148-0EE68C2605B8}" name="Column15773"/>
    <tableColumn id="15794" xr3:uid="{C58AF75E-D466-BE4B-B7F7-CE3C76BC7609}" name="Column15774"/>
    <tableColumn id="15795" xr3:uid="{16C961CF-C8B8-0F46-9DE3-E1B1954C714E}" name="Column15775"/>
    <tableColumn id="15796" xr3:uid="{F1367B0A-414E-1E49-8440-7D373B0DB3FA}" name="Column15776"/>
    <tableColumn id="15797" xr3:uid="{36D8DEF8-D5A5-4046-B6C5-FF8F04C01FE5}" name="Column15777"/>
    <tableColumn id="15798" xr3:uid="{48D83E28-9503-A248-B1F5-2DE4367F9FA5}" name="Column15778"/>
    <tableColumn id="15799" xr3:uid="{F69B8F6A-5E81-0540-88D7-7DE09B455104}" name="Column15779"/>
    <tableColumn id="15800" xr3:uid="{C803C22A-2387-AE4B-B3B4-FB92C736959A}" name="Column15780"/>
    <tableColumn id="15801" xr3:uid="{93ECDDEE-3F9D-3A45-A94D-FEE7BB2118F2}" name="Column15781"/>
    <tableColumn id="15802" xr3:uid="{AE870A62-7EDC-1245-8B69-70694223E285}" name="Column15782"/>
    <tableColumn id="15803" xr3:uid="{04E59AB1-4923-4B4B-8743-90261F3EF337}" name="Column15783"/>
    <tableColumn id="15804" xr3:uid="{0613F652-EE57-CD41-8291-2FDFDB3E8FD2}" name="Column15784"/>
    <tableColumn id="15805" xr3:uid="{E0382215-621C-E945-9745-967C9C8E360C}" name="Column15785"/>
    <tableColumn id="15806" xr3:uid="{BF45801D-6534-074F-8BE9-A29BFF3DCD41}" name="Column15786"/>
    <tableColumn id="15807" xr3:uid="{B9DC3A28-314C-A547-A05C-200B0D956F74}" name="Column15787"/>
    <tableColumn id="15808" xr3:uid="{4BE045AF-1BE9-014E-9039-FCCFE18B9621}" name="Column15788"/>
    <tableColumn id="15809" xr3:uid="{52DB81E5-C960-464E-91E2-44661F582137}" name="Column15789"/>
    <tableColumn id="15810" xr3:uid="{72768502-2915-2E4A-AE52-AE3D1C76425B}" name="Column15790"/>
    <tableColumn id="15811" xr3:uid="{E8D483E4-7BC1-1447-B13F-0C054D6404F3}" name="Column15791"/>
    <tableColumn id="15812" xr3:uid="{B7586FD4-5793-6348-ADFB-1A3A1C18657E}" name="Column15792"/>
    <tableColumn id="15813" xr3:uid="{37381228-B411-244B-8ED3-4D75D6D631E3}" name="Column15793"/>
    <tableColumn id="15814" xr3:uid="{CD6E3F2E-596B-5243-B419-3B9BB3B7C3EC}" name="Column15794"/>
    <tableColumn id="15815" xr3:uid="{1A098321-841B-F141-9788-83D526295157}" name="Column15795"/>
    <tableColumn id="15816" xr3:uid="{AF33CDB6-0E2B-714D-A42C-73E4487E6EE4}" name="Column15796"/>
    <tableColumn id="15817" xr3:uid="{B934F7B7-0EEF-FE41-BAE1-584129AF50D9}" name="Column15797"/>
    <tableColumn id="15818" xr3:uid="{476CD271-FBAA-A24E-B62B-5484D75C9C2F}" name="Column15798"/>
    <tableColumn id="15819" xr3:uid="{2766E6D8-4D63-3641-B018-B3C4F7CEC5B3}" name="Column15799"/>
    <tableColumn id="15820" xr3:uid="{499DBC51-D7DD-4448-9DA7-649CAA25FED0}" name="Column15800"/>
    <tableColumn id="15821" xr3:uid="{298F4785-F178-5749-B70F-2C09A128DCD1}" name="Column15801"/>
    <tableColumn id="15822" xr3:uid="{C6A99D34-8635-7143-859E-24AC3961793A}" name="Column15802"/>
    <tableColumn id="15823" xr3:uid="{39EB51FE-A8CC-6141-9F00-EE9F41815CF0}" name="Column15803"/>
    <tableColumn id="15824" xr3:uid="{99A3E392-13DF-4345-B78F-EAE316226FB8}" name="Column15804"/>
    <tableColumn id="15825" xr3:uid="{9313F241-A5FF-BD4E-8FB0-58EE13123DAC}" name="Column15805"/>
    <tableColumn id="15826" xr3:uid="{C57FC816-83CD-4846-84A6-9BA9BD7AADEA}" name="Column15806"/>
    <tableColumn id="15827" xr3:uid="{7FFE63EB-9E76-DC49-89B7-2854DCC49FDE}" name="Column15807"/>
    <tableColumn id="15828" xr3:uid="{F1EB2206-E9CD-2C41-AAC6-214CCD4AD515}" name="Column15808"/>
    <tableColumn id="15829" xr3:uid="{4D636AE4-35F5-6F49-8536-ACC2B4C414DB}" name="Column15809"/>
    <tableColumn id="15830" xr3:uid="{E1141F85-2860-2641-BBB0-0FCCE6079354}" name="Column15810"/>
    <tableColumn id="15831" xr3:uid="{C2C90FFD-767B-644E-88DC-991C97319EA9}" name="Column15811"/>
    <tableColumn id="15832" xr3:uid="{F9477900-249E-414A-A12F-FDEBD0E8DED0}" name="Column15812"/>
    <tableColumn id="15833" xr3:uid="{21997CE6-2F9D-924A-B0FA-DDFDEC37DB21}" name="Column15813"/>
    <tableColumn id="15834" xr3:uid="{CA39C830-BD13-F646-BA67-7D465CBFA446}" name="Column15814"/>
    <tableColumn id="15835" xr3:uid="{836D795E-A3D0-C744-B5E5-DD3C791BAC57}" name="Column15815"/>
    <tableColumn id="15836" xr3:uid="{837AFBEE-2D59-674B-B9F7-6FAF34589C6B}" name="Column15816"/>
    <tableColumn id="15837" xr3:uid="{0F0D0E5C-2787-1643-9BEF-1832C36AD8AB}" name="Column15817"/>
    <tableColumn id="15838" xr3:uid="{4EF9CAE4-6138-8C43-8323-5AE07E257D13}" name="Column15818"/>
    <tableColumn id="15839" xr3:uid="{86C30A8F-F92F-C849-B9DF-78EDB5B89509}" name="Column15819"/>
    <tableColumn id="15840" xr3:uid="{F932CDCF-03B1-0442-8312-3C65B8E516F7}" name="Column15820"/>
    <tableColumn id="15841" xr3:uid="{7B0CF8BD-8A23-0446-A6A1-5516D935410A}" name="Column15821"/>
    <tableColumn id="15842" xr3:uid="{FEDD47DB-2954-704F-90DF-348299708D73}" name="Column15822"/>
    <tableColumn id="15843" xr3:uid="{04C0AF05-A287-CD48-AB6E-DD1EF26F28EA}" name="Column15823"/>
    <tableColumn id="15844" xr3:uid="{08115533-522F-7E48-B85B-A9FBFC99B661}" name="Column15824"/>
    <tableColumn id="15845" xr3:uid="{4A095C58-C4E6-E84C-99AC-E1C32BCDB7F2}" name="Column15825"/>
    <tableColumn id="15846" xr3:uid="{84701990-873A-2040-AF97-B17F172728D5}" name="Column15826"/>
    <tableColumn id="15847" xr3:uid="{A8DA30C0-BEB8-584D-8E01-CD38C541686D}" name="Column15827"/>
    <tableColumn id="15848" xr3:uid="{F5D40E28-830E-2846-8456-D32A45390B61}" name="Column15828"/>
    <tableColumn id="15849" xr3:uid="{4546418E-25B4-6A4D-B930-90DE6B5556B9}" name="Column15829"/>
    <tableColumn id="15850" xr3:uid="{217054C4-2AC8-3C46-B3AA-05A451C59EB9}" name="Column15830"/>
    <tableColumn id="15851" xr3:uid="{0346EEEC-5A37-5B47-9072-E208D14DA444}" name="Column15831"/>
    <tableColumn id="15852" xr3:uid="{AF37C6D7-D94B-F34C-A22E-3B0229F25918}" name="Column15832"/>
    <tableColumn id="15853" xr3:uid="{E016598D-AC01-4143-9B6D-38948B48B234}" name="Column15833"/>
    <tableColumn id="15854" xr3:uid="{55E49DD5-8F00-9D4E-A99E-36CC9FD0EFDF}" name="Column15834"/>
    <tableColumn id="15855" xr3:uid="{246CC75B-EEFA-C646-B8A0-2017767FD836}" name="Column15835"/>
    <tableColumn id="15856" xr3:uid="{703A0977-7A8B-B049-9153-B63D7D34F7B1}" name="Column15836"/>
    <tableColumn id="15857" xr3:uid="{8CC56D05-4144-C144-B098-29F31C1F6140}" name="Column15837"/>
    <tableColumn id="15858" xr3:uid="{C6D7F0A1-B910-FB4B-B4DB-3784E8C1C5FA}" name="Column15838"/>
    <tableColumn id="15859" xr3:uid="{F52C504C-FCD2-554C-BD9B-87AB9DA3DA3C}" name="Column15839"/>
    <tableColumn id="15860" xr3:uid="{1863EB96-108D-6746-8946-49CEA28C4A7E}" name="Column15840"/>
    <tableColumn id="15861" xr3:uid="{47D6CBC3-FEC9-BF40-941C-AF02EC9FC1ED}" name="Column15841"/>
    <tableColumn id="15862" xr3:uid="{68A3ADC1-1AD8-CB4C-BF80-877B8D94E065}" name="Column15842"/>
    <tableColumn id="15863" xr3:uid="{8ED53648-3390-4342-9738-F9B58BEF3F11}" name="Column15843"/>
    <tableColumn id="15864" xr3:uid="{7A7BD4B3-0265-A647-AF10-DAF6D26034FB}" name="Column15844"/>
    <tableColumn id="15865" xr3:uid="{ADFFD2AA-29E1-FA4C-B606-717EC31B6A51}" name="Column15845"/>
    <tableColumn id="15866" xr3:uid="{BE70FD9A-506E-CE42-B910-06C51AB102C6}" name="Column15846"/>
    <tableColumn id="15867" xr3:uid="{DE66A351-AF2C-5944-B010-7D33F7A0772E}" name="Column15847"/>
    <tableColumn id="15868" xr3:uid="{3D95AF63-D383-0D4F-8CAA-06830503ED78}" name="Column15848"/>
    <tableColumn id="15869" xr3:uid="{EF805C02-C3D0-684F-9B27-EA15D0CAB71B}" name="Column15849"/>
    <tableColumn id="15870" xr3:uid="{AD6A40F7-4235-0248-BE4B-DB12A9F4339B}" name="Column15850"/>
    <tableColumn id="15871" xr3:uid="{DDFABE0E-233A-A641-B4E1-605B77A640C2}" name="Column15851"/>
    <tableColumn id="15872" xr3:uid="{93B938D6-8170-9541-865F-B7F5450BCE29}" name="Column15852"/>
    <tableColumn id="15873" xr3:uid="{2A11ACBA-8539-3441-8475-9092014A45BD}" name="Column15853"/>
    <tableColumn id="15874" xr3:uid="{96F0207F-4963-FF45-8694-143437A58C94}" name="Column15854"/>
    <tableColumn id="15875" xr3:uid="{DF318BC3-254E-2D47-A772-DAB243FCF365}" name="Column15855"/>
    <tableColumn id="15876" xr3:uid="{F58998B0-ABDB-F746-A5CD-1D1EEE9F45E8}" name="Column15856"/>
    <tableColumn id="15877" xr3:uid="{12E7D8A8-A3D8-E747-BFE6-FE6923D00FDF}" name="Column15857"/>
    <tableColumn id="15878" xr3:uid="{EA867461-51AC-8945-86A9-37E7F77C8104}" name="Column15858"/>
    <tableColumn id="15879" xr3:uid="{A5F3D267-19F6-B54D-98E5-FC35C7A4DDE7}" name="Column15859"/>
    <tableColumn id="15880" xr3:uid="{EE45FF0B-73FD-784F-98BB-40074C59C638}" name="Column15860"/>
    <tableColumn id="15881" xr3:uid="{A64339AB-5E06-3D40-BDB6-D597015A92E5}" name="Column15861"/>
    <tableColumn id="15882" xr3:uid="{617D1278-B17D-6B4A-80A5-E5C366DDB4CC}" name="Column15862"/>
    <tableColumn id="15883" xr3:uid="{ADB89371-3044-2E41-AB1B-0E5E4016B315}" name="Column15863"/>
    <tableColumn id="15884" xr3:uid="{143FD71D-4993-E746-BF7C-4D3E676B8BCD}" name="Column15864"/>
    <tableColumn id="15885" xr3:uid="{C8FEBF17-9A00-4B44-ABEA-C43AE15A0380}" name="Column15865"/>
    <tableColumn id="15886" xr3:uid="{0253309C-700B-364B-B0B7-FBDA0E67B233}" name="Column15866"/>
    <tableColumn id="15887" xr3:uid="{06ED069E-FC6D-D943-ACAB-D5C4C763E23F}" name="Column15867"/>
    <tableColumn id="15888" xr3:uid="{D729179B-2099-704A-AB4A-933180016ADE}" name="Column15868"/>
    <tableColumn id="15889" xr3:uid="{8C3EB329-5060-7E44-B83C-B4479F02E13A}" name="Column15869"/>
    <tableColumn id="15890" xr3:uid="{37CDECFE-1CFC-E54B-BE8F-4051CE011E54}" name="Column15870"/>
    <tableColumn id="15891" xr3:uid="{07308FC4-892F-234D-A851-AB32C26D4601}" name="Column15871"/>
    <tableColumn id="15892" xr3:uid="{BCC780F7-D936-8F42-814F-2AC5AF0DCE3D}" name="Column15872"/>
    <tableColumn id="15893" xr3:uid="{F02227ED-4139-D645-92D8-36C172BF3193}" name="Column15873"/>
    <tableColumn id="15894" xr3:uid="{33EF8B3E-C713-194A-9F8A-711C0256344E}" name="Column15874"/>
    <tableColumn id="15895" xr3:uid="{99F93805-8752-CA46-AEE1-4B7E52A92493}" name="Column15875"/>
    <tableColumn id="15896" xr3:uid="{75C426D6-244C-CE4A-8DFD-F0EF831F07D0}" name="Column15876"/>
    <tableColumn id="15897" xr3:uid="{33B8EE3E-5E09-6F4B-B69B-A1D209B0679B}" name="Column15877"/>
    <tableColumn id="15898" xr3:uid="{144AA0E6-8BE3-B144-91AE-94FEE3385831}" name="Column15878"/>
    <tableColumn id="15899" xr3:uid="{EE07A934-4981-F24E-AA34-4A0B42EC08FF}" name="Column15879"/>
    <tableColumn id="15900" xr3:uid="{12A885FE-EF5F-D944-B6AB-DD7522EBB5B1}" name="Column15880"/>
    <tableColumn id="15901" xr3:uid="{7A447CB6-1B39-D645-BB0A-716B157BFCC1}" name="Column15881"/>
    <tableColumn id="15902" xr3:uid="{12E18893-762F-EF48-8B8F-995CCE3022BA}" name="Column15882"/>
    <tableColumn id="15903" xr3:uid="{111E63C8-F639-A347-A8FE-95399C50DDBC}" name="Column15883"/>
    <tableColumn id="15904" xr3:uid="{1E07D937-B959-BB4E-A856-85C3A23ACF89}" name="Column15884"/>
    <tableColumn id="15905" xr3:uid="{E325CB8A-1CC9-8842-AC82-0C5E8472B4B6}" name="Column15885"/>
    <tableColumn id="15906" xr3:uid="{25F5D35A-DB26-084B-99FF-0C842070534B}" name="Column15886"/>
    <tableColumn id="15907" xr3:uid="{A84E91C7-5560-814C-9EFD-68B06F73E81E}" name="Column15887"/>
    <tableColumn id="15908" xr3:uid="{F2B585D5-2293-3F43-B48E-86B220B4B311}" name="Column15888"/>
    <tableColumn id="15909" xr3:uid="{BC45B72B-5184-B941-A0BE-3339C8B621DF}" name="Column15889"/>
    <tableColumn id="15910" xr3:uid="{FC1A5895-8305-0345-AE39-FE7F8582FFDE}" name="Column15890"/>
    <tableColumn id="15911" xr3:uid="{5F012D2A-AF82-7843-AE0A-E6C2FDBE4B76}" name="Column15891"/>
    <tableColumn id="15912" xr3:uid="{1623EB3D-6B89-3C44-A015-78E4EEAC922E}" name="Column15892"/>
    <tableColumn id="15913" xr3:uid="{E04DAE79-CD43-F447-A3BC-F54ECC7FE390}" name="Column15893"/>
    <tableColumn id="15914" xr3:uid="{98FD4099-5D83-FF44-AE20-DB1409892694}" name="Column15894"/>
    <tableColumn id="15915" xr3:uid="{25227316-A361-7843-ACCF-6AC74E20920F}" name="Column15895"/>
    <tableColumn id="15916" xr3:uid="{BC15D2FD-7EE0-FE40-804F-0DB3DEA81035}" name="Column15896"/>
    <tableColumn id="15917" xr3:uid="{FDE9D87F-DFF7-BD42-8E61-F535CD293BF1}" name="Column15897"/>
    <tableColumn id="15918" xr3:uid="{D99F8628-B870-2840-BFAF-8270808004CA}" name="Column15898"/>
    <tableColumn id="15919" xr3:uid="{E1581B65-ECA9-684C-8978-FA38F13AF239}" name="Column15899"/>
    <tableColumn id="15920" xr3:uid="{7F04EBFD-05D9-AF46-B695-ECDF17C92F98}" name="Column15900"/>
    <tableColumn id="15921" xr3:uid="{D3512590-B405-B747-93D4-2C6AC1269341}" name="Column15901"/>
    <tableColumn id="15922" xr3:uid="{03BB2B69-3935-D14A-890C-80403BCF9A94}" name="Column15902"/>
    <tableColumn id="15923" xr3:uid="{53218A30-B376-034C-93CA-59883D462EFF}" name="Column15903"/>
    <tableColumn id="15924" xr3:uid="{B8BB5BDC-B7BB-674D-819C-936D5B6E4ED7}" name="Column15904"/>
    <tableColumn id="15925" xr3:uid="{FDC52152-8F9A-A345-AD54-902BB121CBA2}" name="Column15905"/>
    <tableColumn id="15926" xr3:uid="{501180D4-B3DF-D74E-98E1-CAB3A29A8FA4}" name="Column15906"/>
    <tableColumn id="15927" xr3:uid="{1CC52A01-C7A4-C64F-A282-88013C5DF9F2}" name="Column15907"/>
    <tableColumn id="15928" xr3:uid="{FE021C76-4480-6546-B6AC-1A870148D3E7}" name="Column15908"/>
    <tableColumn id="15929" xr3:uid="{1E8C491A-063B-9D43-80CF-74ADDBA0F15F}" name="Column15909"/>
    <tableColumn id="15930" xr3:uid="{83AF126F-0238-E24B-949C-ED356E43870F}" name="Column15910"/>
    <tableColumn id="15931" xr3:uid="{E61FC657-2A2D-E74A-B15E-541EB8B0F40C}" name="Column15911"/>
    <tableColumn id="15932" xr3:uid="{E967889D-4938-574B-8302-63D2C91B9CE9}" name="Column15912"/>
    <tableColumn id="15933" xr3:uid="{48ADBAC1-C5B3-6540-BBB5-CFF20AB70834}" name="Column15913"/>
    <tableColumn id="15934" xr3:uid="{584D9E53-F067-A840-B360-3629A9D4CC71}" name="Column15914"/>
    <tableColumn id="15935" xr3:uid="{47E55936-C731-2D48-B1EA-22FAC6795D3C}" name="Column15915"/>
    <tableColumn id="15936" xr3:uid="{8E348BB6-4074-5449-A97C-DEA4EC7840CD}" name="Column15916"/>
    <tableColumn id="15937" xr3:uid="{9C9ED5DE-9B7B-D241-9C8D-63876D720E5C}" name="Column15917"/>
    <tableColumn id="15938" xr3:uid="{F71876EE-0909-B145-A488-A78903CDF61D}" name="Column15918"/>
    <tableColumn id="15939" xr3:uid="{ABE52A53-7FDF-0A4E-A6A0-9F8F3E326D94}" name="Column15919"/>
    <tableColumn id="15940" xr3:uid="{452E19F8-F293-F541-94C3-7D80F757009E}" name="Column15920"/>
    <tableColumn id="15941" xr3:uid="{622A66F3-CD76-D845-8567-DF45235FC34E}" name="Column15921"/>
    <tableColumn id="15942" xr3:uid="{352F2318-E364-5341-A127-9BE96E0B65C4}" name="Column15922"/>
    <tableColumn id="15943" xr3:uid="{605857C4-5AAE-1D44-89D5-732CE621B664}" name="Column15923"/>
    <tableColumn id="15944" xr3:uid="{C156DC48-FCF4-574D-B3EC-D95FEC475938}" name="Column15924"/>
    <tableColumn id="15945" xr3:uid="{C0A1B050-57D9-E542-8F3F-49980ED46C55}" name="Column15925"/>
    <tableColumn id="15946" xr3:uid="{7A08C7E7-52B1-384F-B31E-0F90BD7D32F2}" name="Column15926"/>
    <tableColumn id="15947" xr3:uid="{8F7AC0D9-4E28-1842-A5A3-6485F7244807}" name="Column15927"/>
    <tableColumn id="15948" xr3:uid="{6E1B5F4A-ADE0-8849-A80F-435FC96D71BC}" name="Column15928"/>
    <tableColumn id="15949" xr3:uid="{96DCCCDF-2495-6B49-84F3-640CB50A0D90}" name="Column15929"/>
    <tableColumn id="15950" xr3:uid="{8919D692-4C26-E34E-9070-EEB459DC015C}" name="Column15930"/>
    <tableColumn id="15951" xr3:uid="{2309498C-10C0-944F-A85A-268356E7DD71}" name="Column15931"/>
    <tableColumn id="15952" xr3:uid="{9D2B90BA-6045-3342-9726-71FBDF13DA88}" name="Column15932"/>
    <tableColumn id="15953" xr3:uid="{00F9FBB4-403E-AA49-B551-C82B1F1F328B}" name="Column15933"/>
    <tableColumn id="15954" xr3:uid="{99C64B51-99B6-AF40-9474-778606D2F652}" name="Column15934"/>
    <tableColumn id="15955" xr3:uid="{4FB30C30-B381-0141-B7AB-68CE0D2F44C7}" name="Column15935"/>
    <tableColumn id="15956" xr3:uid="{C7DE659A-AC13-954F-A5CB-14CF7AA66C3D}" name="Column15936"/>
    <tableColumn id="15957" xr3:uid="{B21EF7EC-E574-BC44-BA21-798406ABB4C4}" name="Column15937"/>
    <tableColumn id="15958" xr3:uid="{07FDC317-AD11-EF47-99DB-71D132F94C86}" name="Column15938"/>
    <tableColumn id="15959" xr3:uid="{6AADB38C-08BE-2B42-A5AA-9008DFCAC394}" name="Column15939"/>
    <tableColumn id="15960" xr3:uid="{241CF118-00BE-474D-8997-619A44C91924}" name="Column15940"/>
    <tableColumn id="15961" xr3:uid="{44467D6C-A913-C24C-ABFE-59C98F804DBC}" name="Column15941"/>
    <tableColumn id="15962" xr3:uid="{2BC08E5E-B371-EB48-9707-DAA5E84555B3}" name="Column15942"/>
    <tableColumn id="15963" xr3:uid="{0DB9A3EC-0A6C-A042-8742-BA1DE702BD46}" name="Column15943"/>
    <tableColumn id="15964" xr3:uid="{1C4C6A8D-1BCC-5943-A982-C1A751130FB6}" name="Column15944"/>
    <tableColumn id="15965" xr3:uid="{758FA319-8D73-C148-A5EB-12D3019BBB80}" name="Column15945"/>
    <tableColumn id="15966" xr3:uid="{8B23984E-24C5-CA4B-8560-705CFBBEE703}" name="Column15946"/>
    <tableColumn id="15967" xr3:uid="{3FE2522E-44B2-194A-A779-E4D91BD02F5D}" name="Column15947"/>
    <tableColumn id="15968" xr3:uid="{4B3272FC-E619-1940-A93B-028B64FF670F}" name="Column15948"/>
    <tableColumn id="15969" xr3:uid="{AF0D0FAB-A468-8247-A28D-61BDCD2DCC50}" name="Column15949"/>
    <tableColumn id="15970" xr3:uid="{2A6D474A-3BBD-EA4A-96D9-559103B46110}" name="Column15950"/>
    <tableColumn id="15971" xr3:uid="{EC603CF7-6536-404E-ADE9-D97FF8FEA1DD}" name="Column15951"/>
    <tableColumn id="15972" xr3:uid="{0AE8784B-03DF-D54A-949C-3FD53B7AA76D}" name="Column15952"/>
    <tableColumn id="15973" xr3:uid="{8B2D1D9B-9569-DD40-B35F-296DBB67DD07}" name="Column15953"/>
    <tableColumn id="15974" xr3:uid="{B4225F87-7B23-2E45-BBCD-940980D57DF8}" name="Column15954"/>
    <tableColumn id="15975" xr3:uid="{97207FCC-70B2-4A42-909A-A63ECF4E5396}" name="Column15955"/>
    <tableColumn id="15976" xr3:uid="{69CC62AE-50D9-0249-89FD-BBB0501AF303}" name="Column15956"/>
    <tableColumn id="15977" xr3:uid="{5F77CB4B-0DB4-2F49-A1CF-9A40428E18D7}" name="Column15957"/>
    <tableColumn id="15978" xr3:uid="{6E8A7D6A-A506-5543-BFC6-7CA1A1C86C36}" name="Column15958"/>
    <tableColumn id="15979" xr3:uid="{0B0D4848-F916-944D-8BDF-4E73BAE42477}" name="Column15959"/>
    <tableColumn id="15980" xr3:uid="{EAA0CFFD-0F90-E847-BF56-CB22048FE12B}" name="Column15960"/>
    <tableColumn id="15981" xr3:uid="{73B56397-B376-8545-AB1E-0A543F4629C0}" name="Column15961"/>
    <tableColumn id="15982" xr3:uid="{46EE9EA6-BDB7-0948-9D6C-8D282C412FD5}" name="Column15962"/>
    <tableColumn id="15983" xr3:uid="{95DAB7DE-E7D2-4C41-997D-2B8E5B21BC7A}" name="Column15963"/>
    <tableColumn id="15984" xr3:uid="{1837187B-4984-E64D-BDAC-DD7B5ED5E52A}" name="Column15964"/>
    <tableColumn id="15985" xr3:uid="{9A6A95B1-2FFA-0B43-A546-6BA5CC5D97E8}" name="Column15965"/>
    <tableColumn id="15986" xr3:uid="{73E615BD-6106-1942-902F-3C31583A4E97}" name="Column15966"/>
    <tableColumn id="15987" xr3:uid="{17B9C106-CC75-1741-987D-D6BDAEEB789B}" name="Column15967"/>
    <tableColumn id="15988" xr3:uid="{6CE8FD6B-5121-4042-B434-A6F174A0A592}" name="Column15968"/>
    <tableColumn id="15989" xr3:uid="{669BA3EE-5F83-F54C-A540-E0108A97A49A}" name="Column15969"/>
    <tableColumn id="15990" xr3:uid="{2326A777-EC16-C24A-8A13-4E25A6A8566E}" name="Column15970"/>
    <tableColumn id="15991" xr3:uid="{0EAA7551-1F5A-9946-A9C9-247036DDBC17}" name="Column15971"/>
    <tableColumn id="15992" xr3:uid="{8F00A011-E535-4843-87CC-D6AEB45C7B09}" name="Column15972"/>
    <tableColumn id="15993" xr3:uid="{B7EB93A5-8355-FC4D-8996-763446FCC3EF}" name="Column15973"/>
    <tableColumn id="15994" xr3:uid="{390BB7B0-F030-CD4B-8C1E-E662913F0A1F}" name="Column15974"/>
    <tableColumn id="15995" xr3:uid="{002987B0-E34C-D245-B94C-DD5A0954789E}" name="Column15975"/>
    <tableColumn id="15996" xr3:uid="{204DCDBD-04DD-5A4F-AD5A-D02ED72E2437}" name="Column15976"/>
    <tableColumn id="15997" xr3:uid="{355C5DFF-6365-3343-87E0-559F950DC177}" name="Column15977"/>
    <tableColumn id="15998" xr3:uid="{7CB58D90-2A6F-3240-8036-B9CFB475D1CF}" name="Column15978"/>
    <tableColumn id="15999" xr3:uid="{800948E5-DDA2-214A-B7FA-99157A77A006}" name="Column15979"/>
    <tableColumn id="16000" xr3:uid="{C7E99101-BBB1-B146-AE09-FDA2DB96D552}" name="Column15980"/>
    <tableColumn id="16001" xr3:uid="{23AAEB08-1320-DF47-A4BD-05CEEA311053}" name="Column15981"/>
    <tableColumn id="16002" xr3:uid="{02F9DF53-4578-D649-9548-3C9BB13F45C5}" name="Column15982"/>
    <tableColumn id="16003" xr3:uid="{878DEF63-C10C-B142-8845-323AA02521EB}" name="Column15983"/>
    <tableColumn id="16004" xr3:uid="{6C969ACE-B577-5543-AF0D-AEB1DBD6AD80}" name="Column15984"/>
    <tableColumn id="16005" xr3:uid="{2ADE32EC-0B5C-AD4E-973B-4DA4B6F1597C}" name="Column15985"/>
    <tableColumn id="16006" xr3:uid="{D3496E7B-8F19-FA42-9620-2E45F7690537}" name="Column15986"/>
    <tableColumn id="16007" xr3:uid="{CA312418-8898-9E41-9ADB-7C3DAB9C6FFD}" name="Column15987"/>
    <tableColumn id="16008" xr3:uid="{ABDF32D3-A3F1-F444-8D10-B69C228207D7}" name="Column15988"/>
    <tableColumn id="16009" xr3:uid="{D8599CC8-E69C-A342-8D7A-640F090C2555}" name="Column15989"/>
    <tableColumn id="16010" xr3:uid="{1150E246-3BD6-5442-96E8-371AA16BCCA8}" name="Column15990"/>
    <tableColumn id="16011" xr3:uid="{00E023AE-CC2D-8845-A13B-E7F179DADA4D}" name="Column15991"/>
    <tableColumn id="16012" xr3:uid="{D0738828-5D62-2A4F-AF40-F05543E52B05}" name="Column15992"/>
    <tableColumn id="16013" xr3:uid="{3C99BEF6-A93C-BA40-BEC7-75096428C87D}" name="Column15993"/>
    <tableColumn id="16014" xr3:uid="{2D061DB2-62E8-1441-911D-8E74D3304F45}" name="Column15994"/>
    <tableColumn id="16015" xr3:uid="{74955B6E-FDD1-C242-9A7C-F0C75038DA0E}" name="Column15995"/>
    <tableColumn id="16016" xr3:uid="{9E5DB5AE-D916-9648-90C2-92D68A521336}" name="Column15996"/>
    <tableColumn id="16017" xr3:uid="{34C04F40-B8EE-A54A-AC8B-7BF4C4FAB228}" name="Column15997"/>
    <tableColumn id="16018" xr3:uid="{C779994A-64DB-D647-837D-2587D9038DFD}" name="Column15998"/>
    <tableColumn id="16019" xr3:uid="{74E80F2E-EC33-7948-B8BA-37EB4F5006F8}" name="Column15999"/>
    <tableColumn id="16020" xr3:uid="{3ACAACDD-123C-9B41-A3DF-DFBB7D8F6352}" name="Column16000"/>
    <tableColumn id="16021" xr3:uid="{5AD69A47-D488-4B41-B28B-8410DD1A958E}" name="Column16001"/>
    <tableColumn id="16022" xr3:uid="{7E906C46-D420-9946-A98A-AFB258C535A0}" name="Column16002"/>
    <tableColumn id="16023" xr3:uid="{16F791DC-3923-7F4C-AEF2-049DA8E81EF8}" name="Column16003"/>
    <tableColumn id="16024" xr3:uid="{F478A92A-5CA7-154A-A6A5-462A39F27409}" name="Column16004"/>
    <tableColumn id="16025" xr3:uid="{3597A121-E23A-384D-BDCF-3DE7FAA81288}" name="Column16005"/>
    <tableColumn id="16026" xr3:uid="{4D6D4016-1AF6-C345-BB1F-66A50F1BFBA3}" name="Column16006"/>
    <tableColumn id="16027" xr3:uid="{1799787A-0D4D-1D42-9F7F-B7A5C90C90F0}" name="Column16007"/>
    <tableColumn id="16028" xr3:uid="{AD7DA09D-9550-B847-9742-0A50B9D87695}" name="Column16008"/>
    <tableColumn id="16029" xr3:uid="{615AFAE8-8AD1-4745-9125-5278D6F3282C}" name="Column16009"/>
    <tableColumn id="16030" xr3:uid="{465CFD3D-C7FC-5C48-9E24-1D9ECFC1EB7E}" name="Column16010"/>
    <tableColumn id="16031" xr3:uid="{EB8CB296-BC8F-7341-99D2-548DDC45D6F2}" name="Column16011"/>
    <tableColumn id="16032" xr3:uid="{F802D218-7080-8D46-A87B-F0FD86274A1A}" name="Column16012"/>
    <tableColumn id="16033" xr3:uid="{0CD1883D-26C9-4442-AF9B-7590EF4F74A1}" name="Column16013"/>
    <tableColumn id="16034" xr3:uid="{C05714EC-9C67-0E4A-8366-78A91C016DF7}" name="Column16014"/>
    <tableColumn id="16035" xr3:uid="{6E01319F-66B3-904F-A79B-4F23E4CCC290}" name="Column16015"/>
    <tableColumn id="16036" xr3:uid="{4A6E6927-7F0A-254B-814E-83C5FE8B1597}" name="Column16016"/>
    <tableColumn id="16037" xr3:uid="{6F0E2CCC-20F7-9444-AE2B-BC02CE73AE10}" name="Column16017"/>
    <tableColumn id="16038" xr3:uid="{20276B78-BF12-B247-ADD2-32107DA0A8E2}" name="Column16018"/>
    <tableColumn id="16039" xr3:uid="{37CF91C0-9465-8040-B10F-8CB55C91C282}" name="Column16019"/>
    <tableColumn id="16040" xr3:uid="{C8CB9968-EA6F-EF48-A530-A95DBCFA5431}" name="Column16020"/>
    <tableColumn id="16041" xr3:uid="{D345A420-2A1E-124E-8DCC-C36EF6B2E8AB}" name="Column16021"/>
    <tableColumn id="16042" xr3:uid="{4CB89D7F-39F8-D346-8EFF-D7BE3A6F2D8C}" name="Column16022"/>
    <tableColumn id="16043" xr3:uid="{CF3987CA-001D-8D48-890D-55099A8C0343}" name="Column16023"/>
    <tableColumn id="16044" xr3:uid="{18B35115-22A5-7348-9833-986603890B7A}" name="Column16024"/>
    <tableColumn id="16045" xr3:uid="{44B2F8B6-F2D0-6F4F-B683-E2124C323224}" name="Column16025"/>
    <tableColumn id="16046" xr3:uid="{78D7E24A-C0C4-AF4B-9100-EA73A6650B85}" name="Column16026"/>
    <tableColumn id="16047" xr3:uid="{589D9B40-C25F-FB47-B984-AD066D0EBE72}" name="Column16027"/>
    <tableColumn id="16048" xr3:uid="{A9F7C542-EDE4-7840-A871-F14BE02B4985}" name="Column16028"/>
    <tableColumn id="16049" xr3:uid="{566E6936-5460-C64A-BFE9-C3B4BCD72854}" name="Column16029"/>
    <tableColumn id="16050" xr3:uid="{EFDB77C3-98F8-5841-9552-8A3A8924C2FB}" name="Column16030"/>
    <tableColumn id="16051" xr3:uid="{02384AF4-13C1-3C42-828E-09642CD2F192}" name="Column16031"/>
    <tableColumn id="16052" xr3:uid="{6682A3DC-DE7A-8A44-8965-FC4D3A0470FE}" name="Column16032"/>
    <tableColumn id="16053" xr3:uid="{2B4F624B-5BD9-8C48-B315-8A093D757014}" name="Column16033"/>
    <tableColumn id="16054" xr3:uid="{D4C41781-F7CB-D440-BA1C-6AB39FF6E8FC}" name="Column16034"/>
    <tableColumn id="16055" xr3:uid="{DB05E711-9765-6146-BE9D-985104927950}" name="Column16035"/>
    <tableColumn id="16056" xr3:uid="{32BB1081-C93D-C146-9D05-1115E976B6F9}" name="Column16036"/>
    <tableColumn id="16057" xr3:uid="{FA222CC1-0D02-5C4B-BAAF-B387B27B3FFD}" name="Column16037"/>
    <tableColumn id="16058" xr3:uid="{45C647BB-322F-E645-B4A4-62B472B4208C}" name="Column16038"/>
    <tableColumn id="16059" xr3:uid="{74D08714-E9F2-8844-B2A7-D575BA2EFCF5}" name="Column16039"/>
    <tableColumn id="16060" xr3:uid="{69084BF0-C54F-1145-8373-C037F413D56D}" name="Column16040"/>
    <tableColumn id="16061" xr3:uid="{ACD8A50E-D03A-9F4B-BA7F-08B779994809}" name="Column16041"/>
    <tableColumn id="16062" xr3:uid="{39E3966D-5950-514E-9D9F-F8B5F3B2B23D}" name="Column16042"/>
    <tableColumn id="16063" xr3:uid="{917E88F7-E01A-964F-945A-365E76C49665}" name="Column16043"/>
    <tableColumn id="16064" xr3:uid="{16341EEC-F8D5-E34B-AF3B-D97E83D0782E}" name="Column16044"/>
    <tableColumn id="16065" xr3:uid="{24357305-EC98-C443-A40D-6701EF4E8947}" name="Column16045"/>
    <tableColumn id="16066" xr3:uid="{A627DDE1-416D-6343-9827-376A1FE6E856}" name="Column16046"/>
    <tableColumn id="16067" xr3:uid="{185B1009-87C4-0C4D-958C-678BB0694030}" name="Column16047"/>
    <tableColumn id="16068" xr3:uid="{1B9B3566-99D3-2F43-A3E9-76C98C35B7D0}" name="Column16048"/>
    <tableColumn id="16069" xr3:uid="{F6797815-E8A3-4D48-A7B1-15EA398B3FCC}" name="Column16049"/>
    <tableColumn id="16070" xr3:uid="{00BB2DE4-CFA4-D34E-A7A0-D1365860EA0D}" name="Column16050"/>
    <tableColumn id="16071" xr3:uid="{BCE33F76-27C7-124F-B1AE-72C3649D89C4}" name="Column16051"/>
    <tableColumn id="16072" xr3:uid="{B1EBA6F2-EF31-064B-A2A8-FCFC1D40C7A7}" name="Column16052"/>
    <tableColumn id="16073" xr3:uid="{2714B4BC-0C29-A24E-98CF-2899C57C6B3B}" name="Column16053"/>
    <tableColumn id="16074" xr3:uid="{8A69448F-1BDE-7F49-A1D1-5236EFAD5F2E}" name="Column16054"/>
    <tableColumn id="16075" xr3:uid="{92F0E848-6615-2F4F-BBF3-9058FAF324B6}" name="Column16055"/>
    <tableColumn id="16076" xr3:uid="{14F7B506-186D-0042-A5A5-4833A8D1230A}" name="Column16056"/>
    <tableColumn id="16077" xr3:uid="{DD61B895-A166-4B47-B091-CD828E2B291C}" name="Column16057"/>
    <tableColumn id="16078" xr3:uid="{5AA0E474-52D1-064A-A25B-28B9D95F458A}" name="Column16058"/>
    <tableColumn id="16079" xr3:uid="{9BB7B1E1-D1E4-7043-A611-113B134F78D4}" name="Column16059"/>
    <tableColumn id="16080" xr3:uid="{F61B158D-3B9E-CA45-AE66-35CAF1008E51}" name="Column16060"/>
    <tableColumn id="16081" xr3:uid="{65A95C37-C557-1940-AA7F-AA601A60CB95}" name="Column16061"/>
    <tableColumn id="16082" xr3:uid="{8A767750-378A-3849-AA93-1584E486E9F2}" name="Column16062"/>
    <tableColumn id="16083" xr3:uid="{D84873AC-BDF8-8549-AAA3-899CC33B7422}" name="Column16063"/>
    <tableColumn id="16084" xr3:uid="{902809D5-F2DA-C246-82E2-0C2C71359E8C}" name="Column16064"/>
    <tableColumn id="16085" xr3:uid="{110E7F7E-A0D8-6E47-80F8-982AE89909D3}" name="Column16065"/>
    <tableColumn id="16086" xr3:uid="{BEB6CB2D-4285-4341-9999-BF1C5FB48200}" name="Column16066"/>
    <tableColumn id="16087" xr3:uid="{F988A3DD-4D85-A546-B71B-C2F1931AFD1D}" name="Column16067"/>
    <tableColumn id="16088" xr3:uid="{2F5C5A46-4507-7D42-9B13-043C1073A6BB}" name="Column16068"/>
    <tableColumn id="16089" xr3:uid="{9C902C58-CDBB-C24A-9A37-10C573C027E3}" name="Column16069"/>
    <tableColumn id="16090" xr3:uid="{A41B0434-7E39-5041-996A-E76C875EADFC}" name="Column16070"/>
    <tableColumn id="16091" xr3:uid="{16345334-8169-314B-B037-F1DED5832A12}" name="Column16071"/>
    <tableColumn id="16092" xr3:uid="{71590D26-1D7F-8D40-A411-40354F828ED1}" name="Column16072"/>
    <tableColumn id="16093" xr3:uid="{4EE803DE-370E-B044-8869-0B9CE0E6DB96}" name="Column16073"/>
    <tableColumn id="16094" xr3:uid="{F08C57B6-5458-1A44-8B33-AB57EFA9EB03}" name="Column16074"/>
    <tableColumn id="16095" xr3:uid="{2F523955-C7BB-544C-8117-A91F5F12ABB2}" name="Column16075"/>
    <tableColumn id="16096" xr3:uid="{264DFB4F-AEDF-CB4A-AFC7-06049F8E3C36}" name="Column16076"/>
    <tableColumn id="16097" xr3:uid="{09F83084-C4AA-6646-A9D9-D8348270736F}" name="Column16077"/>
    <tableColumn id="16098" xr3:uid="{52D64D74-AE4A-6744-81DC-937C3882A9FD}" name="Column16078"/>
    <tableColumn id="16099" xr3:uid="{3908DFDA-04C2-CF4F-9821-F5F35311F485}" name="Column16079"/>
    <tableColumn id="16100" xr3:uid="{E6C7C65E-98F4-C447-A9AB-FD92D64F7220}" name="Column16080"/>
    <tableColumn id="16101" xr3:uid="{42E9D03B-D3CD-9349-AED6-94E2A52D9A03}" name="Column16081"/>
    <tableColumn id="16102" xr3:uid="{DC59F796-1E5E-F24A-8437-B0189F94FE53}" name="Column16082"/>
    <tableColumn id="16103" xr3:uid="{B84316E2-9709-D143-9D51-567EB422483D}" name="Column16083"/>
    <tableColumn id="16104" xr3:uid="{38BB0157-877D-604C-98AF-9A06EB42B6E4}" name="Column16084"/>
    <tableColumn id="16105" xr3:uid="{428E3B08-5CCD-C543-B4B6-AE6116088643}" name="Column16085"/>
    <tableColumn id="16106" xr3:uid="{33764E03-7F6B-0C47-B610-FC4E88456988}" name="Column16086"/>
    <tableColumn id="16107" xr3:uid="{0329605F-1A25-4947-865E-BD2D660D91E5}" name="Column16087"/>
    <tableColumn id="16108" xr3:uid="{2E28A4DE-4F41-CE47-8DA9-8592288FE6ED}" name="Column16088"/>
    <tableColumn id="16109" xr3:uid="{B20C47BF-12B5-2846-8EE3-E5737207DDB3}" name="Column16089"/>
    <tableColumn id="16110" xr3:uid="{F322B79E-570D-A846-B2F5-533BF991FE2A}" name="Column16090"/>
    <tableColumn id="16111" xr3:uid="{FD99B389-FC8A-434E-8F63-DC7878706A97}" name="Column16091"/>
    <tableColumn id="16112" xr3:uid="{85361C85-02C3-E444-9895-C424F4B52C42}" name="Column16092"/>
    <tableColumn id="16113" xr3:uid="{9A7A97EB-079D-7F4D-B40F-235C4EED2131}" name="Column16093"/>
    <tableColumn id="16114" xr3:uid="{F01523AA-6C36-8B43-A883-A0E0AC682F7B}" name="Column16094"/>
    <tableColumn id="16115" xr3:uid="{6A50105D-C796-D649-A261-7F6B430CDA17}" name="Column16095"/>
    <tableColumn id="16116" xr3:uid="{7DF11EF0-6225-BC40-BB8A-1172DFDBB23F}" name="Column16096"/>
    <tableColumn id="16117" xr3:uid="{21A7F16B-4BE1-A447-9B88-8712E47AF4D3}" name="Column16097"/>
    <tableColumn id="16118" xr3:uid="{8472B8E5-DC36-E24C-A6BC-76F7CE5961BC}" name="Column16098"/>
    <tableColumn id="16119" xr3:uid="{27F86B04-6C87-3844-A18C-7F00C5EE9DE4}" name="Column16099"/>
    <tableColumn id="16120" xr3:uid="{09D406AB-4CDB-6846-B510-0C2C8444D058}" name="Column16100"/>
    <tableColumn id="16121" xr3:uid="{6E5585AE-C7FF-E541-9BF9-B907C9521879}" name="Column16101"/>
    <tableColumn id="16122" xr3:uid="{2BF22584-4032-1045-B519-96120A823783}" name="Column16102"/>
    <tableColumn id="16123" xr3:uid="{BB9C87DE-D459-B548-8B8F-BF5710CAD277}" name="Column16103"/>
    <tableColumn id="16124" xr3:uid="{E7737CD0-0BF4-3B43-B6CC-B2C4CB896407}" name="Column16104"/>
    <tableColumn id="16125" xr3:uid="{BE25A053-0016-994E-8443-15D0B500E426}" name="Column16105"/>
    <tableColumn id="16126" xr3:uid="{3023A26A-F4B9-2047-95EF-3821F311A4EC}" name="Column16106"/>
    <tableColumn id="16127" xr3:uid="{A2DFA066-53FF-394B-8719-387F03A8E66A}" name="Column16107"/>
    <tableColumn id="16128" xr3:uid="{B9ECFCCC-5AE8-AE4E-987E-0CC19CAAA7CE}" name="Column16108"/>
    <tableColumn id="16129" xr3:uid="{B69826F1-B056-4944-8426-E5679664C537}" name="Column16109"/>
    <tableColumn id="16130" xr3:uid="{D83EFBD7-43EC-BA41-8E04-7E3E6F4C2B00}" name="Column16110"/>
    <tableColumn id="16131" xr3:uid="{2E1DBA61-F755-A74F-ACA9-1DB1A14C2B27}" name="Column16111"/>
    <tableColumn id="16132" xr3:uid="{C95CE614-B544-F247-92AF-BE8E19964F88}" name="Column16112"/>
    <tableColumn id="16133" xr3:uid="{0FF0FA88-7394-2343-813B-AA6CCE5E6266}" name="Column16113"/>
    <tableColumn id="16134" xr3:uid="{2E232817-A8EC-9746-917D-C4B4257E35A6}" name="Column16114"/>
    <tableColumn id="16135" xr3:uid="{E4A13A47-DFC3-284B-A09B-E9809125F368}" name="Column16115"/>
    <tableColumn id="16136" xr3:uid="{AF9C793D-B1E6-9242-8CEE-BADDA8F5EEB7}" name="Column16116"/>
    <tableColumn id="16137" xr3:uid="{EBCA3BA4-86CD-DD4F-9E4C-90A832F2F72A}" name="Column16117"/>
    <tableColumn id="16138" xr3:uid="{F318D57E-9434-6B45-A45F-80A256A0CFB2}" name="Column16118"/>
    <tableColumn id="16139" xr3:uid="{78EC698F-4BDA-EF45-8A50-C298B27C3197}" name="Column16119"/>
    <tableColumn id="16140" xr3:uid="{940A5D62-2A32-B543-B54B-E21FD60D8FAE}" name="Column16120"/>
    <tableColumn id="16141" xr3:uid="{317DB9B2-1466-8040-85B4-50FDE0B07718}" name="Column16121"/>
    <tableColumn id="16142" xr3:uid="{0922552E-483C-5B49-99B5-8EB541A69779}" name="Column16122"/>
    <tableColumn id="16143" xr3:uid="{43F960AE-7F9F-6748-A5CC-2F16B163EB00}" name="Column16123"/>
    <tableColumn id="16144" xr3:uid="{D5D82A53-945E-AF4C-8EFF-88782412F81D}" name="Column16124"/>
    <tableColumn id="16145" xr3:uid="{2507F52C-4CF4-5442-A38A-D9B462AE826F}" name="Column16125"/>
    <tableColumn id="16146" xr3:uid="{245957C8-4576-8343-BB29-6B548F6240AA}" name="Column16126"/>
    <tableColumn id="16147" xr3:uid="{58437FAA-A3B7-DB4B-BD7C-A3AC01D7BD60}" name="Column16127"/>
    <tableColumn id="16148" xr3:uid="{1DD283E4-913A-6E44-8D17-29CADB6DCC75}" name="Column16128"/>
    <tableColumn id="16149" xr3:uid="{FDB5A07F-E5F3-7747-8F8E-BC2715768EDC}" name="Column16129"/>
    <tableColumn id="16150" xr3:uid="{8476E4FD-A688-DA43-BB06-571C6337B1ED}" name="Column16130"/>
    <tableColumn id="16151" xr3:uid="{155842C3-FE1C-F844-A313-490AA1763D69}" name="Column16131"/>
    <tableColumn id="16152" xr3:uid="{D13DA95F-83A9-FD4E-90EF-F64AA3853DC6}" name="Column16132"/>
    <tableColumn id="16153" xr3:uid="{A96D7B87-E6B0-6E4B-BE59-3B93BB52103E}" name="Column16133"/>
    <tableColumn id="16154" xr3:uid="{507073DD-B4D0-B649-AFE1-CD1C6E1C7A61}" name="Column16134"/>
    <tableColumn id="16155" xr3:uid="{71081A90-DE13-7C47-93CF-F7CA225D395B}" name="Column16135"/>
    <tableColumn id="16156" xr3:uid="{0B83E615-C986-F54A-AF7B-7B23FD30F6D1}" name="Column16136"/>
    <tableColumn id="16157" xr3:uid="{7367AC45-13F8-A94B-BE53-AB419FABA8D2}" name="Column16137"/>
    <tableColumn id="16158" xr3:uid="{39AF126B-6438-684D-81B3-F1537235F222}" name="Column16138"/>
    <tableColumn id="16159" xr3:uid="{8297C98F-E344-9B43-B77A-3251BF260A94}" name="Column16139"/>
    <tableColumn id="16160" xr3:uid="{47435149-8649-294B-A74B-1089B194FF76}" name="Column16140"/>
    <tableColumn id="16161" xr3:uid="{2F765662-C072-1E44-8AA5-B4180F8964A8}" name="Column16141"/>
    <tableColumn id="16162" xr3:uid="{09E04D11-140A-5645-A71A-7A978B751D89}" name="Column16142"/>
    <tableColumn id="16163" xr3:uid="{41704A9E-3B62-6748-B38A-D074585E9F20}" name="Column16143"/>
    <tableColumn id="16164" xr3:uid="{45CC0E3D-CF47-4E49-A5CF-71A7DF6CC7C6}" name="Column16144"/>
    <tableColumn id="16165" xr3:uid="{D68A3ECA-A63E-284C-BFD7-1FEFA53F2506}" name="Column16145"/>
    <tableColumn id="16166" xr3:uid="{C28876DF-2EE9-0A45-B997-CB2D0F0B30E7}" name="Column16146"/>
    <tableColumn id="16167" xr3:uid="{D51B8B48-5DA9-E341-946C-E6B944EA3576}" name="Column16147"/>
    <tableColumn id="16168" xr3:uid="{A016C361-13CD-E644-83FD-CCD3CB739E4D}" name="Column16148"/>
    <tableColumn id="16169" xr3:uid="{C6C483DB-FF01-474C-816A-D27A3EE6D841}" name="Column16149"/>
    <tableColumn id="16170" xr3:uid="{6F0180D4-137A-884C-82FD-C53281CBE828}" name="Column16150"/>
    <tableColumn id="16171" xr3:uid="{9CAFAC0F-79F3-6447-85E5-1B28D0082FE9}" name="Column16151"/>
    <tableColumn id="16172" xr3:uid="{75EA7C31-D6A5-ED4B-AF36-DAE3DB03A9B5}" name="Column16152"/>
    <tableColumn id="16173" xr3:uid="{5B5988B1-1A11-864D-8D3A-AF4C9645DEE7}" name="Column16153"/>
    <tableColumn id="16174" xr3:uid="{A255B2F2-E31F-4448-9CD6-090848FA8421}" name="Column16154"/>
    <tableColumn id="16175" xr3:uid="{72B20BD7-FA99-F34C-B248-0D12E7FF0B74}" name="Column16155"/>
    <tableColumn id="16176" xr3:uid="{E3A218BE-16E3-D24F-A231-C93C3986870B}" name="Column16156"/>
    <tableColumn id="16177" xr3:uid="{0CA20385-DFD9-DC4D-B435-76A397661BF6}" name="Column16157"/>
    <tableColumn id="16178" xr3:uid="{EB029A34-F1D3-E845-9133-038D084EBC2D}" name="Column16158"/>
    <tableColumn id="16179" xr3:uid="{F26222CA-D3E9-144B-B13C-5A42A6675CD2}" name="Column16159"/>
    <tableColumn id="16180" xr3:uid="{001517CE-7914-D042-8666-0BC36AC186FB}" name="Column16160"/>
    <tableColumn id="16181" xr3:uid="{2016F270-A3FB-F749-9DA9-DC5923F33CAC}" name="Column16161"/>
    <tableColumn id="16182" xr3:uid="{41CF18ED-0E03-F64C-966C-003A6EA79295}" name="Column16162"/>
    <tableColumn id="16183" xr3:uid="{C9624520-1B2A-144F-BB8C-6051E8CE28AB}" name="Column16163"/>
    <tableColumn id="16184" xr3:uid="{09B589DC-6884-E848-B4B3-826A1000673C}" name="Column16164"/>
    <tableColumn id="16185" xr3:uid="{5B626D05-4671-F446-8FFD-6BE9051A4B7C}" name="Column16165"/>
    <tableColumn id="16186" xr3:uid="{F62EBEDC-1971-EB42-A9B6-6AFD8C3B7CAC}" name="Column16166"/>
    <tableColumn id="16187" xr3:uid="{C1302609-9F43-984D-BFFF-7CAF3B56C2AE}" name="Column16167"/>
    <tableColumn id="16188" xr3:uid="{93770C4D-F9B2-2348-9E31-74B9ACADAB77}" name="Column16168"/>
    <tableColumn id="16189" xr3:uid="{4FB4EC9F-8FA1-4043-83AE-8AE9A0D01895}" name="Column16169"/>
    <tableColumn id="16190" xr3:uid="{48B9FD97-7E1A-454F-A6FC-AE6E727A9230}" name="Column16170"/>
    <tableColumn id="16191" xr3:uid="{052D8EC6-C6B0-DA49-B4CF-1C690E182C9C}" name="Column16171"/>
    <tableColumn id="16192" xr3:uid="{D1A33C9C-A67D-2D42-9211-1C07E95660B9}" name="Column16172"/>
    <tableColumn id="16193" xr3:uid="{D2C1D6FC-6AE6-0045-AED3-54D8750BE613}" name="Column16173"/>
    <tableColumn id="16194" xr3:uid="{E982788C-D182-A447-9B85-69ED4FAF0445}" name="Column16174"/>
    <tableColumn id="16195" xr3:uid="{EA25FCC3-D24A-7C42-BD72-4BDFC7FB3E14}" name="Column16175"/>
    <tableColumn id="16196" xr3:uid="{CD376E50-6846-3A49-9AEB-D4E5DB8BBEB2}" name="Column16176"/>
    <tableColumn id="16197" xr3:uid="{200358DE-6BDE-1E42-B874-0AF522161AB7}" name="Column16177"/>
    <tableColumn id="16198" xr3:uid="{78B0738B-4865-B34D-87B2-7FA73FA90351}" name="Column16178"/>
    <tableColumn id="16199" xr3:uid="{6DBCBE95-CA1F-024F-B114-D14582B1EE26}" name="Column16179"/>
    <tableColumn id="16200" xr3:uid="{876BAD8F-0519-A54A-9908-D057D2D60B95}" name="Column16180"/>
    <tableColumn id="16201" xr3:uid="{36D2238A-0102-6848-8276-A54E770F120F}" name="Column16181"/>
    <tableColumn id="16202" xr3:uid="{C5CEA087-8995-D044-9924-450A09383EB6}" name="Column16182"/>
    <tableColumn id="16203" xr3:uid="{F278984C-A2EE-DB4E-A3EB-DB1220E91A89}" name="Column16183"/>
    <tableColumn id="16204" xr3:uid="{B05FA0C3-5925-304B-8F76-5586929BB204}" name="Column16184"/>
    <tableColumn id="16205" xr3:uid="{7A15AE6E-C019-284E-94E1-CD7C25AABF90}" name="Column16185"/>
    <tableColumn id="16206" xr3:uid="{47858D33-0F0E-1644-8327-C208401B41D6}" name="Column16186"/>
    <tableColumn id="16207" xr3:uid="{638B69B9-3ABA-E74C-AB3F-90B60E119E2E}" name="Column16187"/>
    <tableColumn id="16208" xr3:uid="{1871AA4F-820E-404E-B3A1-BA4104116A8D}" name="Column16188"/>
    <tableColumn id="16209" xr3:uid="{17993C9F-3BDB-344E-B507-833E7CEEFA7D}" name="Column16189"/>
    <tableColumn id="16210" xr3:uid="{8B65777D-7770-254E-B2F3-63401C473118}" name="Column16190"/>
    <tableColumn id="16211" xr3:uid="{B7CA12C9-B668-934C-9613-4010E66FFCCE}" name="Column16191"/>
    <tableColumn id="16212" xr3:uid="{7F579520-0A1E-1F43-A56A-AD92FEB1EE55}" name="Column16192"/>
    <tableColumn id="16213" xr3:uid="{8002196A-B781-4E49-8E71-01DD49793FC7}" name="Column16193"/>
    <tableColumn id="16214" xr3:uid="{0891461E-1081-C341-A9AA-C1CC65B272A5}" name="Column16194"/>
    <tableColumn id="16215" xr3:uid="{5BAADA4B-363D-D842-B020-0A772DD26D57}" name="Column16195"/>
    <tableColumn id="16216" xr3:uid="{0369E356-7F33-F746-988C-2F7EA8782744}" name="Column16196"/>
    <tableColumn id="16217" xr3:uid="{4ACE2A6A-5A05-7F4E-A852-E3621B37FE8A}" name="Column16197"/>
    <tableColumn id="16218" xr3:uid="{E4AC9DCE-669B-7941-B6A0-15BAFF7BD128}" name="Column16198"/>
    <tableColumn id="16219" xr3:uid="{4E714F05-5DCF-6A42-8747-D1FEA32FA82F}" name="Column16199"/>
    <tableColumn id="16220" xr3:uid="{381F8E31-6294-5D4B-9CD6-999F1358B563}" name="Column16200"/>
    <tableColumn id="16221" xr3:uid="{A03712B5-8561-A246-8287-BB4D8D7B78A6}" name="Column16201"/>
    <tableColumn id="16222" xr3:uid="{482A6222-0F5E-0D49-A930-4FBDE2260B29}" name="Column16202"/>
    <tableColumn id="16223" xr3:uid="{DC8BBA20-A0EF-C041-939A-E7273EEAE09A}" name="Column16203"/>
    <tableColumn id="16224" xr3:uid="{F7DAA4F2-D129-414F-A168-6E569BBB6ACC}" name="Column16204"/>
    <tableColumn id="16225" xr3:uid="{ADFCB70D-6411-204A-A97C-96097282144D}" name="Column16205"/>
    <tableColumn id="16226" xr3:uid="{D1B8F884-5AD4-BD45-9C6C-575579D81732}" name="Column16206"/>
    <tableColumn id="16227" xr3:uid="{EE035AB6-C0E3-464A-B8C7-2225ECE4515B}" name="Column16207"/>
    <tableColumn id="16228" xr3:uid="{24AF3458-2143-7A4B-9748-E9DC22C9A48A}" name="Column16208"/>
    <tableColumn id="16229" xr3:uid="{9FACC911-3132-E04C-A0CF-C658828DD778}" name="Column16209"/>
    <tableColumn id="16230" xr3:uid="{CDF9EE45-AE01-6F4E-BC39-71D904D4D9F6}" name="Column16210"/>
    <tableColumn id="16231" xr3:uid="{598EEE0A-4995-A94B-B987-7C132955CA47}" name="Column16211"/>
    <tableColumn id="16232" xr3:uid="{86A782FC-0453-B242-94B9-AEA4C2798178}" name="Column16212"/>
    <tableColumn id="16233" xr3:uid="{26A8996A-A63A-2948-B27B-E40C665473DD}" name="Column16213"/>
    <tableColumn id="16234" xr3:uid="{435CBA4F-36EE-9B49-A728-E26E91049007}" name="Column16214"/>
    <tableColumn id="16235" xr3:uid="{11B75377-BFF6-704A-ACD0-A82D3108BD06}" name="Column16215"/>
    <tableColumn id="16236" xr3:uid="{8E72B1EB-6068-CA42-9E40-3CBBAB5D4020}" name="Column16216"/>
    <tableColumn id="16237" xr3:uid="{A7913AA0-F965-D54B-80E2-0E1B2FC051CF}" name="Column16217"/>
    <tableColumn id="16238" xr3:uid="{98DF498C-08AB-EC4A-97D9-8AC9AA6FA7BE}" name="Column16218"/>
    <tableColumn id="16239" xr3:uid="{4F2A7728-B9C1-8645-808B-2421519CE96F}" name="Column16219"/>
    <tableColumn id="16240" xr3:uid="{9B91CA49-BCE7-DB4F-A5E1-EE4A5D33A753}" name="Column16220"/>
    <tableColumn id="16241" xr3:uid="{F522EE27-5694-3F4D-90B4-2ECC7F86C694}" name="Column16221"/>
    <tableColumn id="16242" xr3:uid="{0F2D6A82-616E-DC49-A138-DB8E0BF89C61}" name="Column16222"/>
    <tableColumn id="16243" xr3:uid="{DAEF04C2-4A3C-A146-B083-30E3D4415EEC}" name="Column16223"/>
    <tableColumn id="16244" xr3:uid="{8E8C3169-BBDE-9E4A-A0BF-A8EB8185026F}" name="Column16224"/>
    <tableColumn id="16245" xr3:uid="{05819498-73EE-8A4A-9CB9-960B26EFAFD1}" name="Column16225"/>
    <tableColumn id="16246" xr3:uid="{BB2CF107-F490-564A-8CB1-65AE1AF35DB3}" name="Column16226"/>
    <tableColumn id="16247" xr3:uid="{0F742A44-7048-2949-84A4-218FCC778EF3}" name="Column16227"/>
    <tableColumn id="16248" xr3:uid="{58D755EB-5A0F-5D4C-A040-CDEF28600C3E}" name="Column16228"/>
    <tableColumn id="16249" xr3:uid="{E1FC713B-37BC-A749-B43E-67856649944E}" name="Column16229"/>
    <tableColumn id="16250" xr3:uid="{DE06689B-9F39-0E42-B057-164C0C6E9DD9}" name="Column16230"/>
    <tableColumn id="16251" xr3:uid="{DDA9720B-965A-8C47-88A5-3545056ACD3C}" name="Column16231"/>
    <tableColumn id="16252" xr3:uid="{59BDBE81-C855-3A49-8F99-6B5847516978}" name="Column16232"/>
    <tableColumn id="16253" xr3:uid="{ABF23D71-FFF3-4446-A0BA-A2E75DFC746C}" name="Column16233"/>
    <tableColumn id="16254" xr3:uid="{6CCBA383-9D86-4F43-86F7-0BA6E0BCDB6B}" name="Column16234"/>
    <tableColumn id="16255" xr3:uid="{BBDDC5F8-D68F-364A-8570-D493E561EA4B}" name="Column16235"/>
    <tableColumn id="16256" xr3:uid="{AA04479E-8FB4-D045-8B93-5846AE3E0E3C}" name="Column16236"/>
    <tableColumn id="16257" xr3:uid="{A6B8698D-8DA8-714E-A7A0-887F996D6496}" name="Column16237"/>
    <tableColumn id="16258" xr3:uid="{AE5D48AE-C124-504A-9996-6731CC32C2B1}" name="Column16238"/>
    <tableColumn id="16259" xr3:uid="{1B1F09D8-1484-A346-AC3A-DE6DBCE721AD}" name="Column16239"/>
    <tableColumn id="16260" xr3:uid="{8F419742-DB1D-AD49-965B-A6BFA25100BD}" name="Column16240"/>
    <tableColumn id="16261" xr3:uid="{3D22C8C5-E5C6-5949-B38F-51E1AFEE92C2}" name="Column16241"/>
    <tableColumn id="16262" xr3:uid="{5D677D83-81B7-754C-835B-D06AFE33DFE1}" name="Column16242"/>
    <tableColumn id="16263" xr3:uid="{BB686493-96D2-7242-B559-B8BC435CC018}" name="Column16243"/>
    <tableColumn id="16264" xr3:uid="{37DD2EC7-DEA5-D34D-8CAC-7D0875973670}" name="Column16244"/>
    <tableColumn id="16265" xr3:uid="{B65D79C0-B943-F64A-8B55-D62948A6D015}" name="Column16245"/>
    <tableColumn id="16266" xr3:uid="{449EA1B0-0FCB-7E4B-A6F4-0A7376D93630}" name="Column16246"/>
    <tableColumn id="16267" xr3:uid="{A9608C70-2C80-734A-BBFD-F73B26C5404A}" name="Column16247"/>
    <tableColumn id="16268" xr3:uid="{DBF107D2-FD89-844A-B126-6D8CF6275D87}" name="Column16248"/>
    <tableColumn id="16269" xr3:uid="{936FACE2-8B22-E94E-B7D2-359D12DA7F31}" name="Column16249"/>
    <tableColumn id="16270" xr3:uid="{F58186CA-CFE0-824D-992F-4E305FD98C97}" name="Column16250"/>
    <tableColumn id="16271" xr3:uid="{5797DAAD-4438-8145-9235-40C4EEFEB3FC}" name="Column16251"/>
    <tableColumn id="16272" xr3:uid="{89063E6C-9974-244B-A8E5-179BE96F2803}" name="Column16252"/>
    <tableColumn id="16273" xr3:uid="{97D76904-0D44-824B-B1C2-699AE1D2DDD2}" name="Column16253"/>
    <tableColumn id="16274" xr3:uid="{E98DCD3E-E3BF-7547-954B-90E8BCAAB3C0}" name="Column16254"/>
    <tableColumn id="16275" xr3:uid="{7D6B17FF-242B-1944-A507-6015BE7E8042}" name="Column16255"/>
    <tableColumn id="16276" xr3:uid="{AE7EB593-6D05-F249-8396-B424F68F89B2}" name="Column16256"/>
    <tableColumn id="16277" xr3:uid="{7C7A5825-364D-4D4B-B68B-8DBD190869D7}" name="Column16257"/>
    <tableColumn id="16278" xr3:uid="{287CA764-BA71-7B41-A153-B9B6045BA49D}" name="Column16258"/>
    <tableColumn id="16279" xr3:uid="{046CA003-3517-BC4E-BA5B-4421CF70D075}" name="Column16259"/>
    <tableColumn id="16280" xr3:uid="{864176AC-2533-5146-9D89-51F52F369B3A}" name="Column16260"/>
    <tableColumn id="16281" xr3:uid="{67990D53-E3CB-E54F-98F5-4AE122626A93}" name="Column16261"/>
    <tableColumn id="16282" xr3:uid="{A79CFB69-FC49-EA43-AF2C-C8703B4B05E8}" name="Column16262"/>
    <tableColumn id="16283" xr3:uid="{E9CE6731-5F38-954A-B7E5-81EA96B3ED08}" name="Column16263"/>
    <tableColumn id="16284" xr3:uid="{58E6FB08-7CFF-9B4B-BEFE-E4D92F8CFF96}" name="Column16264"/>
    <tableColumn id="16285" xr3:uid="{C645F552-BF9A-B344-BE1C-B2750166C2A2}" name="Column16265"/>
    <tableColumn id="16286" xr3:uid="{55DD4A2D-8F35-B447-9FD5-7029170CF304}" name="Column16266"/>
    <tableColumn id="16287" xr3:uid="{46C8834B-E06F-9446-8BEB-6D9B7739C495}" name="Column16267"/>
    <tableColumn id="16288" xr3:uid="{F1EA808C-033B-7149-A1E3-ED6782D5166A}" name="Column16268"/>
    <tableColumn id="16289" xr3:uid="{4BC1815C-7194-C243-A6AF-A3AB73225F96}" name="Column16269"/>
    <tableColumn id="16290" xr3:uid="{AE417293-73D2-8C4D-A9F9-4BFAF91CE120}" name="Column16270"/>
    <tableColumn id="16291" xr3:uid="{0F91A446-6076-124A-9526-AFF0EB2AA06E}" name="Column16271"/>
    <tableColumn id="16292" xr3:uid="{D4DA36F6-D2A9-E94F-B6AB-27443EB285EB}" name="Column16272"/>
    <tableColumn id="16293" xr3:uid="{E4BAF731-5BB4-334A-B550-73D872633C45}" name="Column16273"/>
    <tableColumn id="16294" xr3:uid="{1E0BAEC1-6637-C443-A0AC-C96C83984CD4}" name="Column16274"/>
    <tableColumn id="16295" xr3:uid="{7DE14A22-19E6-9E41-9600-C0F5FDA44971}" name="Column16275"/>
    <tableColumn id="16296" xr3:uid="{1CAA180D-23AE-1C44-AFBE-5E1385C7B857}" name="Column16276"/>
    <tableColumn id="16297" xr3:uid="{5CC950BD-F08B-FC44-AD3C-A49E5038F8EE}" name="Column16277"/>
    <tableColumn id="16298" xr3:uid="{6FC961E1-C85E-0349-B046-27A3FC7D585B}" name="Column16278"/>
    <tableColumn id="16299" xr3:uid="{1AC9CB6B-B1B5-854F-9247-170B9AE43865}" name="Column16279"/>
    <tableColumn id="16300" xr3:uid="{D29FA0DE-612D-EA43-A56F-E844904F48C4}" name="Column16280"/>
    <tableColumn id="16301" xr3:uid="{C012DE33-5695-E94F-882B-4460D3F2273F}" name="Column16281"/>
    <tableColumn id="16302" xr3:uid="{CA2F1FAB-6024-674F-8851-FFB0C29EF4F8}" name="Column16282"/>
    <tableColumn id="16303" xr3:uid="{527658E5-6CFF-2B46-A98A-2A21C75F9328}" name="Column16283"/>
    <tableColumn id="16304" xr3:uid="{E26C4A15-A388-C748-9FFC-9C8DBA6D8400}" name="Column16284"/>
    <tableColumn id="16305" xr3:uid="{DFDEA477-0CDA-0E4F-9F37-AA0F49849A71}" name="Column16285"/>
    <tableColumn id="16306" xr3:uid="{D5FDD864-D76A-AE4B-81D5-AEF8C9BBECC3}" name="Column16286"/>
    <tableColumn id="16307" xr3:uid="{73411D6D-0A16-7347-8A59-D5EF21AB8E9B}" name="Column16287"/>
    <tableColumn id="16308" xr3:uid="{70B6EBDC-AA87-BB46-9D74-F54217CCE827}" name="Column16288"/>
    <tableColumn id="16309" xr3:uid="{4FA90501-B16B-C04F-99A3-B6F407D2DC85}" name="Column16289"/>
    <tableColumn id="16310" xr3:uid="{18CF2D42-4185-B343-B5F4-B6364E8F400E}" name="Column16290"/>
    <tableColumn id="16311" xr3:uid="{0606E00A-3403-AF41-A4D3-8DB3403285F7}" name="Column16291"/>
    <tableColumn id="16312" xr3:uid="{A9B67352-154C-E448-99F4-964B6AF41293}" name="Column16292"/>
    <tableColumn id="16313" xr3:uid="{2BEA177D-4452-924A-88B3-3B400671E4B7}" name="Column16293"/>
    <tableColumn id="16314" xr3:uid="{66A49961-430E-C74E-B7B6-AC6E7951298A}" name="Column16294"/>
    <tableColumn id="16315" xr3:uid="{18AAC604-FC66-4747-A26C-4EE0AC74DF00}" name="Column16295"/>
    <tableColumn id="16316" xr3:uid="{C4E453D5-F267-3D42-9FCD-CED1789FC0BB}" name="Column16296"/>
    <tableColumn id="16317" xr3:uid="{88A00751-4356-4245-AEEE-E3E7C0112379}" name="Column16297"/>
    <tableColumn id="16318" xr3:uid="{1357B594-55A5-9444-ACE6-2BA6A57CC592}" name="Column16298"/>
    <tableColumn id="16319" xr3:uid="{B7D3C135-01EF-9747-8711-5EA579291B33}" name="Column16299"/>
    <tableColumn id="16320" xr3:uid="{C1D76C0D-B228-664E-A476-F27F847822EB}" name="Column16300"/>
    <tableColumn id="16321" xr3:uid="{5E6FE665-0A24-5644-8B63-A713187C76FD}" name="Column16301"/>
    <tableColumn id="16322" xr3:uid="{15A501B5-B100-9342-8831-57FD996A5989}" name="Column16302"/>
    <tableColumn id="16323" xr3:uid="{58AB0D80-7989-8448-9F9B-241FC6CB1A25}" name="Column16303"/>
    <tableColumn id="16324" xr3:uid="{C4532C22-7F9A-914D-AC37-FBDE8376549C}" name="Column16304"/>
    <tableColumn id="16325" xr3:uid="{D5BBA584-87D9-E146-9236-CD902BD39C7C}" name="Column16305"/>
    <tableColumn id="16326" xr3:uid="{436E7F26-39DF-E347-AFBF-C6976BF469FE}" name="Column16306"/>
    <tableColumn id="16327" xr3:uid="{50DF4BF3-B75C-2446-BE84-B24381B425E1}" name="Column16307"/>
    <tableColumn id="16328" xr3:uid="{7AF6CB0F-3472-2543-ABBB-A19B6C93FCA3}" name="Column16308"/>
    <tableColumn id="16329" xr3:uid="{988519F4-25F6-D14E-A01E-B623375D7E6F}" name="Column16309"/>
    <tableColumn id="16330" xr3:uid="{C86649F9-8F63-6744-B62A-E36AB25DBE1F}" name="Column16310"/>
    <tableColumn id="16331" xr3:uid="{FEA01383-601E-584C-9550-EA85D73E116F}" name="Column16311"/>
    <tableColumn id="16332" xr3:uid="{E5AFAC20-E95A-9143-861B-3E8ACBCFA7CE}" name="Column16312"/>
    <tableColumn id="16333" xr3:uid="{C23DC841-DFD3-0446-856E-6BD26C3868FC}" name="Column16313"/>
    <tableColumn id="16334" xr3:uid="{AA835C1A-8C24-2B4D-B6CF-106ED9EEADA0}" name="Column16314"/>
    <tableColumn id="16335" xr3:uid="{0A35D857-FD22-774A-9085-C9380D14A1E9}" name="Column16315"/>
    <tableColumn id="16336" xr3:uid="{1A20F35F-9927-974C-B3CC-055C488D004E}" name="Column16316"/>
    <tableColumn id="16337" xr3:uid="{9AD6EEC9-6D2B-5D44-B1FC-ABB310B4170C}" name="Column16317"/>
    <tableColumn id="16338" xr3:uid="{57573848-6095-5243-9C29-E174963DBFE9}" name="Column16318"/>
    <tableColumn id="16339" xr3:uid="{DC4E58A8-3D5C-D04D-BCEB-E1D6EF585544}" name="Column16319"/>
    <tableColumn id="16340" xr3:uid="{B3000D9A-EB88-C549-997E-999BCA4BA01C}" name="Column16320"/>
    <tableColumn id="16341" xr3:uid="{79106A3D-9C2A-834C-8938-B209D24E6F51}" name="Column16321"/>
    <tableColumn id="16342" xr3:uid="{CF9D0EF9-5AB3-274B-B3B9-3116E8D9F71D}" name="Column16322"/>
    <tableColumn id="16343" xr3:uid="{B1CEADEA-1E1A-B148-B59F-F63F6E1CA777}" name="Column16323"/>
    <tableColumn id="16344" xr3:uid="{9B546B6C-B523-8B42-B17A-6E818492513A}" name="Column16324"/>
    <tableColumn id="16345" xr3:uid="{C94DBDF8-0D41-FB42-BEF4-8704C3E1F065}" name="Column16325"/>
    <tableColumn id="16346" xr3:uid="{B170BCDA-34F1-4E4A-9A09-1F309F1FB164}" name="Column16326"/>
    <tableColumn id="16347" xr3:uid="{CCF9FCE1-1D7E-F848-BDDA-82B83D0D1E42}" name="Column16327"/>
    <tableColumn id="16348" xr3:uid="{FC957BCD-A7B2-B145-A783-DEF14F3EFD68}" name="Column16328"/>
    <tableColumn id="16349" xr3:uid="{3CB3CC85-737B-2144-AA18-F751BDE8F70D}" name="Column16329"/>
    <tableColumn id="16350" xr3:uid="{F1335B62-92DE-8F48-B5CD-7806E1DC363A}" name="Column16330"/>
    <tableColumn id="16351" xr3:uid="{DAB17B68-26B1-F14B-BB4A-79401FD38A91}" name="Column16331"/>
    <tableColumn id="16352" xr3:uid="{982E4EC8-11F6-E847-A584-11AAA505135A}" name="Column16332"/>
    <tableColumn id="16353" xr3:uid="{110A5C91-68B2-654B-84DB-64CCBE537AF1}" name="Column16333"/>
    <tableColumn id="16354" xr3:uid="{56FAA7D6-0DC5-094C-B4C7-0FF1AB7B1716}" name="Column16334"/>
    <tableColumn id="16355" xr3:uid="{B27FC182-A6EF-8D45-8BCA-ED7D5547CD30}" name="Column16335"/>
    <tableColumn id="16356" xr3:uid="{F2FBF5B6-04A9-454E-8263-DD0CEA1744D9}" name="Column16336"/>
    <tableColumn id="16357" xr3:uid="{C874A7FD-15A7-B947-89E9-E88BF3052824}" name="Column16337"/>
    <tableColumn id="16358" xr3:uid="{AC6FD9FB-B16A-4A44-B757-95407BC6807F}" name="Column16338"/>
    <tableColumn id="16359" xr3:uid="{FEA7E241-571A-B745-9B62-3E2CCB0BD238}" name="Column16339"/>
    <tableColumn id="16360" xr3:uid="{01B32A60-3104-3644-816F-4DFF08968FD0}" name="Column16340"/>
    <tableColumn id="16361" xr3:uid="{0CD3A0C7-16A6-CE40-A236-1EDC8DAA9245}" name="Column16341"/>
    <tableColumn id="16362" xr3:uid="{F2EE0818-B9EB-DB44-A625-5ED619761104}" name="Column16342"/>
    <tableColumn id="16363" xr3:uid="{DBA71335-4425-714F-9094-2039DEEE0770}" name="Column16343"/>
    <tableColumn id="16364" xr3:uid="{26D4987E-2663-7C40-969B-641421112AA9}" name="Column16344"/>
    <tableColumn id="16365" xr3:uid="{BCE67A52-1AE3-3847-BE3C-565C7F26D7A5}" name="Column16345"/>
    <tableColumn id="16366" xr3:uid="{DD28C0C9-4F41-0646-9017-49B2E913AC17}" name="Column16346"/>
    <tableColumn id="16367" xr3:uid="{CC31F184-4BCB-C444-8F30-789C87332C41}" name="Column16347"/>
    <tableColumn id="16368" xr3:uid="{9C9E77F1-04C3-724B-A2E8-39ED1EBABC00}" name="Column16348"/>
    <tableColumn id="16369" xr3:uid="{09567F8B-0604-C648-B7F2-14935879F9B0}" name="Column16349"/>
    <tableColumn id="16370" xr3:uid="{6EB8F717-D4B2-E048-817D-BB5BB27852A6}" name="Column16350"/>
    <tableColumn id="16371" xr3:uid="{37434273-E52D-7742-91F0-C93FBABA1D76}" name="Column16351"/>
    <tableColumn id="16372" xr3:uid="{7ED42BC8-D512-9B44-B3BD-4E85286B8234}" name="Column16352"/>
    <tableColumn id="16373" xr3:uid="{9DAD3D64-58BB-024F-8B4B-A293B7B4A7D8}" name="Column16353"/>
    <tableColumn id="16374" xr3:uid="{8DE56E90-AAEC-6A40-A6C0-6554195F6DFF}" name="Column16354"/>
    <tableColumn id="16375" xr3:uid="{175776EF-F078-E041-B5E3-6985A6D3E0DD}" name="Column16355"/>
    <tableColumn id="16376" xr3:uid="{EE04E56D-C81A-0848-95CE-31406B396BD7}" name="Column16356"/>
    <tableColumn id="16377" xr3:uid="{5A25E4F1-BB44-934F-AA88-9EC38DF1C038}" name="Column16357"/>
    <tableColumn id="16378" xr3:uid="{96F7A603-EF03-DB42-B512-E05F016476BF}" name="Column16358"/>
    <tableColumn id="16379" xr3:uid="{000B2157-D0E6-B94D-9F30-BC388EDAF8D5}" name="Column16359"/>
    <tableColumn id="16380" xr3:uid="{F36FC476-539B-4345-9F7A-4AA2E63D4839}" name="Column16360"/>
    <tableColumn id="16381" xr3:uid="{D25C48D7-2681-ED46-8993-54AACDFF69BE}" name="Column16361"/>
    <tableColumn id="16382" xr3:uid="{6ED73D63-2C99-3A41-B424-04B8EE1979B2}" name="Column16362"/>
    <tableColumn id="16383" xr3:uid="{5E0CF697-C3A1-BA46-B289-91B7B058D4B7}" name="Column16363"/>
    <tableColumn id="16384" xr3:uid="{13405A99-DF3F-5746-BBD7-8A2FDA377605}" name="Column163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FD1041"/>
  <sheetViews>
    <sheetView tabSelected="1" topLeftCell="C1" workbookViewId="0">
      <selection activeCell="B1" sqref="B1"/>
    </sheetView>
  </sheetViews>
  <sheetFormatPr baseColWidth="10" defaultRowHeight="16" x14ac:dyDescent="0.2"/>
  <cols>
    <col min="1" max="1" width="5" customWidth="1"/>
    <col min="2" max="2" width="30.6640625" bestFit="1" customWidth="1"/>
    <col min="3" max="3" width="33.5" style="3" customWidth="1"/>
    <col min="7" max="7" width="15.33203125" customWidth="1"/>
    <col min="10" max="10" width="13.5" customWidth="1"/>
    <col min="11" max="11" width="11.1640625" bestFit="1" customWidth="1"/>
    <col min="12" max="12" width="11.6640625" customWidth="1"/>
    <col min="14" max="14" width="28" bestFit="1" customWidth="1"/>
    <col min="15" max="15" width="16.1640625" style="11" customWidth="1"/>
    <col min="16" max="16" width="18.33203125" customWidth="1"/>
    <col min="17" max="17" width="19.5" customWidth="1"/>
    <col min="18" max="18" width="19.83203125" customWidth="1"/>
    <col min="19" max="19" width="23.83203125" customWidth="1"/>
    <col min="20" max="20" width="22.5" customWidth="1"/>
    <col min="30" max="119" width="11.6640625" customWidth="1"/>
    <col min="120" max="1019" width="12.6640625" customWidth="1"/>
    <col min="1020" max="10019" width="13.6640625" customWidth="1"/>
    <col min="10020" max="16384" width="14.6640625" customWidth="1"/>
  </cols>
  <sheetData>
    <row r="1" spans="1:16384" s="1" customFormat="1" ht="17" x14ac:dyDescent="0.2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2028</v>
      </c>
      <c r="O1" s="10" t="s">
        <v>2029</v>
      </c>
      <c r="P1" s="1" t="s">
        <v>2030</v>
      </c>
      <c r="Q1" s="1" t="s">
        <v>2065</v>
      </c>
      <c r="R1" s="1" t="s">
        <v>2031</v>
      </c>
      <c r="S1" s="1" t="s">
        <v>2071</v>
      </c>
      <c r="T1" s="1" t="s">
        <v>2072</v>
      </c>
      <c r="U1" s="1" t="s">
        <v>2107</v>
      </c>
      <c r="V1" s="1" t="s">
        <v>2108</v>
      </c>
      <c r="W1" s="1" t="s">
        <v>2109</v>
      </c>
      <c r="X1" s="1" t="s">
        <v>2110</v>
      </c>
      <c r="Y1" s="1" t="s">
        <v>2111</v>
      </c>
      <c r="Z1" s="1" t="s">
        <v>2112</v>
      </c>
      <c r="AA1" s="1" t="s">
        <v>2113</v>
      </c>
      <c r="AB1" s="1" t="s">
        <v>2114</v>
      </c>
      <c r="AC1" s="1" t="s">
        <v>2115</v>
      </c>
      <c r="AD1" s="1" t="s">
        <v>2116</v>
      </c>
      <c r="AE1" s="1" t="s">
        <v>2117</v>
      </c>
      <c r="AF1" s="1" t="s">
        <v>2118</v>
      </c>
      <c r="AG1" s="1" t="s">
        <v>2119</v>
      </c>
      <c r="AH1" s="1" t="s">
        <v>2120</v>
      </c>
      <c r="AI1" s="1" t="s">
        <v>2121</v>
      </c>
      <c r="AJ1" s="1" t="s">
        <v>2122</v>
      </c>
      <c r="AK1" s="1" t="s">
        <v>2123</v>
      </c>
      <c r="AL1" s="1" t="s">
        <v>2124</v>
      </c>
      <c r="AM1" s="1" t="s">
        <v>2125</v>
      </c>
      <c r="AN1" s="1" t="s">
        <v>2126</v>
      </c>
      <c r="AO1" s="1" t="s">
        <v>2127</v>
      </c>
      <c r="AP1" s="1" t="s">
        <v>2128</v>
      </c>
      <c r="AQ1" s="1" t="s">
        <v>2129</v>
      </c>
      <c r="AR1" s="1" t="s">
        <v>2130</v>
      </c>
      <c r="AS1" s="1" t="s">
        <v>2131</v>
      </c>
      <c r="AT1" s="1" t="s">
        <v>2132</v>
      </c>
      <c r="AU1" s="1" t="s">
        <v>2133</v>
      </c>
      <c r="AV1" s="1" t="s">
        <v>2134</v>
      </c>
      <c r="AW1" s="1" t="s">
        <v>2135</v>
      </c>
      <c r="AX1" s="1" t="s">
        <v>2136</v>
      </c>
      <c r="AY1" s="1" t="s">
        <v>2137</v>
      </c>
      <c r="AZ1" s="1" t="s">
        <v>2138</v>
      </c>
      <c r="BA1" s="1" t="s">
        <v>2139</v>
      </c>
      <c r="BB1" s="1" t="s">
        <v>2140</v>
      </c>
      <c r="BC1" s="1" t="s">
        <v>2141</v>
      </c>
      <c r="BD1" s="1" t="s">
        <v>2142</v>
      </c>
      <c r="BE1" s="1" t="s">
        <v>2143</v>
      </c>
      <c r="BF1" s="1" t="s">
        <v>2144</v>
      </c>
      <c r="BG1" s="1" t="s">
        <v>2145</v>
      </c>
      <c r="BH1" s="1" t="s">
        <v>2146</v>
      </c>
      <c r="BI1" s="1" t="s">
        <v>2147</v>
      </c>
      <c r="BJ1" s="1" t="s">
        <v>2148</v>
      </c>
      <c r="BK1" s="1" t="s">
        <v>2149</v>
      </c>
      <c r="BL1" s="1" t="s">
        <v>2150</v>
      </c>
      <c r="BM1" s="1" t="s">
        <v>2151</v>
      </c>
      <c r="BN1" s="1" t="s">
        <v>2152</v>
      </c>
      <c r="BO1" s="1" t="s">
        <v>2153</v>
      </c>
      <c r="BP1" s="1" t="s">
        <v>2154</v>
      </c>
      <c r="BQ1" s="1" t="s">
        <v>2155</v>
      </c>
      <c r="BR1" s="1" t="s">
        <v>2156</v>
      </c>
      <c r="BS1" s="1" t="s">
        <v>2157</v>
      </c>
      <c r="BT1" s="1" t="s">
        <v>2158</v>
      </c>
      <c r="BU1" s="1" t="s">
        <v>2159</v>
      </c>
      <c r="BV1" s="1" t="s">
        <v>2160</v>
      </c>
      <c r="BW1" s="1" t="s">
        <v>2161</v>
      </c>
      <c r="BX1" s="1" t="s">
        <v>2162</v>
      </c>
      <c r="BY1" s="1" t="s">
        <v>2163</v>
      </c>
      <c r="BZ1" s="1" t="s">
        <v>2164</v>
      </c>
      <c r="CA1" s="1" t="s">
        <v>2165</v>
      </c>
      <c r="CB1" s="1" t="s">
        <v>2166</v>
      </c>
      <c r="CC1" s="1" t="s">
        <v>2167</v>
      </c>
      <c r="CD1" s="1" t="s">
        <v>2168</v>
      </c>
      <c r="CE1" s="1" t="s">
        <v>2169</v>
      </c>
      <c r="CF1" s="1" t="s">
        <v>2170</v>
      </c>
      <c r="CG1" s="1" t="s">
        <v>2171</v>
      </c>
      <c r="CH1" s="1" t="s">
        <v>2172</v>
      </c>
      <c r="CI1" s="1" t="s">
        <v>2173</v>
      </c>
      <c r="CJ1" s="1" t="s">
        <v>2174</v>
      </c>
      <c r="CK1" s="1" t="s">
        <v>2175</v>
      </c>
      <c r="CL1" s="1" t="s">
        <v>2176</v>
      </c>
      <c r="CM1" s="1" t="s">
        <v>2177</v>
      </c>
      <c r="CN1" s="1" t="s">
        <v>2178</v>
      </c>
      <c r="CO1" s="1" t="s">
        <v>2179</v>
      </c>
      <c r="CP1" s="1" t="s">
        <v>2180</v>
      </c>
      <c r="CQ1" s="1" t="s">
        <v>2181</v>
      </c>
      <c r="CR1" s="1" t="s">
        <v>2182</v>
      </c>
      <c r="CS1" s="1" t="s">
        <v>2183</v>
      </c>
      <c r="CT1" s="1" t="s">
        <v>2184</v>
      </c>
      <c r="CU1" s="1" t="s">
        <v>2185</v>
      </c>
      <c r="CV1" s="1" t="s">
        <v>2186</v>
      </c>
      <c r="CW1" s="1" t="s">
        <v>2187</v>
      </c>
      <c r="CX1" s="1" t="s">
        <v>2188</v>
      </c>
      <c r="CY1" s="1" t="s">
        <v>2189</v>
      </c>
      <c r="CZ1" s="1" t="s">
        <v>2190</v>
      </c>
      <c r="DA1" s="1" t="s">
        <v>2191</v>
      </c>
      <c r="DB1" s="1" t="s">
        <v>2192</v>
      </c>
      <c r="DC1" s="1" t="s">
        <v>2193</v>
      </c>
      <c r="DD1" s="1" t="s">
        <v>2194</v>
      </c>
      <c r="DE1" s="1" t="s">
        <v>2195</v>
      </c>
      <c r="DF1" s="1" t="s">
        <v>2196</v>
      </c>
      <c r="DG1" s="1" t="s">
        <v>2197</v>
      </c>
      <c r="DH1" s="1" t="s">
        <v>2198</v>
      </c>
      <c r="DI1" s="1" t="s">
        <v>2199</v>
      </c>
      <c r="DJ1" s="1" t="s">
        <v>2200</v>
      </c>
      <c r="DK1" s="1" t="s">
        <v>2201</v>
      </c>
      <c r="DL1" s="1" t="s">
        <v>2202</v>
      </c>
      <c r="DM1" s="1" t="s">
        <v>2203</v>
      </c>
      <c r="DN1" s="1" t="s">
        <v>2204</v>
      </c>
      <c r="DO1" s="1" t="s">
        <v>2205</v>
      </c>
      <c r="DP1" s="1" t="s">
        <v>2206</v>
      </c>
      <c r="DQ1" s="1" t="s">
        <v>2207</v>
      </c>
      <c r="DR1" s="1" t="s">
        <v>2208</v>
      </c>
      <c r="DS1" s="1" t="s">
        <v>2209</v>
      </c>
      <c r="DT1" s="1" t="s">
        <v>2210</v>
      </c>
      <c r="DU1" s="1" t="s">
        <v>2211</v>
      </c>
      <c r="DV1" s="1" t="s">
        <v>2212</v>
      </c>
      <c r="DW1" s="1" t="s">
        <v>2213</v>
      </c>
      <c r="DX1" s="1" t="s">
        <v>2214</v>
      </c>
      <c r="DY1" s="1" t="s">
        <v>2215</v>
      </c>
      <c r="DZ1" s="1" t="s">
        <v>2216</v>
      </c>
      <c r="EA1" s="1" t="s">
        <v>2217</v>
      </c>
      <c r="EB1" s="1" t="s">
        <v>2218</v>
      </c>
      <c r="EC1" s="1" t="s">
        <v>2219</v>
      </c>
      <c r="ED1" s="1" t="s">
        <v>2220</v>
      </c>
      <c r="EE1" s="1" t="s">
        <v>2221</v>
      </c>
      <c r="EF1" s="1" t="s">
        <v>2222</v>
      </c>
      <c r="EG1" s="1" t="s">
        <v>2223</v>
      </c>
      <c r="EH1" s="1" t="s">
        <v>2224</v>
      </c>
      <c r="EI1" s="1" t="s">
        <v>2225</v>
      </c>
      <c r="EJ1" s="1" t="s">
        <v>2226</v>
      </c>
      <c r="EK1" s="1" t="s">
        <v>2227</v>
      </c>
      <c r="EL1" s="1" t="s">
        <v>2228</v>
      </c>
      <c r="EM1" s="1" t="s">
        <v>2229</v>
      </c>
      <c r="EN1" s="1" t="s">
        <v>2230</v>
      </c>
      <c r="EO1" s="1" t="s">
        <v>2231</v>
      </c>
      <c r="EP1" s="1" t="s">
        <v>2232</v>
      </c>
      <c r="EQ1" s="1" t="s">
        <v>2233</v>
      </c>
      <c r="ER1" s="1" t="s">
        <v>2234</v>
      </c>
      <c r="ES1" s="1" t="s">
        <v>2235</v>
      </c>
      <c r="ET1" s="1" t="s">
        <v>2236</v>
      </c>
      <c r="EU1" s="1" t="s">
        <v>2237</v>
      </c>
      <c r="EV1" s="1" t="s">
        <v>2238</v>
      </c>
      <c r="EW1" s="1" t="s">
        <v>2239</v>
      </c>
      <c r="EX1" s="1" t="s">
        <v>2240</v>
      </c>
      <c r="EY1" s="1" t="s">
        <v>2241</v>
      </c>
      <c r="EZ1" s="1" t="s">
        <v>2242</v>
      </c>
      <c r="FA1" s="1" t="s">
        <v>2243</v>
      </c>
      <c r="FB1" s="1" t="s">
        <v>2244</v>
      </c>
      <c r="FC1" s="1" t="s">
        <v>2245</v>
      </c>
      <c r="FD1" s="1" t="s">
        <v>2246</v>
      </c>
      <c r="FE1" s="1" t="s">
        <v>2247</v>
      </c>
      <c r="FF1" s="1" t="s">
        <v>2248</v>
      </c>
      <c r="FG1" s="1" t="s">
        <v>2249</v>
      </c>
      <c r="FH1" s="1" t="s">
        <v>2250</v>
      </c>
      <c r="FI1" s="1" t="s">
        <v>2251</v>
      </c>
      <c r="FJ1" s="1" t="s">
        <v>2252</v>
      </c>
      <c r="FK1" s="1" t="s">
        <v>2253</v>
      </c>
      <c r="FL1" s="1" t="s">
        <v>2254</v>
      </c>
      <c r="FM1" s="1" t="s">
        <v>2255</v>
      </c>
      <c r="FN1" s="1" t="s">
        <v>2256</v>
      </c>
      <c r="FO1" s="1" t="s">
        <v>2257</v>
      </c>
      <c r="FP1" s="1" t="s">
        <v>2258</v>
      </c>
      <c r="FQ1" s="1" t="s">
        <v>2259</v>
      </c>
      <c r="FR1" s="1" t="s">
        <v>2260</v>
      </c>
      <c r="FS1" s="1" t="s">
        <v>2261</v>
      </c>
      <c r="FT1" s="1" t="s">
        <v>2262</v>
      </c>
      <c r="FU1" s="1" t="s">
        <v>2263</v>
      </c>
      <c r="FV1" s="1" t="s">
        <v>2264</v>
      </c>
      <c r="FW1" s="1" t="s">
        <v>2265</v>
      </c>
      <c r="FX1" s="1" t="s">
        <v>2266</v>
      </c>
      <c r="FY1" s="1" t="s">
        <v>2267</v>
      </c>
      <c r="FZ1" s="1" t="s">
        <v>2268</v>
      </c>
      <c r="GA1" s="1" t="s">
        <v>2269</v>
      </c>
      <c r="GB1" s="1" t="s">
        <v>2270</v>
      </c>
      <c r="GC1" s="1" t="s">
        <v>2271</v>
      </c>
      <c r="GD1" s="1" t="s">
        <v>2272</v>
      </c>
      <c r="GE1" s="1" t="s">
        <v>2273</v>
      </c>
      <c r="GF1" s="1" t="s">
        <v>2274</v>
      </c>
      <c r="GG1" s="1" t="s">
        <v>2275</v>
      </c>
      <c r="GH1" s="1" t="s">
        <v>2276</v>
      </c>
      <c r="GI1" s="1" t="s">
        <v>2277</v>
      </c>
      <c r="GJ1" s="1" t="s">
        <v>2278</v>
      </c>
      <c r="GK1" s="1" t="s">
        <v>2279</v>
      </c>
      <c r="GL1" s="1" t="s">
        <v>2280</v>
      </c>
      <c r="GM1" s="1" t="s">
        <v>2281</v>
      </c>
      <c r="GN1" s="1" t="s">
        <v>2282</v>
      </c>
      <c r="GO1" s="1" t="s">
        <v>2283</v>
      </c>
      <c r="GP1" s="1" t="s">
        <v>2284</v>
      </c>
      <c r="GQ1" s="1" t="s">
        <v>2285</v>
      </c>
      <c r="GR1" s="1" t="s">
        <v>2286</v>
      </c>
      <c r="GS1" s="1" t="s">
        <v>2287</v>
      </c>
      <c r="GT1" s="1" t="s">
        <v>2288</v>
      </c>
      <c r="GU1" s="1" t="s">
        <v>2289</v>
      </c>
      <c r="GV1" s="1" t="s">
        <v>2290</v>
      </c>
      <c r="GW1" s="1" t="s">
        <v>2291</v>
      </c>
      <c r="GX1" s="1" t="s">
        <v>2292</v>
      </c>
      <c r="GY1" s="1" t="s">
        <v>2293</v>
      </c>
      <c r="GZ1" s="1" t="s">
        <v>2294</v>
      </c>
      <c r="HA1" s="1" t="s">
        <v>2295</v>
      </c>
      <c r="HB1" s="1" t="s">
        <v>2296</v>
      </c>
      <c r="HC1" s="1" t="s">
        <v>2297</v>
      </c>
      <c r="HD1" s="1" t="s">
        <v>2298</v>
      </c>
      <c r="HE1" s="1" t="s">
        <v>2299</v>
      </c>
      <c r="HF1" s="1" t="s">
        <v>2300</v>
      </c>
      <c r="HG1" s="1" t="s">
        <v>2301</v>
      </c>
      <c r="HH1" s="1" t="s">
        <v>2302</v>
      </c>
      <c r="HI1" s="1" t="s">
        <v>2303</v>
      </c>
      <c r="HJ1" s="1" t="s">
        <v>2304</v>
      </c>
      <c r="HK1" s="1" t="s">
        <v>2305</v>
      </c>
      <c r="HL1" s="1" t="s">
        <v>2306</v>
      </c>
      <c r="HM1" s="1" t="s">
        <v>2307</v>
      </c>
      <c r="HN1" s="1" t="s">
        <v>2308</v>
      </c>
      <c r="HO1" s="1" t="s">
        <v>2309</v>
      </c>
      <c r="HP1" s="1" t="s">
        <v>2310</v>
      </c>
      <c r="HQ1" s="1" t="s">
        <v>2311</v>
      </c>
      <c r="HR1" s="1" t="s">
        <v>2312</v>
      </c>
      <c r="HS1" s="1" t="s">
        <v>2313</v>
      </c>
      <c r="HT1" s="1" t="s">
        <v>2314</v>
      </c>
      <c r="HU1" s="1" t="s">
        <v>2315</v>
      </c>
      <c r="HV1" s="1" t="s">
        <v>2316</v>
      </c>
      <c r="HW1" s="1" t="s">
        <v>2317</v>
      </c>
      <c r="HX1" s="1" t="s">
        <v>2318</v>
      </c>
      <c r="HY1" s="1" t="s">
        <v>2319</v>
      </c>
      <c r="HZ1" s="1" t="s">
        <v>2320</v>
      </c>
      <c r="IA1" s="1" t="s">
        <v>2321</v>
      </c>
      <c r="IB1" s="1" t="s">
        <v>2322</v>
      </c>
      <c r="IC1" s="1" t="s">
        <v>2323</v>
      </c>
      <c r="ID1" s="1" t="s">
        <v>2324</v>
      </c>
      <c r="IE1" s="1" t="s">
        <v>2325</v>
      </c>
      <c r="IF1" s="1" t="s">
        <v>2326</v>
      </c>
      <c r="IG1" s="1" t="s">
        <v>2327</v>
      </c>
      <c r="IH1" s="1" t="s">
        <v>2328</v>
      </c>
      <c r="II1" s="1" t="s">
        <v>2329</v>
      </c>
      <c r="IJ1" s="1" t="s">
        <v>2330</v>
      </c>
      <c r="IK1" s="1" t="s">
        <v>2331</v>
      </c>
      <c r="IL1" s="1" t="s">
        <v>2332</v>
      </c>
      <c r="IM1" s="1" t="s">
        <v>2333</v>
      </c>
      <c r="IN1" s="1" t="s">
        <v>2334</v>
      </c>
      <c r="IO1" s="1" t="s">
        <v>2335</v>
      </c>
      <c r="IP1" s="1" t="s">
        <v>2336</v>
      </c>
      <c r="IQ1" s="1" t="s">
        <v>2337</v>
      </c>
      <c r="IR1" s="1" t="s">
        <v>2338</v>
      </c>
      <c r="IS1" s="1" t="s">
        <v>2339</v>
      </c>
      <c r="IT1" s="1" t="s">
        <v>2340</v>
      </c>
      <c r="IU1" s="1" t="s">
        <v>2341</v>
      </c>
      <c r="IV1" s="1" t="s">
        <v>2342</v>
      </c>
      <c r="IW1" s="1" t="s">
        <v>2343</v>
      </c>
      <c r="IX1" s="1" t="s">
        <v>2344</v>
      </c>
      <c r="IY1" s="1" t="s">
        <v>2345</v>
      </c>
      <c r="IZ1" s="1" t="s">
        <v>2346</v>
      </c>
      <c r="JA1" s="1" t="s">
        <v>2347</v>
      </c>
      <c r="JB1" s="1" t="s">
        <v>2348</v>
      </c>
      <c r="JC1" s="1" t="s">
        <v>2349</v>
      </c>
      <c r="JD1" s="1" t="s">
        <v>2350</v>
      </c>
      <c r="JE1" s="1" t="s">
        <v>2351</v>
      </c>
      <c r="JF1" s="1" t="s">
        <v>2352</v>
      </c>
      <c r="JG1" s="1" t="s">
        <v>2353</v>
      </c>
      <c r="JH1" s="1" t="s">
        <v>2354</v>
      </c>
      <c r="JI1" s="1" t="s">
        <v>2355</v>
      </c>
      <c r="JJ1" s="1" t="s">
        <v>2356</v>
      </c>
      <c r="JK1" s="1" t="s">
        <v>2357</v>
      </c>
      <c r="JL1" s="1" t="s">
        <v>2358</v>
      </c>
      <c r="JM1" s="1" t="s">
        <v>2359</v>
      </c>
      <c r="JN1" s="1" t="s">
        <v>2360</v>
      </c>
      <c r="JO1" s="1" t="s">
        <v>2361</v>
      </c>
      <c r="JP1" s="1" t="s">
        <v>2362</v>
      </c>
      <c r="JQ1" s="1" t="s">
        <v>2363</v>
      </c>
      <c r="JR1" s="1" t="s">
        <v>2364</v>
      </c>
      <c r="JS1" s="1" t="s">
        <v>2365</v>
      </c>
      <c r="JT1" s="1" t="s">
        <v>2366</v>
      </c>
      <c r="JU1" s="1" t="s">
        <v>2367</v>
      </c>
      <c r="JV1" s="1" t="s">
        <v>2368</v>
      </c>
      <c r="JW1" s="1" t="s">
        <v>2369</v>
      </c>
      <c r="JX1" s="1" t="s">
        <v>2370</v>
      </c>
      <c r="JY1" s="1" t="s">
        <v>2371</v>
      </c>
      <c r="JZ1" s="1" t="s">
        <v>2372</v>
      </c>
      <c r="KA1" s="1" t="s">
        <v>2373</v>
      </c>
      <c r="KB1" s="1" t="s">
        <v>2374</v>
      </c>
      <c r="KC1" s="1" t="s">
        <v>2375</v>
      </c>
      <c r="KD1" s="1" t="s">
        <v>2376</v>
      </c>
      <c r="KE1" s="1" t="s">
        <v>2377</v>
      </c>
      <c r="KF1" s="1" t="s">
        <v>2378</v>
      </c>
      <c r="KG1" s="1" t="s">
        <v>2379</v>
      </c>
      <c r="KH1" s="1" t="s">
        <v>2380</v>
      </c>
      <c r="KI1" s="1" t="s">
        <v>2381</v>
      </c>
      <c r="KJ1" s="1" t="s">
        <v>2382</v>
      </c>
      <c r="KK1" s="1" t="s">
        <v>2383</v>
      </c>
      <c r="KL1" s="1" t="s">
        <v>2384</v>
      </c>
      <c r="KM1" s="1" t="s">
        <v>2385</v>
      </c>
      <c r="KN1" s="1" t="s">
        <v>2386</v>
      </c>
      <c r="KO1" s="1" t="s">
        <v>2387</v>
      </c>
      <c r="KP1" s="1" t="s">
        <v>2388</v>
      </c>
      <c r="KQ1" s="1" t="s">
        <v>2389</v>
      </c>
      <c r="KR1" s="1" t="s">
        <v>2390</v>
      </c>
      <c r="KS1" s="1" t="s">
        <v>2391</v>
      </c>
      <c r="KT1" s="1" t="s">
        <v>2392</v>
      </c>
      <c r="KU1" s="1" t="s">
        <v>2393</v>
      </c>
      <c r="KV1" s="1" t="s">
        <v>2394</v>
      </c>
      <c r="KW1" s="1" t="s">
        <v>2395</v>
      </c>
      <c r="KX1" s="1" t="s">
        <v>2396</v>
      </c>
      <c r="KY1" s="1" t="s">
        <v>2397</v>
      </c>
      <c r="KZ1" s="1" t="s">
        <v>2398</v>
      </c>
      <c r="LA1" s="1" t="s">
        <v>2399</v>
      </c>
      <c r="LB1" s="1" t="s">
        <v>2400</v>
      </c>
      <c r="LC1" s="1" t="s">
        <v>2401</v>
      </c>
      <c r="LD1" s="1" t="s">
        <v>2402</v>
      </c>
      <c r="LE1" s="1" t="s">
        <v>2403</v>
      </c>
      <c r="LF1" s="1" t="s">
        <v>2404</v>
      </c>
      <c r="LG1" s="1" t="s">
        <v>2405</v>
      </c>
      <c r="LH1" s="1" t="s">
        <v>2406</v>
      </c>
      <c r="LI1" s="1" t="s">
        <v>2407</v>
      </c>
      <c r="LJ1" s="1" t="s">
        <v>2408</v>
      </c>
      <c r="LK1" s="1" t="s">
        <v>2409</v>
      </c>
      <c r="LL1" s="1" t="s">
        <v>2410</v>
      </c>
      <c r="LM1" s="1" t="s">
        <v>2411</v>
      </c>
      <c r="LN1" s="1" t="s">
        <v>2412</v>
      </c>
      <c r="LO1" s="1" t="s">
        <v>2413</v>
      </c>
      <c r="LP1" s="1" t="s">
        <v>2414</v>
      </c>
      <c r="LQ1" s="1" t="s">
        <v>2415</v>
      </c>
      <c r="LR1" s="1" t="s">
        <v>2416</v>
      </c>
      <c r="LS1" s="1" t="s">
        <v>2417</v>
      </c>
      <c r="LT1" s="1" t="s">
        <v>2418</v>
      </c>
      <c r="LU1" s="1" t="s">
        <v>2419</v>
      </c>
      <c r="LV1" s="1" t="s">
        <v>2420</v>
      </c>
      <c r="LW1" s="1" t="s">
        <v>2421</v>
      </c>
      <c r="LX1" s="1" t="s">
        <v>2422</v>
      </c>
      <c r="LY1" s="1" t="s">
        <v>2423</v>
      </c>
      <c r="LZ1" s="1" t="s">
        <v>2424</v>
      </c>
      <c r="MA1" s="1" t="s">
        <v>2425</v>
      </c>
      <c r="MB1" s="1" t="s">
        <v>2426</v>
      </c>
      <c r="MC1" s="1" t="s">
        <v>2427</v>
      </c>
      <c r="MD1" s="1" t="s">
        <v>2428</v>
      </c>
      <c r="ME1" s="1" t="s">
        <v>2429</v>
      </c>
      <c r="MF1" s="1" t="s">
        <v>2430</v>
      </c>
      <c r="MG1" s="1" t="s">
        <v>2431</v>
      </c>
      <c r="MH1" s="1" t="s">
        <v>2432</v>
      </c>
      <c r="MI1" s="1" t="s">
        <v>2433</v>
      </c>
      <c r="MJ1" s="1" t="s">
        <v>2434</v>
      </c>
      <c r="MK1" s="1" t="s">
        <v>2435</v>
      </c>
      <c r="ML1" s="1" t="s">
        <v>2436</v>
      </c>
      <c r="MM1" s="1" t="s">
        <v>2437</v>
      </c>
      <c r="MN1" s="1" t="s">
        <v>2438</v>
      </c>
      <c r="MO1" s="1" t="s">
        <v>2439</v>
      </c>
      <c r="MP1" s="1" t="s">
        <v>2440</v>
      </c>
      <c r="MQ1" s="1" t="s">
        <v>2441</v>
      </c>
      <c r="MR1" s="1" t="s">
        <v>2442</v>
      </c>
      <c r="MS1" s="1" t="s">
        <v>2443</v>
      </c>
      <c r="MT1" s="1" t="s">
        <v>2444</v>
      </c>
      <c r="MU1" s="1" t="s">
        <v>2445</v>
      </c>
      <c r="MV1" s="1" t="s">
        <v>2446</v>
      </c>
      <c r="MW1" s="1" t="s">
        <v>2447</v>
      </c>
      <c r="MX1" s="1" t="s">
        <v>2448</v>
      </c>
      <c r="MY1" s="1" t="s">
        <v>2449</v>
      </c>
      <c r="MZ1" s="1" t="s">
        <v>2450</v>
      </c>
      <c r="NA1" s="1" t="s">
        <v>2451</v>
      </c>
      <c r="NB1" s="1" t="s">
        <v>2452</v>
      </c>
      <c r="NC1" s="1" t="s">
        <v>2453</v>
      </c>
      <c r="ND1" s="1" t="s">
        <v>2454</v>
      </c>
      <c r="NE1" s="1" t="s">
        <v>2455</v>
      </c>
      <c r="NF1" s="1" t="s">
        <v>2456</v>
      </c>
      <c r="NG1" s="1" t="s">
        <v>2457</v>
      </c>
      <c r="NH1" s="1" t="s">
        <v>2458</v>
      </c>
      <c r="NI1" s="1" t="s">
        <v>2459</v>
      </c>
      <c r="NJ1" s="1" t="s">
        <v>2460</v>
      </c>
      <c r="NK1" s="1" t="s">
        <v>2461</v>
      </c>
      <c r="NL1" s="1" t="s">
        <v>2462</v>
      </c>
      <c r="NM1" s="1" t="s">
        <v>2463</v>
      </c>
      <c r="NN1" s="1" t="s">
        <v>2464</v>
      </c>
      <c r="NO1" s="1" t="s">
        <v>2465</v>
      </c>
      <c r="NP1" s="1" t="s">
        <v>2466</v>
      </c>
      <c r="NQ1" s="1" t="s">
        <v>2467</v>
      </c>
      <c r="NR1" s="1" t="s">
        <v>2468</v>
      </c>
      <c r="NS1" s="1" t="s">
        <v>2469</v>
      </c>
      <c r="NT1" s="1" t="s">
        <v>2470</v>
      </c>
      <c r="NU1" s="1" t="s">
        <v>2471</v>
      </c>
      <c r="NV1" s="1" t="s">
        <v>2472</v>
      </c>
      <c r="NW1" s="1" t="s">
        <v>2473</v>
      </c>
      <c r="NX1" s="1" t="s">
        <v>2474</v>
      </c>
      <c r="NY1" s="1" t="s">
        <v>2475</v>
      </c>
      <c r="NZ1" s="1" t="s">
        <v>2476</v>
      </c>
      <c r="OA1" s="1" t="s">
        <v>2477</v>
      </c>
      <c r="OB1" s="1" t="s">
        <v>2478</v>
      </c>
      <c r="OC1" s="1" t="s">
        <v>2479</v>
      </c>
      <c r="OD1" s="1" t="s">
        <v>2480</v>
      </c>
      <c r="OE1" s="1" t="s">
        <v>2481</v>
      </c>
      <c r="OF1" s="1" t="s">
        <v>2482</v>
      </c>
      <c r="OG1" s="1" t="s">
        <v>2483</v>
      </c>
      <c r="OH1" s="1" t="s">
        <v>2484</v>
      </c>
      <c r="OI1" s="1" t="s">
        <v>2485</v>
      </c>
      <c r="OJ1" s="1" t="s">
        <v>2486</v>
      </c>
      <c r="OK1" s="1" t="s">
        <v>2487</v>
      </c>
      <c r="OL1" s="1" t="s">
        <v>2488</v>
      </c>
      <c r="OM1" s="1" t="s">
        <v>2489</v>
      </c>
      <c r="ON1" s="1" t="s">
        <v>2490</v>
      </c>
      <c r="OO1" s="1" t="s">
        <v>2491</v>
      </c>
      <c r="OP1" s="1" t="s">
        <v>2492</v>
      </c>
      <c r="OQ1" s="1" t="s">
        <v>2493</v>
      </c>
      <c r="OR1" s="1" t="s">
        <v>2494</v>
      </c>
      <c r="OS1" s="1" t="s">
        <v>2495</v>
      </c>
      <c r="OT1" s="1" t="s">
        <v>2496</v>
      </c>
      <c r="OU1" s="1" t="s">
        <v>2497</v>
      </c>
      <c r="OV1" s="1" t="s">
        <v>2498</v>
      </c>
      <c r="OW1" s="1" t="s">
        <v>2499</v>
      </c>
      <c r="OX1" s="1" t="s">
        <v>2500</v>
      </c>
      <c r="OY1" s="1" t="s">
        <v>2501</v>
      </c>
      <c r="OZ1" s="1" t="s">
        <v>2502</v>
      </c>
      <c r="PA1" s="1" t="s">
        <v>2503</v>
      </c>
      <c r="PB1" s="1" t="s">
        <v>2504</v>
      </c>
      <c r="PC1" s="1" t="s">
        <v>2505</v>
      </c>
      <c r="PD1" s="1" t="s">
        <v>2506</v>
      </c>
      <c r="PE1" s="1" t="s">
        <v>2507</v>
      </c>
      <c r="PF1" s="1" t="s">
        <v>2508</v>
      </c>
      <c r="PG1" s="1" t="s">
        <v>2509</v>
      </c>
      <c r="PH1" s="1" t="s">
        <v>2510</v>
      </c>
      <c r="PI1" s="1" t="s">
        <v>2511</v>
      </c>
      <c r="PJ1" s="1" t="s">
        <v>2512</v>
      </c>
      <c r="PK1" s="1" t="s">
        <v>2513</v>
      </c>
      <c r="PL1" s="1" t="s">
        <v>2514</v>
      </c>
      <c r="PM1" s="1" t="s">
        <v>2515</v>
      </c>
      <c r="PN1" s="1" t="s">
        <v>2516</v>
      </c>
      <c r="PO1" s="1" t="s">
        <v>2517</v>
      </c>
      <c r="PP1" s="1" t="s">
        <v>2518</v>
      </c>
      <c r="PQ1" s="1" t="s">
        <v>2519</v>
      </c>
      <c r="PR1" s="1" t="s">
        <v>2520</v>
      </c>
      <c r="PS1" s="1" t="s">
        <v>2521</v>
      </c>
      <c r="PT1" s="1" t="s">
        <v>2522</v>
      </c>
      <c r="PU1" s="1" t="s">
        <v>2523</v>
      </c>
      <c r="PV1" s="1" t="s">
        <v>2524</v>
      </c>
      <c r="PW1" s="1" t="s">
        <v>2525</v>
      </c>
      <c r="PX1" s="1" t="s">
        <v>2526</v>
      </c>
      <c r="PY1" s="1" t="s">
        <v>2527</v>
      </c>
      <c r="PZ1" s="1" t="s">
        <v>2528</v>
      </c>
      <c r="QA1" s="1" t="s">
        <v>2529</v>
      </c>
      <c r="QB1" s="1" t="s">
        <v>2530</v>
      </c>
      <c r="QC1" s="1" t="s">
        <v>2531</v>
      </c>
      <c r="QD1" s="1" t="s">
        <v>2532</v>
      </c>
      <c r="QE1" s="1" t="s">
        <v>2533</v>
      </c>
      <c r="QF1" s="1" t="s">
        <v>2534</v>
      </c>
      <c r="QG1" s="1" t="s">
        <v>2535</v>
      </c>
      <c r="QH1" s="1" t="s">
        <v>2536</v>
      </c>
      <c r="QI1" s="1" t="s">
        <v>2537</v>
      </c>
      <c r="QJ1" s="1" t="s">
        <v>2538</v>
      </c>
      <c r="QK1" s="1" t="s">
        <v>2539</v>
      </c>
      <c r="QL1" s="1" t="s">
        <v>2540</v>
      </c>
      <c r="QM1" s="1" t="s">
        <v>2541</v>
      </c>
      <c r="QN1" s="1" t="s">
        <v>2542</v>
      </c>
      <c r="QO1" s="1" t="s">
        <v>2543</v>
      </c>
      <c r="QP1" s="1" t="s">
        <v>2544</v>
      </c>
      <c r="QQ1" s="1" t="s">
        <v>2545</v>
      </c>
      <c r="QR1" s="1" t="s">
        <v>2546</v>
      </c>
      <c r="QS1" s="1" t="s">
        <v>2547</v>
      </c>
      <c r="QT1" s="1" t="s">
        <v>2548</v>
      </c>
      <c r="QU1" s="1" t="s">
        <v>2549</v>
      </c>
      <c r="QV1" s="1" t="s">
        <v>2550</v>
      </c>
      <c r="QW1" s="1" t="s">
        <v>2551</v>
      </c>
      <c r="QX1" s="1" t="s">
        <v>2552</v>
      </c>
      <c r="QY1" s="1" t="s">
        <v>2553</v>
      </c>
      <c r="QZ1" s="1" t="s">
        <v>2554</v>
      </c>
      <c r="RA1" s="1" t="s">
        <v>2555</v>
      </c>
      <c r="RB1" s="1" t="s">
        <v>2556</v>
      </c>
      <c r="RC1" s="1" t="s">
        <v>2557</v>
      </c>
      <c r="RD1" s="1" t="s">
        <v>2558</v>
      </c>
      <c r="RE1" s="1" t="s">
        <v>2559</v>
      </c>
      <c r="RF1" s="1" t="s">
        <v>2560</v>
      </c>
      <c r="RG1" s="1" t="s">
        <v>2561</v>
      </c>
      <c r="RH1" s="1" t="s">
        <v>2562</v>
      </c>
      <c r="RI1" s="1" t="s">
        <v>2563</v>
      </c>
      <c r="RJ1" s="1" t="s">
        <v>2564</v>
      </c>
      <c r="RK1" s="1" t="s">
        <v>2565</v>
      </c>
      <c r="RL1" s="1" t="s">
        <v>2566</v>
      </c>
      <c r="RM1" s="1" t="s">
        <v>2567</v>
      </c>
      <c r="RN1" s="1" t="s">
        <v>2568</v>
      </c>
      <c r="RO1" s="1" t="s">
        <v>2569</v>
      </c>
      <c r="RP1" s="1" t="s">
        <v>2570</v>
      </c>
      <c r="RQ1" s="1" t="s">
        <v>2571</v>
      </c>
      <c r="RR1" s="1" t="s">
        <v>2572</v>
      </c>
      <c r="RS1" s="1" t="s">
        <v>2573</v>
      </c>
      <c r="RT1" s="1" t="s">
        <v>2574</v>
      </c>
      <c r="RU1" s="1" t="s">
        <v>2575</v>
      </c>
      <c r="RV1" s="1" t="s">
        <v>2576</v>
      </c>
      <c r="RW1" s="1" t="s">
        <v>2577</v>
      </c>
      <c r="RX1" s="1" t="s">
        <v>2578</v>
      </c>
      <c r="RY1" s="1" t="s">
        <v>2579</v>
      </c>
      <c r="RZ1" s="1" t="s">
        <v>2580</v>
      </c>
      <c r="SA1" s="1" t="s">
        <v>2581</v>
      </c>
      <c r="SB1" s="1" t="s">
        <v>2582</v>
      </c>
      <c r="SC1" s="1" t="s">
        <v>2583</v>
      </c>
      <c r="SD1" s="1" t="s">
        <v>2584</v>
      </c>
      <c r="SE1" s="1" t="s">
        <v>2585</v>
      </c>
      <c r="SF1" s="1" t="s">
        <v>2586</v>
      </c>
      <c r="SG1" s="1" t="s">
        <v>2587</v>
      </c>
      <c r="SH1" s="1" t="s">
        <v>2588</v>
      </c>
      <c r="SI1" s="1" t="s">
        <v>2589</v>
      </c>
      <c r="SJ1" s="1" t="s">
        <v>2590</v>
      </c>
      <c r="SK1" s="1" t="s">
        <v>2591</v>
      </c>
      <c r="SL1" s="1" t="s">
        <v>2592</v>
      </c>
      <c r="SM1" s="1" t="s">
        <v>2593</v>
      </c>
      <c r="SN1" s="1" t="s">
        <v>2594</v>
      </c>
      <c r="SO1" s="1" t="s">
        <v>2595</v>
      </c>
      <c r="SP1" s="1" t="s">
        <v>2596</v>
      </c>
      <c r="SQ1" s="1" t="s">
        <v>2597</v>
      </c>
      <c r="SR1" s="1" t="s">
        <v>2598</v>
      </c>
      <c r="SS1" s="1" t="s">
        <v>2599</v>
      </c>
      <c r="ST1" s="1" t="s">
        <v>2600</v>
      </c>
      <c r="SU1" s="1" t="s">
        <v>2601</v>
      </c>
      <c r="SV1" s="1" t="s">
        <v>2602</v>
      </c>
      <c r="SW1" s="1" t="s">
        <v>2603</v>
      </c>
      <c r="SX1" s="1" t="s">
        <v>2604</v>
      </c>
      <c r="SY1" s="1" t="s">
        <v>2605</v>
      </c>
      <c r="SZ1" s="1" t="s">
        <v>2606</v>
      </c>
      <c r="TA1" s="1" t="s">
        <v>2607</v>
      </c>
      <c r="TB1" s="1" t="s">
        <v>2608</v>
      </c>
      <c r="TC1" s="1" t="s">
        <v>2609</v>
      </c>
      <c r="TD1" s="1" t="s">
        <v>2610</v>
      </c>
      <c r="TE1" s="1" t="s">
        <v>2611</v>
      </c>
      <c r="TF1" s="1" t="s">
        <v>2612</v>
      </c>
      <c r="TG1" s="1" t="s">
        <v>2613</v>
      </c>
      <c r="TH1" s="1" t="s">
        <v>2614</v>
      </c>
      <c r="TI1" s="1" t="s">
        <v>2615</v>
      </c>
      <c r="TJ1" s="1" t="s">
        <v>2616</v>
      </c>
      <c r="TK1" s="1" t="s">
        <v>2617</v>
      </c>
      <c r="TL1" s="1" t="s">
        <v>2618</v>
      </c>
      <c r="TM1" s="1" t="s">
        <v>2619</v>
      </c>
      <c r="TN1" s="1" t="s">
        <v>2620</v>
      </c>
      <c r="TO1" s="1" t="s">
        <v>2621</v>
      </c>
      <c r="TP1" s="1" t="s">
        <v>2622</v>
      </c>
      <c r="TQ1" s="1" t="s">
        <v>2623</v>
      </c>
      <c r="TR1" s="1" t="s">
        <v>2624</v>
      </c>
      <c r="TS1" s="1" t="s">
        <v>2625</v>
      </c>
      <c r="TT1" s="1" t="s">
        <v>2626</v>
      </c>
      <c r="TU1" s="1" t="s">
        <v>2627</v>
      </c>
      <c r="TV1" s="1" t="s">
        <v>2628</v>
      </c>
      <c r="TW1" s="1" t="s">
        <v>2629</v>
      </c>
      <c r="TX1" s="1" t="s">
        <v>2630</v>
      </c>
      <c r="TY1" s="1" t="s">
        <v>2631</v>
      </c>
      <c r="TZ1" s="1" t="s">
        <v>2632</v>
      </c>
      <c r="UA1" s="1" t="s">
        <v>2633</v>
      </c>
      <c r="UB1" s="1" t="s">
        <v>2634</v>
      </c>
      <c r="UC1" s="1" t="s">
        <v>2635</v>
      </c>
      <c r="UD1" s="1" t="s">
        <v>2636</v>
      </c>
      <c r="UE1" s="1" t="s">
        <v>2637</v>
      </c>
      <c r="UF1" s="1" t="s">
        <v>2638</v>
      </c>
      <c r="UG1" s="1" t="s">
        <v>2639</v>
      </c>
      <c r="UH1" s="1" t="s">
        <v>2640</v>
      </c>
      <c r="UI1" s="1" t="s">
        <v>2641</v>
      </c>
      <c r="UJ1" s="1" t="s">
        <v>2642</v>
      </c>
      <c r="UK1" s="1" t="s">
        <v>2643</v>
      </c>
      <c r="UL1" s="1" t="s">
        <v>2644</v>
      </c>
      <c r="UM1" s="1" t="s">
        <v>2645</v>
      </c>
      <c r="UN1" s="1" t="s">
        <v>2646</v>
      </c>
      <c r="UO1" s="1" t="s">
        <v>2647</v>
      </c>
      <c r="UP1" s="1" t="s">
        <v>2648</v>
      </c>
      <c r="UQ1" s="1" t="s">
        <v>2649</v>
      </c>
      <c r="UR1" s="1" t="s">
        <v>2650</v>
      </c>
      <c r="US1" s="1" t="s">
        <v>2651</v>
      </c>
      <c r="UT1" s="1" t="s">
        <v>2652</v>
      </c>
      <c r="UU1" s="1" t="s">
        <v>2653</v>
      </c>
      <c r="UV1" s="1" t="s">
        <v>2654</v>
      </c>
      <c r="UW1" s="1" t="s">
        <v>2655</v>
      </c>
      <c r="UX1" s="1" t="s">
        <v>2656</v>
      </c>
      <c r="UY1" s="1" t="s">
        <v>2657</v>
      </c>
      <c r="UZ1" s="1" t="s">
        <v>2658</v>
      </c>
      <c r="VA1" s="1" t="s">
        <v>2659</v>
      </c>
      <c r="VB1" s="1" t="s">
        <v>2660</v>
      </c>
      <c r="VC1" s="1" t="s">
        <v>2661</v>
      </c>
      <c r="VD1" s="1" t="s">
        <v>2662</v>
      </c>
      <c r="VE1" s="1" t="s">
        <v>2663</v>
      </c>
      <c r="VF1" s="1" t="s">
        <v>2664</v>
      </c>
      <c r="VG1" s="1" t="s">
        <v>2665</v>
      </c>
      <c r="VH1" s="1" t="s">
        <v>2666</v>
      </c>
      <c r="VI1" s="1" t="s">
        <v>2667</v>
      </c>
      <c r="VJ1" s="1" t="s">
        <v>2668</v>
      </c>
      <c r="VK1" s="1" t="s">
        <v>2669</v>
      </c>
      <c r="VL1" s="1" t="s">
        <v>2670</v>
      </c>
      <c r="VM1" s="1" t="s">
        <v>2671</v>
      </c>
      <c r="VN1" s="1" t="s">
        <v>2672</v>
      </c>
      <c r="VO1" s="1" t="s">
        <v>2673</v>
      </c>
      <c r="VP1" s="1" t="s">
        <v>2674</v>
      </c>
      <c r="VQ1" s="1" t="s">
        <v>2675</v>
      </c>
      <c r="VR1" s="1" t="s">
        <v>2676</v>
      </c>
      <c r="VS1" s="1" t="s">
        <v>2677</v>
      </c>
      <c r="VT1" s="1" t="s">
        <v>2678</v>
      </c>
      <c r="VU1" s="1" t="s">
        <v>2679</v>
      </c>
      <c r="VV1" s="1" t="s">
        <v>2680</v>
      </c>
      <c r="VW1" s="1" t="s">
        <v>2681</v>
      </c>
      <c r="VX1" s="1" t="s">
        <v>2682</v>
      </c>
      <c r="VY1" s="1" t="s">
        <v>2683</v>
      </c>
      <c r="VZ1" s="1" t="s">
        <v>2684</v>
      </c>
      <c r="WA1" s="1" t="s">
        <v>2685</v>
      </c>
      <c r="WB1" s="1" t="s">
        <v>2686</v>
      </c>
      <c r="WC1" s="1" t="s">
        <v>2687</v>
      </c>
      <c r="WD1" s="1" t="s">
        <v>2688</v>
      </c>
      <c r="WE1" s="1" t="s">
        <v>2689</v>
      </c>
      <c r="WF1" s="1" t="s">
        <v>2690</v>
      </c>
      <c r="WG1" s="1" t="s">
        <v>2691</v>
      </c>
      <c r="WH1" s="1" t="s">
        <v>2692</v>
      </c>
      <c r="WI1" s="1" t="s">
        <v>2693</v>
      </c>
      <c r="WJ1" s="1" t="s">
        <v>2694</v>
      </c>
      <c r="WK1" s="1" t="s">
        <v>2695</v>
      </c>
      <c r="WL1" s="1" t="s">
        <v>2696</v>
      </c>
      <c r="WM1" s="1" t="s">
        <v>2697</v>
      </c>
      <c r="WN1" s="1" t="s">
        <v>2698</v>
      </c>
      <c r="WO1" s="1" t="s">
        <v>2699</v>
      </c>
      <c r="WP1" s="1" t="s">
        <v>2700</v>
      </c>
      <c r="WQ1" s="1" t="s">
        <v>2701</v>
      </c>
      <c r="WR1" s="1" t="s">
        <v>2702</v>
      </c>
      <c r="WS1" s="1" t="s">
        <v>2703</v>
      </c>
      <c r="WT1" s="1" t="s">
        <v>2704</v>
      </c>
      <c r="WU1" s="1" t="s">
        <v>2705</v>
      </c>
      <c r="WV1" s="1" t="s">
        <v>2706</v>
      </c>
      <c r="WW1" s="1" t="s">
        <v>2707</v>
      </c>
      <c r="WX1" s="1" t="s">
        <v>2708</v>
      </c>
      <c r="WY1" s="1" t="s">
        <v>2709</v>
      </c>
      <c r="WZ1" s="1" t="s">
        <v>2710</v>
      </c>
      <c r="XA1" s="1" t="s">
        <v>2711</v>
      </c>
      <c r="XB1" s="1" t="s">
        <v>2712</v>
      </c>
      <c r="XC1" s="1" t="s">
        <v>2713</v>
      </c>
      <c r="XD1" s="1" t="s">
        <v>2714</v>
      </c>
      <c r="XE1" s="1" t="s">
        <v>2715</v>
      </c>
      <c r="XF1" s="1" t="s">
        <v>2716</v>
      </c>
      <c r="XG1" s="1" t="s">
        <v>2717</v>
      </c>
      <c r="XH1" s="1" t="s">
        <v>2718</v>
      </c>
      <c r="XI1" s="1" t="s">
        <v>2719</v>
      </c>
      <c r="XJ1" s="1" t="s">
        <v>2720</v>
      </c>
      <c r="XK1" s="1" t="s">
        <v>2721</v>
      </c>
      <c r="XL1" s="1" t="s">
        <v>2722</v>
      </c>
      <c r="XM1" s="1" t="s">
        <v>2723</v>
      </c>
      <c r="XN1" s="1" t="s">
        <v>2724</v>
      </c>
      <c r="XO1" s="1" t="s">
        <v>2725</v>
      </c>
      <c r="XP1" s="1" t="s">
        <v>2726</v>
      </c>
      <c r="XQ1" s="1" t="s">
        <v>2727</v>
      </c>
      <c r="XR1" s="1" t="s">
        <v>2728</v>
      </c>
      <c r="XS1" s="1" t="s">
        <v>2729</v>
      </c>
      <c r="XT1" s="1" t="s">
        <v>2730</v>
      </c>
      <c r="XU1" s="1" t="s">
        <v>2731</v>
      </c>
      <c r="XV1" s="1" t="s">
        <v>2732</v>
      </c>
      <c r="XW1" s="1" t="s">
        <v>2733</v>
      </c>
      <c r="XX1" s="1" t="s">
        <v>2734</v>
      </c>
      <c r="XY1" s="1" t="s">
        <v>2735</v>
      </c>
      <c r="XZ1" s="1" t="s">
        <v>2736</v>
      </c>
      <c r="YA1" s="1" t="s">
        <v>2737</v>
      </c>
      <c r="YB1" s="1" t="s">
        <v>2738</v>
      </c>
      <c r="YC1" s="1" t="s">
        <v>2739</v>
      </c>
      <c r="YD1" s="1" t="s">
        <v>2740</v>
      </c>
      <c r="YE1" s="1" t="s">
        <v>2741</v>
      </c>
      <c r="YF1" s="1" t="s">
        <v>2742</v>
      </c>
      <c r="YG1" s="1" t="s">
        <v>2743</v>
      </c>
      <c r="YH1" s="1" t="s">
        <v>2744</v>
      </c>
      <c r="YI1" s="1" t="s">
        <v>2745</v>
      </c>
      <c r="YJ1" s="1" t="s">
        <v>2746</v>
      </c>
      <c r="YK1" s="1" t="s">
        <v>2747</v>
      </c>
      <c r="YL1" s="1" t="s">
        <v>2748</v>
      </c>
      <c r="YM1" s="1" t="s">
        <v>2749</v>
      </c>
      <c r="YN1" s="1" t="s">
        <v>2750</v>
      </c>
      <c r="YO1" s="1" t="s">
        <v>2751</v>
      </c>
      <c r="YP1" s="1" t="s">
        <v>2752</v>
      </c>
      <c r="YQ1" s="1" t="s">
        <v>2753</v>
      </c>
      <c r="YR1" s="1" t="s">
        <v>2754</v>
      </c>
      <c r="YS1" s="1" t="s">
        <v>2755</v>
      </c>
      <c r="YT1" s="1" t="s">
        <v>2756</v>
      </c>
      <c r="YU1" s="1" t="s">
        <v>2757</v>
      </c>
      <c r="YV1" s="1" t="s">
        <v>2758</v>
      </c>
      <c r="YW1" s="1" t="s">
        <v>2759</v>
      </c>
      <c r="YX1" s="1" t="s">
        <v>2760</v>
      </c>
      <c r="YY1" s="1" t="s">
        <v>2761</v>
      </c>
      <c r="YZ1" s="1" t="s">
        <v>2762</v>
      </c>
      <c r="ZA1" s="1" t="s">
        <v>2763</v>
      </c>
      <c r="ZB1" s="1" t="s">
        <v>2764</v>
      </c>
      <c r="ZC1" s="1" t="s">
        <v>2765</v>
      </c>
      <c r="ZD1" s="1" t="s">
        <v>2766</v>
      </c>
      <c r="ZE1" s="1" t="s">
        <v>2767</v>
      </c>
      <c r="ZF1" s="1" t="s">
        <v>2768</v>
      </c>
      <c r="ZG1" s="1" t="s">
        <v>2769</v>
      </c>
      <c r="ZH1" s="1" t="s">
        <v>2770</v>
      </c>
      <c r="ZI1" s="1" t="s">
        <v>2771</v>
      </c>
      <c r="ZJ1" s="1" t="s">
        <v>2772</v>
      </c>
      <c r="ZK1" s="1" t="s">
        <v>2773</v>
      </c>
      <c r="ZL1" s="1" t="s">
        <v>2774</v>
      </c>
      <c r="ZM1" s="1" t="s">
        <v>2775</v>
      </c>
      <c r="ZN1" s="1" t="s">
        <v>2776</v>
      </c>
      <c r="ZO1" s="1" t="s">
        <v>2777</v>
      </c>
      <c r="ZP1" s="1" t="s">
        <v>2778</v>
      </c>
      <c r="ZQ1" s="1" t="s">
        <v>2779</v>
      </c>
      <c r="ZR1" s="1" t="s">
        <v>2780</v>
      </c>
      <c r="ZS1" s="1" t="s">
        <v>2781</v>
      </c>
      <c r="ZT1" s="1" t="s">
        <v>2782</v>
      </c>
      <c r="ZU1" s="1" t="s">
        <v>2783</v>
      </c>
      <c r="ZV1" s="1" t="s">
        <v>2784</v>
      </c>
      <c r="ZW1" s="1" t="s">
        <v>2785</v>
      </c>
      <c r="ZX1" s="1" t="s">
        <v>2786</v>
      </c>
      <c r="ZY1" s="1" t="s">
        <v>2787</v>
      </c>
      <c r="ZZ1" s="1" t="s">
        <v>2788</v>
      </c>
      <c r="AAA1" s="1" t="s">
        <v>2789</v>
      </c>
      <c r="AAB1" s="1" t="s">
        <v>2790</v>
      </c>
      <c r="AAC1" s="1" t="s">
        <v>2791</v>
      </c>
      <c r="AAD1" s="1" t="s">
        <v>2792</v>
      </c>
      <c r="AAE1" s="1" t="s">
        <v>2793</v>
      </c>
      <c r="AAF1" s="1" t="s">
        <v>2794</v>
      </c>
      <c r="AAG1" s="1" t="s">
        <v>2795</v>
      </c>
      <c r="AAH1" s="1" t="s">
        <v>2796</v>
      </c>
      <c r="AAI1" s="1" t="s">
        <v>2797</v>
      </c>
      <c r="AAJ1" s="1" t="s">
        <v>2798</v>
      </c>
      <c r="AAK1" s="1" t="s">
        <v>2799</v>
      </c>
      <c r="AAL1" s="1" t="s">
        <v>2800</v>
      </c>
      <c r="AAM1" s="1" t="s">
        <v>2801</v>
      </c>
      <c r="AAN1" s="1" t="s">
        <v>2802</v>
      </c>
      <c r="AAO1" s="1" t="s">
        <v>2803</v>
      </c>
      <c r="AAP1" s="1" t="s">
        <v>2804</v>
      </c>
      <c r="AAQ1" s="1" t="s">
        <v>2805</v>
      </c>
      <c r="AAR1" s="1" t="s">
        <v>2806</v>
      </c>
      <c r="AAS1" s="1" t="s">
        <v>2807</v>
      </c>
      <c r="AAT1" s="1" t="s">
        <v>2808</v>
      </c>
      <c r="AAU1" s="1" t="s">
        <v>2809</v>
      </c>
      <c r="AAV1" s="1" t="s">
        <v>2810</v>
      </c>
      <c r="AAW1" s="1" t="s">
        <v>2811</v>
      </c>
      <c r="AAX1" s="1" t="s">
        <v>2812</v>
      </c>
      <c r="AAY1" s="1" t="s">
        <v>2813</v>
      </c>
      <c r="AAZ1" s="1" t="s">
        <v>2814</v>
      </c>
      <c r="ABA1" s="1" t="s">
        <v>2815</v>
      </c>
      <c r="ABB1" s="1" t="s">
        <v>2816</v>
      </c>
      <c r="ABC1" s="1" t="s">
        <v>2817</v>
      </c>
      <c r="ABD1" s="1" t="s">
        <v>2818</v>
      </c>
      <c r="ABE1" s="1" t="s">
        <v>2819</v>
      </c>
      <c r="ABF1" s="1" t="s">
        <v>2820</v>
      </c>
      <c r="ABG1" s="1" t="s">
        <v>2821</v>
      </c>
      <c r="ABH1" s="1" t="s">
        <v>2822</v>
      </c>
      <c r="ABI1" s="1" t="s">
        <v>2823</v>
      </c>
      <c r="ABJ1" s="1" t="s">
        <v>2824</v>
      </c>
      <c r="ABK1" s="1" t="s">
        <v>2825</v>
      </c>
      <c r="ABL1" s="1" t="s">
        <v>2826</v>
      </c>
      <c r="ABM1" s="1" t="s">
        <v>2827</v>
      </c>
      <c r="ABN1" s="1" t="s">
        <v>2828</v>
      </c>
      <c r="ABO1" s="1" t="s">
        <v>2829</v>
      </c>
      <c r="ABP1" s="1" t="s">
        <v>2830</v>
      </c>
      <c r="ABQ1" s="1" t="s">
        <v>2831</v>
      </c>
      <c r="ABR1" s="1" t="s">
        <v>2832</v>
      </c>
      <c r="ABS1" s="1" t="s">
        <v>2833</v>
      </c>
      <c r="ABT1" s="1" t="s">
        <v>2834</v>
      </c>
      <c r="ABU1" s="1" t="s">
        <v>2835</v>
      </c>
      <c r="ABV1" s="1" t="s">
        <v>2836</v>
      </c>
      <c r="ABW1" s="1" t="s">
        <v>2837</v>
      </c>
      <c r="ABX1" s="1" t="s">
        <v>2838</v>
      </c>
      <c r="ABY1" s="1" t="s">
        <v>2839</v>
      </c>
      <c r="ABZ1" s="1" t="s">
        <v>2840</v>
      </c>
      <c r="ACA1" s="1" t="s">
        <v>2841</v>
      </c>
      <c r="ACB1" s="1" t="s">
        <v>2842</v>
      </c>
      <c r="ACC1" s="1" t="s">
        <v>2843</v>
      </c>
      <c r="ACD1" s="1" t="s">
        <v>2844</v>
      </c>
      <c r="ACE1" s="1" t="s">
        <v>2845</v>
      </c>
      <c r="ACF1" s="1" t="s">
        <v>2846</v>
      </c>
      <c r="ACG1" s="1" t="s">
        <v>2847</v>
      </c>
      <c r="ACH1" s="1" t="s">
        <v>2848</v>
      </c>
      <c r="ACI1" s="1" t="s">
        <v>2849</v>
      </c>
      <c r="ACJ1" s="1" t="s">
        <v>2850</v>
      </c>
      <c r="ACK1" s="1" t="s">
        <v>2851</v>
      </c>
      <c r="ACL1" s="1" t="s">
        <v>2852</v>
      </c>
      <c r="ACM1" s="1" t="s">
        <v>2853</v>
      </c>
      <c r="ACN1" s="1" t="s">
        <v>2854</v>
      </c>
      <c r="ACO1" s="1" t="s">
        <v>2855</v>
      </c>
      <c r="ACP1" s="1" t="s">
        <v>2856</v>
      </c>
      <c r="ACQ1" s="1" t="s">
        <v>2857</v>
      </c>
      <c r="ACR1" s="1" t="s">
        <v>2858</v>
      </c>
      <c r="ACS1" s="1" t="s">
        <v>2859</v>
      </c>
      <c r="ACT1" s="1" t="s">
        <v>2860</v>
      </c>
      <c r="ACU1" s="1" t="s">
        <v>2861</v>
      </c>
      <c r="ACV1" s="1" t="s">
        <v>2862</v>
      </c>
      <c r="ACW1" s="1" t="s">
        <v>2863</v>
      </c>
      <c r="ACX1" s="1" t="s">
        <v>2864</v>
      </c>
      <c r="ACY1" s="1" t="s">
        <v>2865</v>
      </c>
      <c r="ACZ1" s="1" t="s">
        <v>2866</v>
      </c>
      <c r="ADA1" s="1" t="s">
        <v>2867</v>
      </c>
      <c r="ADB1" s="1" t="s">
        <v>2868</v>
      </c>
      <c r="ADC1" s="1" t="s">
        <v>2869</v>
      </c>
      <c r="ADD1" s="1" t="s">
        <v>2870</v>
      </c>
      <c r="ADE1" s="1" t="s">
        <v>2871</v>
      </c>
      <c r="ADF1" s="1" t="s">
        <v>2872</v>
      </c>
      <c r="ADG1" s="1" t="s">
        <v>2873</v>
      </c>
      <c r="ADH1" s="1" t="s">
        <v>2874</v>
      </c>
      <c r="ADI1" s="1" t="s">
        <v>2875</v>
      </c>
      <c r="ADJ1" s="1" t="s">
        <v>2876</v>
      </c>
      <c r="ADK1" s="1" t="s">
        <v>2877</v>
      </c>
      <c r="ADL1" s="1" t="s">
        <v>2878</v>
      </c>
      <c r="ADM1" s="1" t="s">
        <v>2879</v>
      </c>
      <c r="ADN1" s="1" t="s">
        <v>2880</v>
      </c>
      <c r="ADO1" s="1" t="s">
        <v>2881</v>
      </c>
      <c r="ADP1" s="1" t="s">
        <v>2882</v>
      </c>
      <c r="ADQ1" s="1" t="s">
        <v>2883</v>
      </c>
      <c r="ADR1" s="1" t="s">
        <v>2884</v>
      </c>
      <c r="ADS1" s="1" t="s">
        <v>2885</v>
      </c>
      <c r="ADT1" s="1" t="s">
        <v>2886</v>
      </c>
      <c r="ADU1" s="1" t="s">
        <v>2887</v>
      </c>
      <c r="ADV1" s="1" t="s">
        <v>2888</v>
      </c>
      <c r="ADW1" s="1" t="s">
        <v>2889</v>
      </c>
      <c r="ADX1" s="1" t="s">
        <v>2890</v>
      </c>
      <c r="ADY1" s="1" t="s">
        <v>2891</v>
      </c>
      <c r="ADZ1" s="1" t="s">
        <v>2892</v>
      </c>
      <c r="AEA1" s="1" t="s">
        <v>2893</v>
      </c>
      <c r="AEB1" s="1" t="s">
        <v>2894</v>
      </c>
      <c r="AEC1" s="1" t="s">
        <v>2895</v>
      </c>
      <c r="AED1" s="1" t="s">
        <v>2896</v>
      </c>
      <c r="AEE1" s="1" t="s">
        <v>2897</v>
      </c>
      <c r="AEF1" s="1" t="s">
        <v>2898</v>
      </c>
      <c r="AEG1" s="1" t="s">
        <v>2899</v>
      </c>
      <c r="AEH1" s="1" t="s">
        <v>2900</v>
      </c>
      <c r="AEI1" s="1" t="s">
        <v>2901</v>
      </c>
      <c r="AEJ1" s="1" t="s">
        <v>2902</v>
      </c>
      <c r="AEK1" s="1" t="s">
        <v>2903</v>
      </c>
      <c r="AEL1" s="1" t="s">
        <v>2904</v>
      </c>
      <c r="AEM1" s="1" t="s">
        <v>2905</v>
      </c>
      <c r="AEN1" s="1" t="s">
        <v>2906</v>
      </c>
      <c r="AEO1" s="1" t="s">
        <v>2907</v>
      </c>
      <c r="AEP1" s="1" t="s">
        <v>2908</v>
      </c>
      <c r="AEQ1" s="1" t="s">
        <v>2909</v>
      </c>
      <c r="AER1" s="1" t="s">
        <v>2910</v>
      </c>
      <c r="AES1" s="1" t="s">
        <v>2911</v>
      </c>
      <c r="AET1" s="1" t="s">
        <v>2912</v>
      </c>
      <c r="AEU1" s="1" t="s">
        <v>2913</v>
      </c>
      <c r="AEV1" s="1" t="s">
        <v>2914</v>
      </c>
      <c r="AEW1" s="1" t="s">
        <v>2915</v>
      </c>
      <c r="AEX1" s="1" t="s">
        <v>2916</v>
      </c>
      <c r="AEY1" s="1" t="s">
        <v>2917</v>
      </c>
      <c r="AEZ1" s="1" t="s">
        <v>2918</v>
      </c>
      <c r="AFA1" s="1" t="s">
        <v>2919</v>
      </c>
      <c r="AFB1" s="1" t="s">
        <v>2920</v>
      </c>
      <c r="AFC1" s="1" t="s">
        <v>2921</v>
      </c>
      <c r="AFD1" s="1" t="s">
        <v>2922</v>
      </c>
      <c r="AFE1" s="1" t="s">
        <v>2923</v>
      </c>
      <c r="AFF1" s="1" t="s">
        <v>2924</v>
      </c>
      <c r="AFG1" s="1" t="s">
        <v>2925</v>
      </c>
      <c r="AFH1" s="1" t="s">
        <v>2926</v>
      </c>
      <c r="AFI1" s="1" t="s">
        <v>2927</v>
      </c>
      <c r="AFJ1" s="1" t="s">
        <v>2928</v>
      </c>
      <c r="AFK1" s="1" t="s">
        <v>2929</v>
      </c>
      <c r="AFL1" s="1" t="s">
        <v>2930</v>
      </c>
      <c r="AFM1" s="1" t="s">
        <v>2931</v>
      </c>
      <c r="AFN1" s="1" t="s">
        <v>2932</v>
      </c>
      <c r="AFO1" s="1" t="s">
        <v>2933</v>
      </c>
      <c r="AFP1" s="1" t="s">
        <v>2934</v>
      </c>
      <c r="AFQ1" s="1" t="s">
        <v>2935</v>
      </c>
      <c r="AFR1" s="1" t="s">
        <v>2936</v>
      </c>
      <c r="AFS1" s="1" t="s">
        <v>2937</v>
      </c>
      <c r="AFT1" s="1" t="s">
        <v>2938</v>
      </c>
      <c r="AFU1" s="1" t="s">
        <v>2939</v>
      </c>
      <c r="AFV1" s="1" t="s">
        <v>2940</v>
      </c>
      <c r="AFW1" s="1" t="s">
        <v>2941</v>
      </c>
      <c r="AFX1" s="1" t="s">
        <v>2942</v>
      </c>
      <c r="AFY1" s="1" t="s">
        <v>2943</v>
      </c>
      <c r="AFZ1" s="1" t="s">
        <v>2944</v>
      </c>
      <c r="AGA1" s="1" t="s">
        <v>2945</v>
      </c>
      <c r="AGB1" s="1" t="s">
        <v>2946</v>
      </c>
      <c r="AGC1" s="1" t="s">
        <v>2947</v>
      </c>
      <c r="AGD1" s="1" t="s">
        <v>2948</v>
      </c>
      <c r="AGE1" s="1" t="s">
        <v>2949</v>
      </c>
      <c r="AGF1" s="1" t="s">
        <v>2950</v>
      </c>
      <c r="AGG1" s="1" t="s">
        <v>2951</v>
      </c>
      <c r="AGH1" s="1" t="s">
        <v>2952</v>
      </c>
      <c r="AGI1" s="1" t="s">
        <v>2953</v>
      </c>
      <c r="AGJ1" s="1" t="s">
        <v>2954</v>
      </c>
      <c r="AGK1" s="1" t="s">
        <v>2955</v>
      </c>
      <c r="AGL1" s="1" t="s">
        <v>2956</v>
      </c>
      <c r="AGM1" s="1" t="s">
        <v>2957</v>
      </c>
      <c r="AGN1" s="1" t="s">
        <v>2958</v>
      </c>
      <c r="AGO1" s="1" t="s">
        <v>2959</v>
      </c>
      <c r="AGP1" s="1" t="s">
        <v>2960</v>
      </c>
      <c r="AGQ1" s="1" t="s">
        <v>2961</v>
      </c>
      <c r="AGR1" s="1" t="s">
        <v>2962</v>
      </c>
      <c r="AGS1" s="1" t="s">
        <v>2963</v>
      </c>
      <c r="AGT1" s="1" t="s">
        <v>2964</v>
      </c>
      <c r="AGU1" s="1" t="s">
        <v>2965</v>
      </c>
      <c r="AGV1" s="1" t="s">
        <v>2966</v>
      </c>
      <c r="AGW1" s="1" t="s">
        <v>2967</v>
      </c>
      <c r="AGX1" s="1" t="s">
        <v>2968</v>
      </c>
      <c r="AGY1" s="1" t="s">
        <v>2969</v>
      </c>
      <c r="AGZ1" s="1" t="s">
        <v>2970</v>
      </c>
      <c r="AHA1" s="1" t="s">
        <v>2971</v>
      </c>
      <c r="AHB1" s="1" t="s">
        <v>2972</v>
      </c>
      <c r="AHC1" s="1" t="s">
        <v>2973</v>
      </c>
      <c r="AHD1" s="1" t="s">
        <v>2974</v>
      </c>
      <c r="AHE1" s="1" t="s">
        <v>2975</v>
      </c>
      <c r="AHF1" s="1" t="s">
        <v>2976</v>
      </c>
      <c r="AHG1" s="1" t="s">
        <v>2977</v>
      </c>
      <c r="AHH1" s="1" t="s">
        <v>2978</v>
      </c>
      <c r="AHI1" s="1" t="s">
        <v>2979</v>
      </c>
      <c r="AHJ1" s="1" t="s">
        <v>2980</v>
      </c>
      <c r="AHK1" s="1" t="s">
        <v>2981</v>
      </c>
      <c r="AHL1" s="1" t="s">
        <v>2982</v>
      </c>
      <c r="AHM1" s="1" t="s">
        <v>2983</v>
      </c>
      <c r="AHN1" s="1" t="s">
        <v>2984</v>
      </c>
      <c r="AHO1" s="1" t="s">
        <v>2985</v>
      </c>
      <c r="AHP1" s="1" t="s">
        <v>2986</v>
      </c>
      <c r="AHQ1" s="1" t="s">
        <v>2987</v>
      </c>
      <c r="AHR1" s="1" t="s">
        <v>2988</v>
      </c>
      <c r="AHS1" s="1" t="s">
        <v>2989</v>
      </c>
      <c r="AHT1" s="1" t="s">
        <v>2990</v>
      </c>
      <c r="AHU1" s="1" t="s">
        <v>2991</v>
      </c>
      <c r="AHV1" s="1" t="s">
        <v>2992</v>
      </c>
      <c r="AHW1" s="1" t="s">
        <v>2993</v>
      </c>
      <c r="AHX1" s="1" t="s">
        <v>2994</v>
      </c>
      <c r="AHY1" s="1" t="s">
        <v>2995</v>
      </c>
      <c r="AHZ1" s="1" t="s">
        <v>2996</v>
      </c>
      <c r="AIA1" s="1" t="s">
        <v>2997</v>
      </c>
      <c r="AIB1" s="1" t="s">
        <v>2998</v>
      </c>
      <c r="AIC1" s="1" t="s">
        <v>2999</v>
      </c>
      <c r="AID1" s="1" t="s">
        <v>3000</v>
      </c>
      <c r="AIE1" s="1" t="s">
        <v>3001</v>
      </c>
      <c r="AIF1" s="1" t="s">
        <v>3002</v>
      </c>
      <c r="AIG1" s="1" t="s">
        <v>3003</v>
      </c>
      <c r="AIH1" s="1" t="s">
        <v>3004</v>
      </c>
      <c r="AII1" s="1" t="s">
        <v>3005</v>
      </c>
      <c r="AIJ1" s="1" t="s">
        <v>3006</v>
      </c>
      <c r="AIK1" s="1" t="s">
        <v>3007</v>
      </c>
      <c r="AIL1" s="1" t="s">
        <v>3008</v>
      </c>
      <c r="AIM1" s="1" t="s">
        <v>3009</v>
      </c>
      <c r="AIN1" s="1" t="s">
        <v>3010</v>
      </c>
      <c r="AIO1" s="1" t="s">
        <v>3011</v>
      </c>
      <c r="AIP1" s="1" t="s">
        <v>3012</v>
      </c>
      <c r="AIQ1" s="1" t="s">
        <v>3013</v>
      </c>
      <c r="AIR1" s="1" t="s">
        <v>3014</v>
      </c>
      <c r="AIS1" s="1" t="s">
        <v>3015</v>
      </c>
      <c r="AIT1" s="1" t="s">
        <v>3016</v>
      </c>
      <c r="AIU1" s="1" t="s">
        <v>3017</v>
      </c>
      <c r="AIV1" s="1" t="s">
        <v>3018</v>
      </c>
      <c r="AIW1" s="1" t="s">
        <v>3019</v>
      </c>
      <c r="AIX1" s="1" t="s">
        <v>3020</v>
      </c>
      <c r="AIY1" s="1" t="s">
        <v>3021</v>
      </c>
      <c r="AIZ1" s="1" t="s">
        <v>3022</v>
      </c>
      <c r="AJA1" s="1" t="s">
        <v>3023</v>
      </c>
      <c r="AJB1" s="1" t="s">
        <v>3024</v>
      </c>
      <c r="AJC1" s="1" t="s">
        <v>3025</v>
      </c>
      <c r="AJD1" s="1" t="s">
        <v>3026</v>
      </c>
      <c r="AJE1" s="1" t="s">
        <v>3027</v>
      </c>
      <c r="AJF1" s="1" t="s">
        <v>3028</v>
      </c>
      <c r="AJG1" s="1" t="s">
        <v>3029</v>
      </c>
      <c r="AJH1" s="1" t="s">
        <v>3030</v>
      </c>
      <c r="AJI1" s="1" t="s">
        <v>3031</v>
      </c>
      <c r="AJJ1" s="1" t="s">
        <v>3032</v>
      </c>
      <c r="AJK1" s="1" t="s">
        <v>3033</v>
      </c>
      <c r="AJL1" s="1" t="s">
        <v>3034</v>
      </c>
      <c r="AJM1" s="1" t="s">
        <v>3035</v>
      </c>
      <c r="AJN1" s="1" t="s">
        <v>3036</v>
      </c>
      <c r="AJO1" s="1" t="s">
        <v>3037</v>
      </c>
      <c r="AJP1" s="1" t="s">
        <v>3038</v>
      </c>
      <c r="AJQ1" s="1" t="s">
        <v>3039</v>
      </c>
      <c r="AJR1" s="1" t="s">
        <v>3040</v>
      </c>
      <c r="AJS1" s="1" t="s">
        <v>3041</v>
      </c>
      <c r="AJT1" s="1" t="s">
        <v>3042</v>
      </c>
      <c r="AJU1" s="1" t="s">
        <v>3043</v>
      </c>
      <c r="AJV1" s="1" t="s">
        <v>3044</v>
      </c>
      <c r="AJW1" s="1" t="s">
        <v>3045</v>
      </c>
      <c r="AJX1" s="1" t="s">
        <v>3046</v>
      </c>
      <c r="AJY1" s="1" t="s">
        <v>3047</v>
      </c>
      <c r="AJZ1" s="1" t="s">
        <v>3048</v>
      </c>
      <c r="AKA1" s="1" t="s">
        <v>3049</v>
      </c>
      <c r="AKB1" s="1" t="s">
        <v>3050</v>
      </c>
      <c r="AKC1" s="1" t="s">
        <v>3051</v>
      </c>
      <c r="AKD1" s="1" t="s">
        <v>3052</v>
      </c>
      <c r="AKE1" s="1" t="s">
        <v>3053</v>
      </c>
      <c r="AKF1" s="1" t="s">
        <v>3054</v>
      </c>
      <c r="AKG1" s="1" t="s">
        <v>3055</v>
      </c>
      <c r="AKH1" s="1" t="s">
        <v>3056</v>
      </c>
      <c r="AKI1" s="1" t="s">
        <v>3057</v>
      </c>
      <c r="AKJ1" s="1" t="s">
        <v>3058</v>
      </c>
      <c r="AKK1" s="1" t="s">
        <v>3059</v>
      </c>
      <c r="AKL1" s="1" t="s">
        <v>3060</v>
      </c>
      <c r="AKM1" s="1" t="s">
        <v>3061</v>
      </c>
      <c r="AKN1" s="1" t="s">
        <v>3062</v>
      </c>
      <c r="AKO1" s="1" t="s">
        <v>3063</v>
      </c>
      <c r="AKP1" s="1" t="s">
        <v>3064</v>
      </c>
      <c r="AKQ1" s="1" t="s">
        <v>3065</v>
      </c>
      <c r="AKR1" s="1" t="s">
        <v>3066</v>
      </c>
      <c r="AKS1" s="1" t="s">
        <v>3067</v>
      </c>
      <c r="AKT1" s="1" t="s">
        <v>3068</v>
      </c>
      <c r="AKU1" s="1" t="s">
        <v>3069</v>
      </c>
      <c r="AKV1" s="1" t="s">
        <v>3070</v>
      </c>
      <c r="AKW1" s="1" t="s">
        <v>3071</v>
      </c>
      <c r="AKX1" s="1" t="s">
        <v>3072</v>
      </c>
      <c r="AKY1" s="1" t="s">
        <v>3073</v>
      </c>
      <c r="AKZ1" s="1" t="s">
        <v>3074</v>
      </c>
      <c r="ALA1" s="1" t="s">
        <v>3075</v>
      </c>
      <c r="ALB1" s="1" t="s">
        <v>3076</v>
      </c>
      <c r="ALC1" s="1" t="s">
        <v>3077</v>
      </c>
      <c r="ALD1" s="1" t="s">
        <v>3078</v>
      </c>
      <c r="ALE1" s="1" t="s">
        <v>3079</v>
      </c>
      <c r="ALF1" s="1" t="s">
        <v>3080</v>
      </c>
      <c r="ALG1" s="1" t="s">
        <v>3081</v>
      </c>
      <c r="ALH1" s="1" t="s">
        <v>3082</v>
      </c>
      <c r="ALI1" s="1" t="s">
        <v>3083</v>
      </c>
      <c r="ALJ1" s="1" t="s">
        <v>3084</v>
      </c>
      <c r="ALK1" s="1" t="s">
        <v>3085</v>
      </c>
      <c r="ALL1" s="1" t="s">
        <v>3086</v>
      </c>
      <c r="ALM1" s="1" t="s">
        <v>3087</v>
      </c>
      <c r="ALN1" s="1" t="s">
        <v>3088</v>
      </c>
      <c r="ALO1" s="1" t="s">
        <v>3089</v>
      </c>
      <c r="ALP1" s="1" t="s">
        <v>3090</v>
      </c>
      <c r="ALQ1" s="1" t="s">
        <v>3091</v>
      </c>
      <c r="ALR1" s="1" t="s">
        <v>3092</v>
      </c>
      <c r="ALS1" s="1" t="s">
        <v>3093</v>
      </c>
      <c r="ALT1" s="1" t="s">
        <v>3094</v>
      </c>
      <c r="ALU1" s="1" t="s">
        <v>3095</v>
      </c>
      <c r="ALV1" s="1" t="s">
        <v>3096</v>
      </c>
      <c r="ALW1" s="1" t="s">
        <v>3097</v>
      </c>
      <c r="ALX1" s="1" t="s">
        <v>3098</v>
      </c>
      <c r="ALY1" s="1" t="s">
        <v>3099</v>
      </c>
      <c r="ALZ1" s="1" t="s">
        <v>3100</v>
      </c>
      <c r="AMA1" s="1" t="s">
        <v>3101</v>
      </c>
      <c r="AMB1" s="1" t="s">
        <v>3102</v>
      </c>
      <c r="AMC1" s="1" t="s">
        <v>3103</v>
      </c>
      <c r="AMD1" s="1" t="s">
        <v>3104</v>
      </c>
      <c r="AME1" s="1" t="s">
        <v>3105</v>
      </c>
      <c r="AMF1" s="1" t="s">
        <v>3106</v>
      </c>
      <c r="AMG1" s="1" t="s">
        <v>3107</v>
      </c>
      <c r="AMH1" s="1" t="s">
        <v>3108</v>
      </c>
      <c r="AMI1" s="1" t="s">
        <v>3109</v>
      </c>
      <c r="AMJ1" s="1" t="s">
        <v>3110</v>
      </c>
      <c r="AMK1" s="1" t="s">
        <v>3111</v>
      </c>
      <c r="AML1" s="1" t="s">
        <v>3112</v>
      </c>
      <c r="AMM1" s="1" t="s">
        <v>3113</v>
      </c>
      <c r="AMN1" s="1" t="s">
        <v>3114</v>
      </c>
      <c r="AMO1" s="1" t="s">
        <v>3115</v>
      </c>
      <c r="AMP1" s="1" t="s">
        <v>3116</v>
      </c>
      <c r="AMQ1" s="1" t="s">
        <v>3117</v>
      </c>
      <c r="AMR1" s="1" t="s">
        <v>3118</v>
      </c>
      <c r="AMS1" s="1" t="s">
        <v>3119</v>
      </c>
      <c r="AMT1" s="1" t="s">
        <v>3120</v>
      </c>
      <c r="AMU1" s="1" t="s">
        <v>3121</v>
      </c>
      <c r="AMV1" s="1" t="s">
        <v>3122</v>
      </c>
      <c r="AMW1" s="1" t="s">
        <v>3123</v>
      </c>
      <c r="AMX1" s="1" t="s">
        <v>3124</v>
      </c>
      <c r="AMY1" s="1" t="s">
        <v>3125</v>
      </c>
      <c r="AMZ1" s="1" t="s">
        <v>3126</v>
      </c>
      <c r="ANA1" s="1" t="s">
        <v>3127</v>
      </c>
      <c r="ANB1" s="1" t="s">
        <v>3128</v>
      </c>
      <c r="ANC1" s="1" t="s">
        <v>3129</v>
      </c>
      <c r="AND1" s="1" t="s">
        <v>3130</v>
      </c>
      <c r="ANE1" s="1" t="s">
        <v>3131</v>
      </c>
      <c r="ANF1" s="1" t="s">
        <v>3132</v>
      </c>
      <c r="ANG1" s="1" t="s">
        <v>3133</v>
      </c>
      <c r="ANH1" s="1" t="s">
        <v>3134</v>
      </c>
      <c r="ANI1" s="1" t="s">
        <v>3135</v>
      </c>
      <c r="ANJ1" s="1" t="s">
        <v>3136</v>
      </c>
      <c r="ANK1" s="1" t="s">
        <v>3137</v>
      </c>
      <c r="ANL1" s="1" t="s">
        <v>3138</v>
      </c>
      <c r="ANM1" s="1" t="s">
        <v>3139</v>
      </c>
      <c r="ANN1" s="1" t="s">
        <v>3140</v>
      </c>
      <c r="ANO1" s="1" t="s">
        <v>3141</v>
      </c>
      <c r="ANP1" s="1" t="s">
        <v>3142</v>
      </c>
      <c r="ANQ1" s="1" t="s">
        <v>3143</v>
      </c>
      <c r="ANR1" s="1" t="s">
        <v>3144</v>
      </c>
      <c r="ANS1" s="1" t="s">
        <v>3145</v>
      </c>
      <c r="ANT1" s="1" t="s">
        <v>3146</v>
      </c>
      <c r="ANU1" s="1" t="s">
        <v>3147</v>
      </c>
      <c r="ANV1" s="1" t="s">
        <v>3148</v>
      </c>
      <c r="ANW1" s="1" t="s">
        <v>3149</v>
      </c>
      <c r="ANX1" s="1" t="s">
        <v>3150</v>
      </c>
      <c r="ANY1" s="1" t="s">
        <v>3151</v>
      </c>
      <c r="ANZ1" s="1" t="s">
        <v>3152</v>
      </c>
      <c r="AOA1" s="1" t="s">
        <v>3153</v>
      </c>
      <c r="AOB1" s="1" t="s">
        <v>3154</v>
      </c>
      <c r="AOC1" s="1" t="s">
        <v>3155</v>
      </c>
      <c r="AOD1" s="1" t="s">
        <v>3156</v>
      </c>
      <c r="AOE1" s="1" t="s">
        <v>3157</v>
      </c>
      <c r="AOF1" s="1" t="s">
        <v>3158</v>
      </c>
      <c r="AOG1" s="1" t="s">
        <v>3159</v>
      </c>
      <c r="AOH1" s="1" t="s">
        <v>3160</v>
      </c>
      <c r="AOI1" s="1" t="s">
        <v>3161</v>
      </c>
      <c r="AOJ1" s="1" t="s">
        <v>3162</v>
      </c>
      <c r="AOK1" s="1" t="s">
        <v>3163</v>
      </c>
      <c r="AOL1" s="1" t="s">
        <v>3164</v>
      </c>
      <c r="AOM1" s="1" t="s">
        <v>3165</v>
      </c>
      <c r="AON1" s="1" t="s">
        <v>3166</v>
      </c>
      <c r="AOO1" s="1" t="s">
        <v>3167</v>
      </c>
      <c r="AOP1" s="1" t="s">
        <v>3168</v>
      </c>
      <c r="AOQ1" s="1" t="s">
        <v>3169</v>
      </c>
      <c r="AOR1" s="1" t="s">
        <v>3170</v>
      </c>
      <c r="AOS1" s="1" t="s">
        <v>3171</v>
      </c>
      <c r="AOT1" s="1" t="s">
        <v>3172</v>
      </c>
      <c r="AOU1" s="1" t="s">
        <v>3173</v>
      </c>
      <c r="AOV1" s="1" t="s">
        <v>3174</v>
      </c>
      <c r="AOW1" s="1" t="s">
        <v>3175</v>
      </c>
      <c r="AOX1" s="1" t="s">
        <v>3176</v>
      </c>
      <c r="AOY1" s="1" t="s">
        <v>3177</v>
      </c>
      <c r="AOZ1" s="1" t="s">
        <v>3178</v>
      </c>
      <c r="APA1" s="1" t="s">
        <v>3179</v>
      </c>
      <c r="APB1" s="1" t="s">
        <v>3180</v>
      </c>
      <c r="APC1" s="1" t="s">
        <v>3181</v>
      </c>
      <c r="APD1" s="1" t="s">
        <v>3182</v>
      </c>
      <c r="APE1" s="1" t="s">
        <v>3183</v>
      </c>
      <c r="APF1" s="1" t="s">
        <v>3184</v>
      </c>
      <c r="APG1" s="1" t="s">
        <v>3185</v>
      </c>
      <c r="APH1" s="1" t="s">
        <v>3186</v>
      </c>
      <c r="API1" s="1" t="s">
        <v>3187</v>
      </c>
      <c r="APJ1" s="1" t="s">
        <v>3188</v>
      </c>
      <c r="APK1" s="1" t="s">
        <v>3189</v>
      </c>
      <c r="APL1" s="1" t="s">
        <v>3190</v>
      </c>
      <c r="APM1" s="1" t="s">
        <v>3191</v>
      </c>
      <c r="APN1" s="1" t="s">
        <v>3192</v>
      </c>
      <c r="APO1" s="1" t="s">
        <v>3193</v>
      </c>
      <c r="APP1" s="1" t="s">
        <v>3194</v>
      </c>
      <c r="APQ1" s="1" t="s">
        <v>3195</v>
      </c>
      <c r="APR1" s="1" t="s">
        <v>3196</v>
      </c>
      <c r="APS1" s="1" t="s">
        <v>3197</v>
      </c>
      <c r="APT1" s="1" t="s">
        <v>3198</v>
      </c>
      <c r="APU1" s="1" t="s">
        <v>3199</v>
      </c>
      <c r="APV1" s="1" t="s">
        <v>3200</v>
      </c>
      <c r="APW1" s="1" t="s">
        <v>3201</v>
      </c>
      <c r="APX1" s="1" t="s">
        <v>3202</v>
      </c>
      <c r="APY1" s="1" t="s">
        <v>3203</v>
      </c>
      <c r="APZ1" s="1" t="s">
        <v>3204</v>
      </c>
      <c r="AQA1" s="1" t="s">
        <v>3205</v>
      </c>
      <c r="AQB1" s="1" t="s">
        <v>3206</v>
      </c>
      <c r="AQC1" s="1" t="s">
        <v>3207</v>
      </c>
      <c r="AQD1" s="1" t="s">
        <v>3208</v>
      </c>
      <c r="AQE1" s="1" t="s">
        <v>3209</v>
      </c>
      <c r="AQF1" s="1" t="s">
        <v>3210</v>
      </c>
      <c r="AQG1" s="1" t="s">
        <v>3211</v>
      </c>
      <c r="AQH1" s="1" t="s">
        <v>3212</v>
      </c>
      <c r="AQI1" s="1" t="s">
        <v>3213</v>
      </c>
      <c r="AQJ1" s="1" t="s">
        <v>3214</v>
      </c>
      <c r="AQK1" s="1" t="s">
        <v>3215</v>
      </c>
      <c r="AQL1" s="1" t="s">
        <v>3216</v>
      </c>
      <c r="AQM1" s="1" t="s">
        <v>3217</v>
      </c>
      <c r="AQN1" s="1" t="s">
        <v>3218</v>
      </c>
      <c r="AQO1" s="1" t="s">
        <v>3219</v>
      </c>
      <c r="AQP1" s="1" t="s">
        <v>3220</v>
      </c>
      <c r="AQQ1" s="1" t="s">
        <v>3221</v>
      </c>
      <c r="AQR1" s="1" t="s">
        <v>3222</v>
      </c>
      <c r="AQS1" s="1" t="s">
        <v>3223</v>
      </c>
      <c r="AQT1" s="1" t="s">
        <v>3224</v>
      </c>
      <c r="AQU1" s="1" t="s">
        <v>3225</v>
      </c>
      <c r="AQV1" s="1" t="s">
        <v>3226</v>
      </c>
      <c r="AQW1" s="1" t="s">
        <v>3227</v>
      </c>
      <c r="AQX1" s="1" t="s">
        <v>3228</v>
      </c>
      <c r="AQY1" s="1" t="s">
        <v>3229</v>
      </c>
      <c r="AQZ1" s="1" t="s">
        <v>3230</v>
      </c>
      <c r="ARA1" s="1" t="s">
        <v>3231</v>
      </c>
      <c r="ARB1" s="1" t="s">
        <v>3232</v>
      </c>
      <c r="ARC1" s="1" t="s">
        <v>3233</v>
      </c>
      <c r="ARD1" s="1" t="s">
        <v>3234</v>
      </c>
      <c r="ARE1" s="1" t="s">
        <v>3235</v>
      </c>
      <c r="ARF1" s="1" t="s">
        <v>3236</v>
      </c>
      <c r="ARG1" s="1" t="s">
        <v>3237</v>
      </c>
      <c r="ARH1" s="1" t="s">
        <v>3238</v>
      </c>
      <c r="ARI1" s="1" t="s">
        <v>3239</v>
      </c>
      <c r="ARJ1" s="1" t="s">
        <v>3240</v>
      </c>
      <c r="ARK1" s="1" t="s">
        <v>3241</v>
      </c>
      <c r="ARL1" s="1" t="s">
        <v>3242</v>
      </c>
      <c r="ARM1" s="1" t="s">
        <v>3243</v>
      </c>
      <c r="ARN1" s="1" t="s">
        <v>3244</v>
      </c>
      <c r="ARO1" s="1" t="s">
        <v>3245</v>
      </c>
      <c r="ARP1" s="1" t="s">
        <v>3246</v>
      </c>
      <c r="ARQ1" s="1" t="s">
        <v>3247</v>
      </c>
      <c r="ARR1" s="1" t="s">
        <v>3248</v>
      </c>
      <c r="ARS1" s="1" t="s">
        <v>3249</v>
      </c>
      <c r="ART1" s="1" t="s">
        <v>3250</v>
      </c>
      <c r="ARU1" s="1" t="s">
        <v>3251</v>
      </c>
      <c r="ARV1" s="1" t="s">
        <v>3252</v>
      </c>
      <c r="ARW1" s="1" t="s">
        <v>3253</v>
      </c>
      <c r="ARX1" s="1" t="s">
        <v>3254</v>
      </c>
      <c r="ARY1" s="1" t="s">
        <v>3255</v>
      </c>
      <c r="ARZ1" s="1" t="s">
        <v>3256</v>
      </c>
      <c r="ASA1" s="1" t="s">
        <v>3257</v>
      </c>
      <c r="ASB1" s="1" t="s">
        <v>3258</v>
      </c>
      <c r="ASC1" s="1" t="s">
        <v>3259</v>
      </c>
      <c r="ASD1" s="1" t="s">
        <v>3260</v>
      </c>
      <c r="ASE1" s="1" t="s">
        <v>3261</v>
      </c>
      <c r="ASF1" s="1" t="s">
        <v>3262</v>
      </c>
      <c r="ASG1" s="1" t="s">
        <v>3263</v>
      </c>
      <c r="ASH1" s="1" t="s">
        <v>3264</v>
      </c>
      <c r="ASI1" s="1" t="s">
        <v>3265</v>
      </c>
      <c r="ASJ1" s="1" t="s">
        <v>3266</v>
      </c>
      <c r="ASK1" s="1" t="s">
        <v>3267</v>
      </c>
      <c r="ASL1" s="1" t="s">
        <v>3268</v>
      </c>
      <c r="ASM1" s="1" t="s">
        <v>3269</v>
      </c>
      <c r="ASN1" s="1" t="s">
        <v>3270</v>
      </c>
      <c r="ASO1" s="1" t="s">
        <v>3271</v>
      </c>
      <c r="ASP1" s="1" t="s">
        <v>3272</v>
      </c>
      <c r="ASQ1" s="1" t="s">
        <v>3273</v>
      </c>
      <c r="ASR1" s="1" t="s">
        <v>3274</v>
      </c>
      <c r="ASS1" s="1" t="s">
        <v>3275</v>
      </c>
      <c r="AST1" s="1" t="s">
        <v>3276</v>
      </c>
      <c r="ASU1" s="1" t="s">
        <v>3277</v>
      </c>
      <c r="ASV1" s="1" t="s">
        <v>3278</v>
      </c>
      <c r="ASW1" s="1" t="s">
        <v>3279</v>
      </c>
      <c r="ASX1" s="1" t="s">
        <v>3280</v>
      </c>
      <c r="ASY1" s="1" t="s">
        <v>3281</v>
      </c>
      <c r="ASZ1" s="1" t="s">
        <v>3282</v>
      </c>
      <c r="ATA1" s="1" t="s">
        <v>3283</v>
      </c>
      <c r="ATB1" s="1" t="s">
        <v>3284</v>
      </c>
      <c r="ATC1" s="1" t="s">
        <v>3285</v>
      </c>
      <c r="ATD1" s="1" t="s">
        <v>3286</v>
      </c>
      <c r="ATE1" s="1" t="s">
        <v>3287</v>
      </c>
      <c r="ATF1" s="1" t="s">
        <v>3288</v>
      </c>
      <c r="ATG1" s="1" t="s">
        <v>3289</v>
      </c>
      <c r="ATH1" s="1" t="s">
        <v>3290</v>
      </c>
      <c r="ATI1" s="1" t="s">
        <v>3291</v>
      </c>
      <c r="ATJ1" s="1" t="s">
        <v>3292</v>
      </c>
      <c r="ATK1" s="1" t="s">
        <v>3293</v>
      </c>
      <c r="ATL1" s="1" t="s">
        <v>3294</v>
      </c>
      <c r="ATM1" s="1" t="s">
        <v>3295</v>
      </c>
      <c r="ATN1" s="1" t="s">
        <v>3296</v>
      </c>
      <c r="ATO1" s="1" t="s">
        <v>3297</v>
      </c>
      <c r="ATP1" s="1" t="s">
        <v>3298</v>
      </c>
      <c r="ATQ1" s="1" t="s">
        <v>3299</v>
      </c>
      <c r="ATR1" s="1" t="s">
        <v>3300</v>
      </c>
      <c r="ATS1" s="1" t="s">
        <v>3301</v>
      </c>
      <c r="ATT1" s="1" t="s">
        <v>3302</v>
      </c>
      <c r="ATU1" s="1" t="s">
        <v>3303</v>
      </c>
      <c r="ATV1" s="1" t="s">
        <v>3304</v>
      </c>
      <c r="ATW1" s="1" t="s">
        <v>3305</v>
      </c>
      <c r="ATX1" s="1" t="s">
        <v>3306</v>
      </c>
      <c r="ATY1" s="1" t="s">
        <v>3307</v>
      </c>
      <c r="ATZ1" s="1" t="s">
        <v>3308</v>
      </c>
      <c r="AUA1" s="1" t="s">
        <v>3309</v>
      </c>
      <c r="AUB1" s="1" t="s">
        <v>3310</v>
      </c>
      <c r="AUC1" s="1" t="s">
        <v>3311</v>
      </c>
      <c r="AUD1" s="1" t="s">
        <v>3312</v>
      </c>
      <c r="AUE1" s="1" t="s">
        <v>3313</v>
      </c>
      <c r="AUF1" s="1" t="s">
        <v>3314</v>
      </c>
      <c r="AUG1" s="1" t="s">
        <v>3315</v>
      </c>
      <c r="AUH1" s="1" t="s">
        <v>3316</v>
      </c>
      <c r="AUI1" s="1" t="s">
        <v>3317</v>
      </c>
      <c r="AUJ1" s="1" t="s">
        <v>3318</v>
      </c>
      <c r="AUK1" s="1" t="s">
        <v>3319</v>
      </c>
      <c r="AUL1" s="1" t="s">
        <v>3320</v>
      </c>
      <c r="AUM1" s="1" t="s">
        <v>3321</v>
      </c>
      <c r="AUN1" s="1" t="s">
        <v>3322</v>
      </c>
      <c r="AUO1" s="1" t="s">
        <v>3323</v>
      </c>
      <c r="AUP1" s="1" t="s">
        <v>3324</v>
      </c>
      <c r="AUQ1" s="1" t="s">
        <v>3325</v>
      </c>
      <c r="AUR1" s="1" t="s">
        <v>3326</v>
      </c>
      <c r="AUS1" s="1" t="s">
        <v>3327</v>
      </c>
      <c r="AUT1" s="1" t="s">
        <v>3328</v>
      </c>
      <c r="AUU1" s="1" t="s">
        <v>3329</v>
      </c>
      <c r="AUV1" s="1" t="s">
        <v>3330</v>
      </c>
      <c r="AUW1" s="1" t="s">
        <v>3331</v>
      </c>
      <c r="AUX1" s="1" t="s">
        <v>3332</v>
      </c>
      <c r="AUY1" s="1" t="s">
        <v>3333</v>
      </c>
      <c r="AUZ1" s="1" t="s">
        <v>3334</v>
      </c>
      <c r="AVA1" s="1" t="s">
        <v>3335</v>
      </c>
      <c r="AVB1" s="1" t="s">
        <v>3336</v>
      </c>
      <c r="AVC1" s="1" t="s">
        <v>3337</v>
      </c>
      <c r="AVD1" s="1" t="s">
        <v>3338</v>
      </c>
      <c r="AVE1" s="1" t="s">
        <v>3339</v>
      </c>
      <c r="AVF1" s="1" t="s">
        <v>3340</v>
      </c>
      <c r="AVG1" s="1" t="s">
        <v>3341</v>
      </c>
      <c r="AVH1" s="1" t="s">
        <v>3342</v>
      </c>
      <c r="AVI1" s="1" t="s">
        <v>3343</v>
      </c>
      <c r="AVJ1" s="1" t="s">
        <v>3344</v>
      </c>
      <c r="AVK1" s="1" t="s">
        <v>3345</v>
      </c>
      <c r="AVL1" s="1" t="s">
        <v>3346</v>
      </c>
      <c r="AVM1" s="1" t="s">
        <v>3347</v>
      </c>
      <c r="AVN1" s="1" t="s">
        <v>3348</v>
      </c>
      <c r="AVO1" s="1" t="s">
        <v>3349</v>
      </c>
      <c r="AVP1" s="1" t="s">
        <v>3350</v>
      </c>
      <c r="AVQ1" s="1" t="s">
        <v>3351</v>
      </c>
      <c r="AVR1" s="1" t="s">
        <v>3352</v>
      </c>
      <c r="AVS1" s="1" t="s">
        <v>3353</v>
      </c>
      <c r="AVT1" s="1" t="s">
        <v>3354</v>
      </c>
      <c r="AVU1" s="1" t="s">
        <v>3355</v>
      </c>
      <c r="AVV1" s="1" t="s">
        <v>3356</v>
      </c>
      <c r="AVW1" s="1" t="s">
        <v>3357</v>
      </c>
      <c r="AVX1" s="1" t="s">
        <v>3358</v>
      </c>
      <c r="AVY1" s="1" t="s">
        <v>3359</v>
      </c>
      <c r="AVZ1" s="1" t="s">
        <v>3360</v>
      </c>
      <c r="AWA1" s="1" t="s">
        <v>3361</v>
      </c>
      <c r="AWB1" s="1" t="s">
        <v>3362</v>
      </c>
      <c r="AWC1" s="1" t="s">
        <v>3363</v>
      </c>
      <c r="AWD1" s="1" t="s">
        <v>3364</v>
      </c>
      <c r="AWE1" s="1" t="s">
        <v>3365</v>
      </c>
      <c r="AWF1" s="1" t="s">
        <v>3366</v>
      </c>
      <c r="AWG1" s="1" t="s">
        <v>3367</v>
      </c>
      <c r="AWH1" s="1" t="s">
        <v>3368</v>
      </c>
      <c r="AWI1" s="1" t="s">
        <v>3369</v>
      </c>
      <c r="AWJ1" s="1" t="s">
        <v>3370</v>
      </c>
      <c r="AWK1" s="1" t="s">
        <v>3371</v>
      </c>
      <c r="AWL1" s="1" t="s">
        <v>3372</v>
      </c>
      <c r="AWM1" s="1" t="s">
        <v>3373</v>
      </c>
      <c r="AWN1" s="1" t="s">
        <v>3374</v>
      </c>
      <c r="AWO1" s="1" t="s">
        <v>3375</v>
      </c>
      <c r="AWP1" s="1" t="s">
        <v>3376</v>
      </c>
      <c r="AWQ1" s="1" t="s">
        <v>3377</v>
      </c>
      <c r="AWR1" s="1" t="s">
        <v>3378</v>
      </c>
      <c r="AWS1" s="1" t="s">
        <v>3379</v>
      </c>
      <c r="AWT1" s="1" t="s">
        <v>3380</v>
      </c>
      <c r="AWU1" s="1" t="s">
        <v>3381</v>
      </c>
      <c r="AWV1" s="1" t="s">
        <v>3382</v>
      </c>
      <c r="AWW1" s="1" t="s">
        <v>3383</v>
      </c>
      <c r="AWX1" s="1" t="s">
        <v>3384</v>
      </c>
      <c r="AWY1" s="1" t="s">
        <v>3385</v>
      </c>
      <c r="AWZ1" s="1" t="s">
        <v>3386</v>
      </c>
      <c r="AXA1" s="1" t="s">
        <v>3387</v>
      </c>
      <c r="AXB1" s="1" t="s">
        <v>3388</v>
      </c>
      <c r="AXC1" s="1" t="s">
        <v>3389</v>
      </c>
      <c r="AXD1" s="1" t="s">
        <v>3390</v>
      </c>
      <c r="AXE1" s="1" t="s">
        <v>3391</v>
      </c>
      <c r="AXF1" s="1" t="s">
        <v>3392</v>
      </c>
      <c r="AXG1" s="1" t="s">
        <v>3393</v>
      </c>
      <c r="AXH1" s="1" t="s">
        <v>3394</v>
      </c>
      <c r="AXI1" s="1" t="s">
        <v>3395</v>
      </c>
      <c r="AXJ1" s="1" t="s">
        <v>3396</v>
      </c>
      <c r="AXK1" s="1" t="s">
        <v>3397</v>
      </c>
      <c r="AXL1" s="1" t="s">
        <v>3398</v>
      </c>
      <c r="AXM1" s="1" t="s">
        <v>3399</v>
      </c>
      <c r="AXN1" s="1" t="s">
        <v>3400</v>
      </c>
      <c r="AXO1" s="1" t="s">
        <v>3401</v>
      </c>
      <c r="AXP1" s="1" t="s">
        <v>3402</v>
      </c>
      <c r="AXQ1" s="1" t="s">
        <v>3403</v>
      </c>
      <c r="AXR1" s="1" t="s">
        <v>3404</v>
      </c>
      <c r="AXS1" s="1" t="s">
        <v>3405</v>
      </c>
      <c r="AXT1" s="1" t="s">
        <v>3406</v>
      </c>
      <c r="AXU1" s="1" t="s">
        <v>3407</v>
      </c>
      <c r="AXV1" s="1" t="s">
        <v>3408</v>
      </c>
      <c r="AXW1" s="1" t="s">
        <v>3409</v>
      </c>
      <c r="AXX1" s="1" t="s">
        <v>3410</v>
      </c>
      <c r="AXY1" s="1" t="s">
        <v>3411</v>
      </c>
      <c r="AXZ1" s="1" t="s">
        <v>3412</v>
      </c>
      <c r="AYA1" s="1" t="s">
        <v>3413</v>
      </c>
      <c r="AYB1" s="1" t="s">
        <v>3414</v>
      </c>
      <c r="AYC1" s="1" t="s">
        <v>3415</v>
      </c>
      <c r="AYD1" s="1" t="s">
        <v>3416</v>
      </c>
      <c r="AYE1" s="1" t="s">
        <v>3417</v>
      </c>
      <c r="AYF1" s="1" t="s">
        <v>3418</v>
      </c>
      <c r="AYG1" s="1" t="s">
        <v>3419</v>
      </c>
      <c r="AYH1" s="1" t="s">
        <v>3420</v>
      </c>
      <c r="AYI1" s="1" t="s">
        <v>3421</v>
      </c>
      <c r="AYJ1" s="1" t="s">
        <v>3422</v>
      </c>
      <c r="AYK1" s="1" t="s">
        <v>3423</v>
      </c>
      <c r="AYL1" s="1" t="s">
        <v>3424</v>
      </c>
      <c r="AYM1" s="1" t="s">
        <v>3425</v>
      </c>
      <c r="AYN1" s="1" t="s">
        <v>3426</v>
      </c>
      <c r="AYO1" s="1" t="s">
        <v>3427</v>
      </c>
      <c r="AYP1" s="1" t="s">
        <v>3428</v>
      </c>
      <c r="AYQ1" s="1" t="s">
        <v>3429</v>
      </c>
      <c r="AYR1" s="1" t="s">
        <v>3430</v>
      </c>
      <c r="AYS1" s="1" t="s">
        <v>3431</v>
      </c>
      <c r="AYT1" s="1" t="s">
        <v>3432</v>
      </c>
      <c r="AYU1" s="1" t="s">
        <v>3433</v>
      </c>
      <c r="AYV1" s="1" t="s">
        <v>3434</v>
      </c>
      <c r="AYW1" s="1" t="s">
        <v>3435</v>
      </c>
      <c r="AYX1" s="1" t="s">
        <v>3436</v>
      </c>
      <c r="AYY1" s="1" t="s">
        <v>3437</v>
      </c>
      <c r="AYZ1" s="1" t="s">
        <v>3438</v>
      </c>
      <c r="AZA1" s="1" t="s">
        <v>3439</v>
      </c>
      <c r="AZB1" s="1" t="s">
        <v>3440</v>
      </c>
      <c r="AZC1" s="1" t="s">
        <v>3441</v>
      </c>
      <c r="AZD1" s="1" t="s">
        <v>3442</v>
      </c>
      <c r="AZE1" s="1" t="s">
        <v>3443</v>
      </c>
      <c r="AZF1" s="1" t="s">
        <v>3444</v>
      </c>
      <c r="AZG1" s="1" t="s">
        <v>3445</v>
      </c>
      <c r="AZH1" s="1" t="s">
        <v>3446</v>
      </c>
      <c r="AZI1" s="1" t="s">
        <v>3447</v>
      </c>
      <c r="AZJ1" s="1" t="s">
        <v>3448</v>
      </c>
      <c r="AZK1" s="1" t="s">
        <v>3449</v>
      </c>
      <c r="AZL1" s="1" t="s">
        <v>3450</v>
      </c>
      <c r="AZM1" s="1" t="s">
        <v>3451</v>
      </c>
      <c r="AZN1" s="1" t="s">
        <v>3452</v>
      </c>
      <c r="AZO1" s="1" t="s">
        <v>3453</v>
      </c>
      <c r="AZP1" s="1" t="s">
        <v>3454</v>
      </c>
      <c r="AZQ1" s="1" t="s">
        <v>3455</v>
      </c>
      <c r="AZR1" s="1" t="s">
        <v>3456</v>
      </c>
      <c r="AZS1" s="1" t="s">
        <v>3457</v>
      </c>
      <c r="AZT1" s="1" t="s">
        <v>3458</v>
      </c>
      <c r="AZU1" s="1" t="s">
        <v>3459</v>
      </c>
      <c r="AZV1" s="1" t="s">
        <v>3460</v>
      </c>
      <c r="AZW1" s="1" t="s">
        <v>3461</v>
      </c>
      <c r="AZX1" s="1" t="s">
        <v>3462</v>
      </c>
      <c r="AZY1" s="1" t="s">
        <v>3463</v>
      </c>
      <c r="AZZ1" s="1" t="s">
        <v>3464</v>
      </c>
      <c r="BAA1" s="1" t="s">
        <v>3465</v>
      </c>
      <c r="BAB1" s="1" t="s">
        <v>3466</v>
      </c>
      <c r="BAC1" s="1" t="s">
        <v>3467</v>
      </c>
      <c r="BAD1" s="1" t="s">
        <v>3468</v>
      </c>
      <c r="BAE1" s="1" t="s">
        <v>3469</v>
      </c>
      <c r="BAF1" s="1" t="s">
        <v>3470</v>
      </c>
      <c r="BAG1" s="1" t="s">
        <v>3471</v>
      </c>
      <c r="BAH1" s="1" t="s">
        <v>3472</v>
      </c>
      <c r="BAI1" s="1" t="s">
        <v>3473</v>
      </c>
      <c r="BAJ1" s="1" t="s">
        <v>3474</v>
      </c>
      <c r="BAK1" s="1" t="s">
        <v>3475</v>
      </c>
      <c r="BAL1" s="1" t="s">
        <v>3476</v>
      </c>
      <c r="BAM1" s="1" t="s">
        <v>3477</v>
      </c>
      <c r="BAN1" s="1" t="s">
        <v>3478</v>
      </c>
      <c r="BAO1" s="1" t="s">
        <v>3479</v>
      </c>
      <c r="BAP1" s="1" t="s">
        <v>3480</v>
      </c>
      <c r="BAQ1" s="1" t="s">
        <v>3481</v>
      </c>
      <c r="BAR1" s="1" t="s">
        <v>3482</v>
      </c>
      <c r="BAS1" s="1" t="s">
        <v>3483</v>
      </c>
      <c r="BAT1" s="1" t="s">
        <v>3484</v>
      </c>
      <c r="BAU1" s="1" t="s">
        <v>3485</v>
      </c>
      <c r="BAV1" s="1" t="s">
        <v>3486</v>
      </c>
      <c r="BAW1" s="1" t="s">
        <v>3487</v>
      </c>
      <c r="BAX1" s="1" t="s">
        <v>3488</v>
      </c>
      <c r="BAY1" s="1" t="s">
        <v>3489</v>
      </c>
      <c r="BAZ1" s="1" t="s">
        <v>3490</v>
      </c>
      <c r="BBA1" s="1" t="s">
        <v>3491</v>
      </c>
      <c r="BBB1" s="1" t="s">
        <v>3492</v>
      </c>
      <c r="BBC1" s="1" t="s">
        <v>3493</v>
      </c>
      <c r="BBD1" s="1" t="s">
        <v>3494</v>
      </c>
      <c r="BBE1" s="1" t="s">
        <v>3495</v>
      </c>
      <c r="BBF1" s="1" t="s">
        <v>3496</v>
      </c>
      <c r="BBG1" s="1" t="s">
        <v>3497</v>
      </c>
      <c r="BBH1" s="1" t="s">
        <v>3498</v>
      </c>
      <c r="BBI1" s="1" t="s">
        <v>3499</v>
      </c>
      <c r="BBJ1" s="1" t="s">
        <v>3500</v>
      </c>
      <c r="BBK1" s="1" t="s">
        <v>3501</v>
      </c>
      <c r="BBL1" s="1" t="s">
        <v>3502</v>
      </c>
      <c r="BBM1" s="1" t="s">
        <v>3503</v>
      </c>
      <c r="BBN1" s="1" t="s">
        <v>3504</v>
      </c>
      <c r="BBO1" s="1" t="s">
        <v>3505</v>
      </c>
      <c r="BBP1" s="1" t="s">
        <v>3506</v>
      </c>
      <c r="BBQ1" s="1" t="s">
        <v>3507</v>
      </c>
      <c r="BBR1" s="1" t="s">
        <v>3508</v>
      </c>
      <c r="BBS1" s="1" t="s">
        <v>3509</v>
      </c>
      <c r="BBT1" s="1" t="s">
        <v>3510</v>
      </c>
      <c r="BBU1" s="1" t="s">
        <v>3511</v>
      </c>
      <c r="BBV1" s="1" t="s">
        <v>3512</v>
      </c>
      <c r="BBW1" s="1" t="s">
        <v>3513</v>
      </c>
      <c r="BBX1" s="1" t="s">
        <v>3514</v>
      </c>
      <c r="BBY1" s="1" t="s">
        <v>3515</v>
      </c>
      <c r="BBZ1" s="1" t="s">
        <v>3516</v>
      </c>
      <c r="BCA1" s="1" t="s">
        <v>3517</v>
      </c>
      <c r="BCB1" s="1" t="s">
        <v>3518</v>
      </c>
      <c r="BCC1" s="1" t="s">
        <v>3519</v>
      </c>
      <c r="BCD1" s="1" t="s">
        <v>3520</v>
      </c>
      <c r="BCE1" s="1" t="s">
        <v>3521</v>
      </c>
      <c r="BCF1" s="1" t="s">
        <v>3522</v>
      </c>
      <c r="BCG1" s="1" t="s">
        <v>3523</v>
      </c>
      <c r="BCH1" s="1" t="s">
        <v>3524</v>
      </c>
      <c r="BCI1" s="1" t="s">
        <v>3525</v>
      </c>
      <c r="BCJ1" s="1" t="s">
        <v>3526</v>
      </c>
      <c r="BCK1" s="1" t="s">
        <v>3527</v>
      </c>
      <c r="BCL1" s="1" t="s">
        <v>3528</v>
      </c>
      <c r="BCM1" s="1" t="s">
        <v>3529</v>
      </c>
      <c r="BCN1" s="1" t="s">
        <v>3530</v>
      </c>
      <c r="BCO1" s="1" t="s">
        <v>3531</v>
      </c>
      <c r="BCP1" s="1" t="s">
        <v>3532</v>
      </c>
      <c r="BCQ1" s="1" t="s">
        <v>3533</v>
      </c>
      <c r="BCR1" s="1" t="s">
        <v>3534</v>
      </c>
      <c r="BCS1" s="1" t="s">
        <v>3535</v>
      </c>
      <c r="BCT1" s="1" t="s">
        <v>3536</v>
      </c>
      <c r="BCU1" s="1" t="s">
        <v>3537</v>
      </c>
      <c r="BCV1" s="1" t="s">
        <v>3538</v>
      </c>
      <c r="BCW1" s="1" t="s">
        <v>3539</v>
      </c>
      <c r="BCX1" s="1" t="s">
        <v>3540</v>
      </c>
      <c r="BCY1" s="1" t="s">
        <v>3541</v>
      </c>
      <c r="BCZ1" s="1" t="s">
        <v>3542</v>
      </c>
      <c r="BDA1" s="1" t="s">
        <v>3543</v>
      </c>
      <c r="BDB1" s="1" t="s">
        <v>3544</v>
      </c>
      <c r="BDC1" s="1" t="s">
        <v>3545</v>
      </c>
      <c r="BDD1" s="1" t="s">
        <v>3546</v>
      </c>
      <c r="BDE1" s="1" t="s">
        <v>3547</v>
      </c>
      <c r="BDF1" s="1" t="s">
        <v>3548</v>
      </c>
      <c r="BDG1" s="1" t="s">
        <v>3549</v>
      </c>
      <c r="BDH1" s="1" t="s">
        <v>3550</v>
      </c>
      <c r="BDI1" s="1" t="s">
        <v>3551</v>
      </c>
      <c r="BDJ1" s="1" t="s">
        <v>3552</v>
      </c>
      <c r="BDK1" s="1" t="s">
        <v>3553</v>
      </c>
      <c r="BDL1" s="1" t="s">
        <v>3554</v>
      </c>
      <c r="BDM1" s="1" t="s">
        <v>3555</v>
      </c>
      <c r="BDN1" s="1" t="s">
        <v>3556</v>
      </c>
      <c r="BDO1" s="1" t="s">
        <v>3557</v>
      </c>
      <c r="BDP1" s="1" t="s">
        <v>3558</v>
      </c>
      <c r="BDQ1" s="1" t="s">
        <v>3559</v>
      </c>
      <c r="BDR1" s="1" t="s">
        <v>3560</v>
      </c>
      <c r="BDS1" s="1" t="s">
        <v>3561</v>
      </c>
      <c r="BDT1" s="1" t="s">
        <v>3562</v>
      </c>
      <c r="BDU1" s="1" t="s">
        <v>3563</v>
      </c>
      <c r="BDV1" s="1" t="s">
        <v>3564</v>
      </c>
      <c r="BDW1" s="1" t="s">
        <v>3565</v>
      </c>
      <c r="BDX1" s="1" t="s">
        <v>3566</v>
      </c>
      <c r="BDY1" s="1" t="s">
        <v>3567</v>
      </c>
      <c r="BDZ1" s="1" t="s">
        <v>3568</v>
      </c>
      <c r="BEA1" s="1" t="s">
        <v>3569</v>
      </c>
      <c r="BEB1" s="1" t="s">
        <v>3570</v>
      </c>
      <c r="BEC1" s="1" t="s">
        <v>3571</v>
      </c>
      <c r="BED1" s="1" t="s">
        <v>3572</v>
      </c>
      <c r="BEE1" s="1" t="s">
        <v>3573</v>
      </c>
      <c r="BEF1" s="1" t="s">
        <v>3574</v>
      </c>
      <c r="BEG1" s="1" t="s">
        <v>3575</v>
      </c>
      <c r="BEH1" s="1" t="s">
        <v>3576</v>
      </c>
      <c r="BEI1" s="1" t="s">
        <v>3577</v>
      </c>
      <c r="BEJ1" s="1" t="s">
        <v>3578</v>
      </c>
      <c r="BEK1" s="1" t="s">
        <v>3579</v>
      </c>
      <c r="BEL1" s="1" t="s">
        <v>3580</v>
      </c>
      <c r="BEM1" s="1" t="s">
        <v>3581</v>
      </c>
      <c r="BEN1" s="1" t="s">
        <v>3582</v>
      </c>
      <c r="BEO1" s="1" t="s">
        <v>3583</v>
      </c>
      <c r="BEP1" s="1" t="s">
        <v>3584</v>
      </c>
      <c r="BEQ1" s="1" t="s">
        <v>3585</v>
      </c>
      <c r="BER1" s="1" t="s">
        <v>3586</v>
      </c>
      <c r="BES1" s="1" t="s">
        <v>3587</v>
      </c>
      <c r="BET1" s="1" t="s">
        <v>3588</v>
      </c>
      <c r="BEU1" s="1" t="s">
        <v>3589</v>
      </c>
      <c r="BEV1" s="1" t="s">
        <v>3590</v>
      </c>
      <c r="BEW1" s="1" t="s">
        <v>3591</v>
      </c>
      <c r="BEX1" s="1" t="s">
        <v>3592</v>
      </c>
      <c r="BEY1" s="1" t="s">
        <v>3593</v>
      </c>
      <c r="BEZ1" s="1" t="s">
        <v>3594</v>
      </c>
      <c r="BFA1" s="1" t="s">
        <v>3595</v>
      </c>
      <c r="BFB1" s="1" t="s">
        <v>3596</v>
      </c>
      <c r="BFC1" s="1" t="s">
        <v>3597</v>
      </c>
      <c r="BFD1" s="1" t="s">
        <v>3598</v>
      </c>
      <c r="BFE1" s="1" t="s">
        <v>3599</v>
      </c>
      <c r="BFF1" s="1" t="s">
        <v>3600</v>
      </c>
      <c r="BFG1" s="1" t="s">
        <v>3601</v>
      </c>
      <c r="BFH1" s="1" t="s">
        <v>3602</v>
      </c>
      <c r="BFI1" s="1" t="s">
        <v>3603</v>
      </c>
      <c r="BFJ1" s="1" t="s">
        <v>3604</v>
      </c>
      <c r="BFK1" s="1" t="s">
        <v>3605</v>
      </c>
      <c r="BFL1" s="1" t="s">
        <v>3606</v>
      </c>
      <c r="BFM1" s="1" t="s">
        <v>3607</v>
      </c>
      <c r="BFN1" s="1" t="s">
        <v>3608</v>
      </c>
      <c r="BFO1" s="1" t="s">
        <v>3609</v>
      </c>
      <c r="BFP1" s="1" t="s">
        <v>3610</v>
      </c>
      <c r="BFQ1" s="1" t="s">
        <v>3611</v>
      </c>
      <c r="BFR1" s="1" t="s">
        <v>3612</v>
      </c>
      <c r="BFS1" s="1" t="s">
        <v>3613</v>
      </c>
      <c r="BFT1" s="1" t="s">
        <v>3614</v>
      </c>
      <c r="BFU1" s="1" t="s">
        <v>3615</v>
      </c>
      <c r="BFV1" s="1" t="s">
        <v>3616</v>
      </c>
      <c r="BFW1" s="1" t="s">
        <v>3617</v>
      </c>
      <c r="BFX1" s="1" t="s">
        <v>3618</v>
      </c>
      <c r="BFY1" s="1" t="s">
        <v>3619</v>
      </c>
      <c r="BFZ1" s="1" t="s">
        <v>3620</v>
      </c>
      <c r="BGA1" s="1" t="s">
        <v>3621</v>
      </c>
      <c r="BGB1" s="1" t="s">
        <v>3622</v>
      </c>
      <c r="BGC1" s="1" t="s">
        <v>3623</v>
      </c>
      <c r="BGD1" s="1" t="s">
        <v>3624</v>
      </c>
      <c r="BGE1" s="1" t="s">
        <v>3625</v>
      </c>
      <c r="BGF1" s="1" t="s">
        <v>3626</v>
      </c>
      <c r="BGG1" s="1" t="s">
        <v>3627</v>
      </c>
      <c r="BGH1" s="1" t="s">
        <v>3628</v>
      </c>
      <c r="BGI1" s="1" t="s">
        <v>3629</v>
      </c>
      <c r="BGJ1" s="1" t="s">
        <v>3630</v>
      </c>
      <c r="BGK1" s="1" t="s">
        <v>3631</v>
      </c>
      <c r="BGL1" s="1" t="s">
        <v>3632</v>
      </c>
      <c r="BGM1" s="1" t="s">
        <v>3633</v>
      </c>
      <c r="BGN1" s="1" t="s">
        <v>3634</v>
      </c>
      <c r="BGO1" s="1" t="s">
        <v>3635</v>
      </c>
      <c r="BGP1" s="1" t="s">
        <v>3636</v>
      </c>
      <c r="BGQ1" s="1" t="s">
        <v>3637</v>
      </c>
      <c r="BGR1" s="1" t="s">
        <v>3638</v>
      </c>
      <c r="BGS1" s="1" t="s">
        <v>3639</v>
      </c>
      <c r="BGT1" s="1" t="s">
        <v>3640</v>
      </c>
      <c r="BGU1" s="1" t="s">
        <v>3641</v>
      </c>
      <c r="BGV1" s="1" t="s">
        <v>3642</v>
      </c>
      <c r="BGW1" s="1" t="s">
        <v>3643</v>
      </c>
      <c r="BGX1" s="1" t="s">
        <v>3644</v>
      </c>
      <c r="BGY1" s="1" t="s">
        <v>3645</v>
      </c>
      <c r="BGZ1" s="1" t="s">
        <v>3646</v>
      </c>
      <c r="BHA1" s="1" t="s">
        <v>3647</v>
      </c>
      <c r="BHB1" s="1" t="s">
        <v>3648</v>
      </c>
      <c r="BHC1" s="1" t="s">
        <v>3649</v>
      </c>
      <c r="BHD1" s="1" t="s">
        <v>3650</v>
      </c>
      <c r="BHE1" s="1" t="s">
        <v>3651</v>
      </c>
      <c r="BHF1" s="1" t="s">
        <v>3652</v>
      </c>
      <c r="BHG1" s="1" t="s">
        <v>3653</v>
      </c>
      <c r="BHH1" s="1" t="s">
        <v>3654</v>
      </c>
      <c r="BHI1" s="1" t="s">
        <v>3655</v>
      </c>
      <c r="BHJ1" s="1" t="s">
        <v>3656</v>
      </c>
      <c r="BHK1" s="1" t="s">
        <v>3657</v>
      </c>
      <c r="BHL1" s="1" t="s">
        <v>3658</v>
      </c>
      <c r="BHM1" s="1" t="s">
        <v>3659</v>
      </c>
      <c r="BHN1" s="1" t="s">
        <v>3660</v>
      </c>
      <c r="BHO1" s="1" t="s">
        <v>3661</v>
      </c>
      <c r="BHP1" s="1" t="s">
        <v>3662</v>
      </c>
      <c r="BHQ1" s="1" t="s">
        <v>3663</v>
      </c>
      <c r="BHR1" s="1" t="s">
        <v>3664</v>
      </c>
      <c r="BHS1" s="1" t="s">
        <v>3665</v>
      </c>
      <c r="BHT1" s="1" t="s">
        <v>3666</v>
      </c>
      <c r="BHU1" s="1" t="s">
        <v>3667</v>
      </c>
      <c r="BHV1" s="1" t="s">
        <v>3668</v>
      </c>
      <c r="BHW1" s="1" t="s">
        <v>3669</v>
      </c>
      <c r="BHX1" s="1" t="s">
        <v>3670</v>
      </c>
      <c r="BHY1" s="1" t="s">
        <v>3671</v>
      </c>
      <c r="BHZ1" s="1" t="s">
        <v>3672</v>
      </c>
      <c r="BIA1" s="1" t="s">
        <v>3673</v>
      </c>
      <c r="BIB1" s="1" t="s">
        <v>3674</v>
      </c>
      <c r="BIC1" s="1" t="s">
        <v>3675</v>
      </c>
      <c r="BID1" s="1" t="s">
        <v>3676</v>
      </c>
      <c r="BIE1" s="1" t="s">
        <v>3677</v>
      </c>
      <c r="BIF1" s="1" t="s">
        <v>3678</v>
      </c>
      <c r="BIG1" s="1" t="s">
        <v>3679</v>
      </c>
      <c r="BIH1" s="1" t="s">
        <v>3680</v>
      </c>
      <c r="BII1" s="1" t="s">
        <v>3681</v>
      </c>
      <c r="BIJ1" s="1" t="s">
        <v>3682</v>
      </c>
      <c r="BIK1" s="1" t="s">
        <v>3683</v>
      </c>
      <c r="BIL1" s="1" t="s">
        <v>3684</v>
      </c>
      <c r="BIM1" s="1" t="s">
        <v>3685</v>
      </c>
      <c r="BIN1" s="1" t="s">
        <v>3686</v>
      </c>
      <c r="BIO1" s="1" t="s">
        <v>3687</v>
      </c>
      <c r="BIP1" s="1" t="s">
        <v>3688</v>
      </c>
      <c r="BIQ1" s="1" t="s">
        <v>3689</v>
      </c>
      <c r="BIR1" s="1" t="s">
        <v>3690</v>
      </c>
      <c r="BIS1" s="1" t="s">
        <v>3691</v>
      </c>
      <c r="BIT1" s="1" t="s">
        <v>3692</v>
      </c>
      <c r="BIU1" s="1" t="s">
        <v>3693</v>
      </c>
      <c r="BIV1" s="1" t="s">
        <v>3694</v>
      </c>
      <c r="BIW1" s="1" t="s">
        <v>3695</v>
      </c>
      <c r="BIX1" s="1" t="s">
        <v>3696</v>
      </c>
      <c r="BIY1" s="1" t="s">
        <v>3697</v>
      </c>
      <c r="BIZ1" s="1" t="s">
        <v>3698</v>
      </c>
      <c r="BJA1" s="1" t="s">
        <v>3699</v>
      </c>
      <c r="BJB1" s="1" t="s">
        <v>3700</v>
      </c>
      <c r="BJC1" s="1" t="s">
        <v>3701</v>
      </c>
      <c r="BJD1" s="1" t="s">
        <v>3702</v>
      </c>
      <c r="BJE1" s="1" t="s">
        <v>3703</v>
      </c>
      <c r="BJF1" s="1" t="s">
        <v>3704</v>
      </c>
      <c r="BJG1" s="1" t="s">
        <v>3705</v>
      </c>
      <c r="BJH1" s="1" t="s">
        <v>3706</v>
      </c>
      <c r="BJI1" s="1" t="s">
        <v>3707</v>
      </c>
      <c r="BJJ1" s="1" t="s">
        <v>3708</v>
      </c>
      <c r="BJK1" s="1" t="s">
        <v>3709</v>
      </c>
      <c r="BJL1" s="1" t="s">
        <v>3710</v>
      </c>
      <c r="BJM1" s="1" t="s">
        <v>3711</v>
      </c>
      <c r="BJN1" s="1" t="s">
        <v>3712</v>
      </c>
      <c r="BJO1" s="1" t="s">
        <v>3713</v>
      </c>
      <c r="BJP1" s="1" t="s">
        <v>3714</v>
      </c>
      <c r="BJQ1" s="1" t="s">
        <v>3715</v>
      </c>
      <c r="BJR1" s="1" t="s">
        <v>3716</v>
      </c>
      <c r="BJS1" s="1" t="s">
        <v>3717</v>
      </c>
      <c r="BJT1" s="1" t="s">
        <v>3718</v>
      </c>
      <c r="BJU1" s="1" t="s">
        <v>3719</v>
      </c>
      <c r="BJV1" s="1" t="s">
        <v>3720</v>
      </c>
      <c r="BJW1" s="1" t="s">
        <v>3721</v>
      </c>
      <c r="BJX1" s="1" t="s">
        <v>3722</v>
      </c>
      <c r="BJY1" s="1" t="s">
        <v>3723</v>
      </c>
      <c r="BJZ1" s="1" t="s">
        <v>3724</v>
      </c>
      <c r="BKA1" s="1" t="s">
        <v>3725</v>
      </c>
      <c r="BKB1" s="1" t="s">
        <v>3726</v>
      </c>
      <c r="BKC1" s="1" t="s">
        <v>3727</v>
      </c>
      <c r="BKD1" s="1" t="s">
        <v>3728</v>
      </c>
      <c r="BKE1" s="1" t="s">
        <v>3729</v>
      </c>
      <c r="BKF1" s="1" t="s">
        <v>3730</v>
      </c>
      <c r="BKG1" s="1" t="s">
        <v>3731</v>
      </c>
      <c r="BKH1" s="1" t="s">
        <v>3732</v>
      </c>
      <c r="BKI1" s="1" t="s">
        <v>3733</v>
      </c>
      <c r="BKJ1" s="1" t="s">
        <v>3734</v>
      </c>
      <c r="BKK1" s="1" t="s">
        <v>3735</v>
      </c>
      <c r="BKL1" s="1" t="s">
        <v>3736</v>
      </c>
      <c r="BKM1" s="1" t="s">
        <v>3737</v>
      </c>
      <c r="BKN1" s="1" t="s">
        <v>3738</v>
      </c>
      <c r="BKO1" s="1" t="s">
        <v>3739</v>
      </c>
      <c r="BKP1" s="1" t="s">
        <v>3740</v>
      </c>
      <c r="BKQ1" s="1" t="s">
        <v>3741</v>
      </c>
      <c r="BKR1" s="1" t="s">
        <v>3742</v>
      </c>
      <c r="BKS1" s="1" t="s">
        <v>3743</v>
      </c>
      <c r="BKT1" s="1" t="s">
        <v>3744</v>
      </c>
      <c r="BKU1" s="1" t="s">
        <v>3745</v>
      </c>
      <c r="BKV1" s="1" t="s">
        <v>3746</v>
      </c>
      <c r="BKW1" s="1" t="s">
        <v>3747</v>
      </c>
      <c r="BKX1" s="1" t="s">
        <v>3748</v>
      </c>
      <c r="BKY1" s="1" t="s">
        <v>3749</v>
      </c>
      <c r="BKZ1" s="1" t="s">
        <v>3750</v>
      </c>
      <c r="BLA1" s="1" t="s">
        <v>3751</v>
      </c>
      <c r="BLB1" s="1" t="s">
        <v>3752</v>
      </c>
      <c r="BLC1" s="1" t="s">
        <v>3753</v>
      </c>
      <c r="BLD1" s="1" t="s">
        <v>3754</v>
      </c>
      <c r="BLE1" s="1" t="s">
        <v>3755</v>
      </c>
      <c r="BLF1" s="1" t="s">
        <v>3756</v>
      </c>
      <c r="BLG1" s="1" t="s">
        <v>3757</v>
      </c>
      <c r="BLH1" s="1" t="s">
        <v>3758</v>
      </c>
      <c r="BLI1" s="1" t="s">
        <v>3759</v>
      </c>
      <c r="BLJ1" s="1" t="s">
        <v>3760</v>
      </c>
      <c r="BLK1" s="1" t="s">
        <v>3761</v>
      </c>
      <c r="BLL1" s="1" t="s">
        <v>3762</v>
      </c>
      <c r="BLM1" s="1" t="s">
        <v>3763</v>
      </c>
      <c r="BLN1" s="1" t="s">
        <v>3764</v>
      </c>
      <c r="BLO1" s="1" t="s">
        <v>3765</v>
      </c>
      <c r="BLP1" s="1" t="s">
        <v>3766</v>
      </c>
      <c r="BLQ1" s="1" t="s">
        <v>3767</v>
      </c>
      <c r="BLR1" s="1" t="s">
        <v>3768</v>
      </c>
      <c r="BLS1" s="1" t="s">
        <v>3769</v>
      </c>
      <c r="BLT1" s="1" t="s">
        <v>3770</v>
      </c>
      <c r="BLU1" s="1" t="s">
        <v>3771</v>
      </c>
      <c r="BLV1" s="1" t="s">
        <v>3772</v>
      </c>
      <c r="BLW1" s="1" t="s">
        <v>3773</v>
      </c>
      <c r="BLX1" s="1" t="s">
        <v>3774</v>
      </c>
      <c r="BLY1" s="1" t="s">
        <v>3775</v>
      </c>
      <c r="BLZ1" s="1" t="s">
        <v>3776</v>
      </c>
      <c r="BMA1" s="1" t="s">
        <v>3777</v>
      </c>
      <c r="BMB1" s="1" t="s">
        <v>3778</v>
      </c>
      <c r="BMC1" s="1" t="s">
        <v>3779</v>
      </c>
      <c r="BMD1" s="1" t="s">
        <v>3780</v>
      </c>
      <c r="BME1" s="1" t="s">
        <v>3781</v>
      </c>
      <c r="BMF1" s="1" t="s">
        <v>3782</v>
      </c>
      <c r="BMG1" s="1" t="s">
        <v>3783</v>
      </c>
      <c r="BMH1" s="1" t="s">
        <v>3784</v>
      </c>
      <c r="BMI1" s="1" t="s">
        <v>3785</v>
      </c>
      <c r="BMJ1" s="1" t="s">
        <v>3786</v>
      </c>
      <c r="BMK1" s="1" t="s">
        <v>3787</v>
      </c>
      <c r="BML1" s="1" t="s">
        <v>3788</v>
      </c>
      <c r="BMM1" s="1" t="s">
        <v>3789</v>
      </c>
      <c r="BMN1" s="1" t="s">
        <v>3790</v>
      </c>
      <c r="BMO1" s="1" t="s">
        <v>3791</v>
      </c>
      <c r="BMP1" s="1" t="s">
        <v>3792</v>
      </c>
      <c r="BMQ1" s="1" t="s">
        <v>3793</v>
      </c>
      <c r="BMR1" s="1" t="s">
        <v>3794</v>
      </c>
      <c r="BMS1" s="1" t="s">
        <v>3795</v>
      </c>
      <c r="BMT1" s="1" t="s">
        <v>3796</v>
      </c>
      <c r="BMU1" s="1" t="s">
        <v>3797</v>
      </c>
      <c r="BMV1" s="1" t="s">
        <v>3798</v>
      </c>
      <c r="BMW1" s="1" t="s">
        <v>3799</v>
      </c>
      <c r="BMX1" s="1" t="s">
        <v>3800</v>
      </c>
      <c r="BMY1" s="1" t="s">
        <v>3801</v>
      </c>
      <c r="BMZ1" s="1" t="s">
        <v>3802</v>
      </c>
      <c r="BNA1" s="1" t="s">
        <v>3803</v>
      </c>
      <c r="BNB1" s="1" t="s">
        <v>3804</v>
      </c>
      <c r="BNC1" s="1" t="s">
        <v>3805</v>
      </c>
      <c r="BND1" s="1" t="s">
        <v>3806</v>
      </c>
      <c r="BNE1" s="1" t="s">
        <v>3807</v>
      </c>
      <c r="BNF1" s="1" t="s">
        <v>3808</v>
      </c>
      <c r="BNG1" s="1" t="s">
        <v>3809</v>
      </c>
      <c r="BNH1" s="1" t="s">
        <v>3810</v>
      </c>
      <c r="BNI1" s="1" t="s">
        <v>3811</v>
      </c>
      <c r="BNJ1" s="1" t="s">
        <v>3812</v>
      </c>
      <c r="BNK1" s="1" t="s">
        <v>3813</v>
      </c>
      <c r="BNL1" s="1" t="s">
        <v>3814</v>
      </c>
      <c r="BNM1" s="1" t="s">
        <v>3815</v>
      </c>
      <c r="BNN1" s="1" t="s">
        <v>3816</v>
      </c>
      <c r="BNO1" s="1" t="s">
        <v>3817</v>
      </c>
      <c r="BNP1" s="1" t="s">
        <v>3818</v>
      </c>
      <c r="BNQ1" s="1" t="s">
        <v>3819</v>
      </c>
      <c r="BNR1" s="1" t="s">
        <v>3820</v>
      </c>
      <c r="BNS1" s="1" t="s">
        <v>3821</v>
      </c>
      <c r="BNT1" s="1" t="s">
        <v>3822</v>
      </c>
      <c r="BNU1" s="1" t="s">
        <v>3823</v>
      </c>
      <c r="BNV1" s="1" t="s">
        <v>3824</v>
      </c>
      <c r="BNW1" s="1" t="s">
        <v>3825</v>
      </c>
      <c r="BNX1" s="1" t="s">
        <v>3826</v>
      </c>
      <c r="BNY1" s="1" t="s">
        <v>3827</v>
      </c>
      <c r="BNZ1" s="1" t="s">
        <v>3828</v>
      </c>
      <c r="BOA1" s="1" t="s">
        <v>3829</v>
      </c>
      <c r="BOB1" s="1" t="s">
        <v>3830</v>
      </c>
      <c r="BOC1" s="1" t="s">
        <v>3831</v>
      </c>
      <c r="BOD1" s="1" t="s">
        <v>3832</v>
      </c>
      <c r="BOE1" s="1" t="s">
        <v>3833</v>
      </c>
      <c r="BOF1" s="1" t="s">
        <v>3834</v>
      </c>
      <c r="BOG1" s="1" t="s">
        <v>3835</v>
      </c>
      <c r="BOH1" s="1" t="s">
        <v>3836</v>
      </c>
      <c r="BOI1" s="1" t="s">
        <v>3837</v>
      </c>
      <c r="BOJ1" s="1" t="s">
        <v>3838</v>
      </c>
      <c r="BOK1" s="1" t="s">
        <v>3839</v>
      </c>
      <c r="BOL1" s="1" t="s">
        <v>3840</v>
      </c>
      <c r="BOM1" s="1" t="s">
        <v>3841</v>
      </c>
      <c r="BON1" s="1" t="s">
        <v>3842</v>
      </c>
      <c r="BOO1" s="1" t="s">
        <v>3843</v>
      </c>
      <c r="BOP1" s="1" t="s">
        <v>3844</v>
      </c>
      <c r="BOQ1" s="1" t="s">
        <v>3845</v>
      </c>
      <c r="BOR1" s="1" t="s">
        <v>3846</v>
      </c>
      <c r="BOS1" s="1" t="s">
        <v>3847</v>
      </c>
      <c r="BOT1" s="1" t="s">
        <v>3848</v>
      </c>
      <c r="BOU1" s="1" t="s">
        <v>3849</v>
      </c>
      <c r="BOV1" s="1" t="s">
        <v>3850</v>
      </c>
      <c r="BOW1" s="1" t="s">
        <v>3851</v>
      </c>
      <c r="BOX1" s="1" t="s">
        <v>3852</v>
      </c>
      <c r="BOY1" s="1" t="s">
        <v>3853</v>
      </c>
      <c r="BOZ1" s="1" t="s">
        <v>3854</v>
      </c>
      <c r="BPA1" s="1" t="s">
        <v>3855</v>
      </c>
      <c r="BPB1" s="1" t="s">
        <v>3856</v>
      </c>
      <c r="BPC1" s="1" t="s">
        <v>3857</v>
      </c>
      <c r="BPD1" s="1" t="s">
        <v>3858</v>
      </c>
      <c r="BPE1" s="1" t="s">
        <v>3859</v>
      </c>
      <c r="BPF1" s="1" t="s">
        <v>3860</v>
      </c>
      <c r="BPG1" s="1" t="s">
        <v>3861</v>
      </c>
      <c r="BPH1" s="1" t="s">
        <v>3862</v>
      </c>
      <c r="BPI1" s="1" t="s">
        <v>3863</v>
      </c>
      <c r="BPJ1" s="1" t="s">
        <v>3864</v>
      </c>
      <c r="BPK1" s="1" t="s">
        <v>3865</v>
      </c>
      <c r="BPL1" s="1" t="s">
        <v>3866</v>
      </c>
      <c r="BPM1" s="1" t="s">
        <v>3867</v>
      </c>
      <c r="BPN1" s="1" t="s">
        <v>3868</v>
      </c>
      <c r="BPO1" s="1" t="s">
        <v>3869</v>
      </c>
      <c r="BPP1" s="1" t="s">
        <v>3870</v>
      </c>
      <c r="BPQ1" s="1" t="s">
        <v>3871</v>
      </c>
      <c r="BPR1" s="1" t="s">
        <v>3872</v>
      </c>
      <c r="BPS1" s="1" t="s">
        <v>3873</v>
      </c>
      <c r="BPT1" s="1" t="s">
        <v>3874</v>
      </c>
      <c r="BPU1" s="1" t="s">
        <v>3875</v>
      </c>
      <c r="BPV1" s="1" t="s">
        <v>3876</v>
      </c>
      <c r="BPW1" s="1" t="s">
        <v>3877</v>
      </c>
      <c r="BPX1" s="1" t="s">
        <v>3878</v>
      </c>
      <c r="BPY1" s="1" t="s">
        <v>3879</v>
      </c>
      <c r="BPZ1" s="1" t="s">
        <v>3880</v>
      </c>
      <c r="BQA1" s="1" t="s">
        <v>3881</v>
      </c>
      <c r="BQB1" s="1" t="s">
        <v>3882</v>
      </c>
      <c r="BQC1" s="1" t="s">
        <v>3883</v>
      </c>
      <c r="BQD1" s="1" t="s">
        <v>3884</v>
      </c>
      <c r="BQE1" s="1" t="s">
        <v>3885</v>
      </c>
      <c r="BQF1" s="1" t="s">
        <v>3886</v>
      </c>
      <c r="BQG1" s="1" t="s">
        <v>3887</v>
      </c>
      <c r="BQH1" s="1" t="s">
        <v>3888</v>
      </c>
      <c r="BQI1" s="1" t="s">
        <v>3889</v>
      </c>
      <c r="BQJ1" s="1" t="s">
        <v>3890</v>
      </c>
      <c r="BQK1" s="1" t="s">
        <v>3891</v>
      </c>
      <c r="BQL1" s="1" t="s">
        <v>3892</v>
      </c>
      <c r="BQM1" s="1" t="s">
        <v>3893</v>
      </c>
      <c r="BQN1" s="1" t="s">
        <v>3894</v>
      </c>
      <c r="BQO1" s="1" t="s">
        <v>3895</v>
      </c>
      <c r="BQP1" s="1" t="s">
        <v>3896</v>
      </c>
      <c r="BQQ1" s="1" t="s">
        <v>3897</v>
      </c>
      <c r="BQR1" s="1" t="s">
        <v>3898</v>
      </c>
      <c r="BQS1" s="1" t="s">
        <v>3899</v>
      </c>
      <c r="BQT1" s="1" t="s">
        <v>3900</v>
      </c>
      <c r="BQU1" s="1" t="s">
        <v>3901</v>
      </c>
      <c r="BQV1" s="1" t="s">
        <v>3902</v>
      </c>
      <c r="BQW1" s="1" t="s">
        <v>3903</v>
      </c>
      <c r="BQX1" s="1" t="s">
        <v>3904</v>
      </c>
      <c r="BQY1" s="1" t="s">
        <v>3905</v>
      </c>
      <c r="BQZ1" s="1" t="s">
        <v>3906</v>
      </c>
      <c r="BRA1" s="1" t="s">
        <v>3907</v>
      </c>
      <c r="BRB1" s="1" t="s">
        <v>3908</v>
      </c>
      <c r="BRC1" s="1" t="s">
        <v>3909</v>
      </c>
      <c r="BRD1" s="1" t="s">
        <v>3910</v>
      </c>
      <c r="BRE1" s="1" t="s">
        <v>3911</v>
      </c>
      <c r="BRF1" s="1" t="s">
        <v>3912</v>
      </c>
      <c r="BRG1" s="1" t="s">
        <v>3913</v>
      </c>
      <c r="BRH1" s="1" t="s">
        <v>3914</v>
      </c>
      <c r="BRI1" s="1" t="s">
        <v>3915</v>
      </c>
      <c r="BRJ1" s="1" t="s">
        <v>3916</v>
      </c>
      <c r="BRK1" s="1" t="s">
        <v>3917</v>
      </c>
      <c r="BRL1" s="1" t="s">
        <v>3918</v>
      </c>
      <c r="BRM1" s="1" t="s">
        <v>3919</v>
      </c>
      <c r="BRN1" s="1" t="s">
        <v>3920</v>
      </c>
      <c r="BRO1" s="1" t="s">
        <v>3921</v>
      </c>
      <c r="BRP1" s="1" t="s">
        <v>3922</v>
      </c>
      <c r="BRQ1" s="1" t="s">
        <v>3923</v>
      </c>
      <c r="BRR1" s="1" t="s">
        <v>3924</v>
      </c>
      <c r="BRS1" s="1" t="s">
        <v>3925</v>
      </c>
      <c r="BRT1" s="1" t="s">
        <v>3926</v>
      </c>
      <c r="BRU1" s="1" t="s">
        <v>3927</v>
      </c>
      <c r="BRV1" s="1" t="s">
        <v>3928</v>
      </c>
      <c r="BRW1" s="1" t="s">
        <v>3929</v>
      </c>
      <c r="BRX1" s="1" t="s">
        <v>3930</v>
      </c>
      <c r="BRY1" s="1" t="s">
        <v>3931</v>
      </c>
      <c r="BRZ1" s="1" t="s">
        <v>3932</v>
      </c>
      <c r="BSA1" s="1" t="s">
        <v>3933</v>
      </c>
      <c r="BSB1" s="1" t="s">
        <v>3934</v>
      </c>
      <c r="BSC1" s="1" t="s">
        <v>3935</v>
      </c>
      <c r="BSD1" s="1" t="s">
        <v>3936</v>
      </c>
      <c r="BSE1" s="1" t="s">
        <v>3937</v>
      </c>
      <c r="BSF1" s="1" t="s">
        <v>3938</v>
      </c>
      <c r="BSG1" s="1" t="s">
        <v>3939</v>
      </c>
      <c r="BSH1" s="1" t="s">
        <v>3940</v>
      </c>
      <c r="BSI1" s="1" t="s">
        <v>3941</v>
      </c>
      <c r="BSJ1" s="1" t="s">
        <v>3942</v>
      </c>
      <c r="BSK1" s="1" t="s">
        <v>3943</v>
      </c>
      <c r="BSL1" s="1" t="s">
        <v>3944</v>
      </c>
      <c r="BSM1" s="1" t="s">
        <v>3945</v>
      </c>
      <c r="BSN1" s="1" t="s">
        <v>3946</v>
      </c>
      <c r="BSO1" s="1" t="s">
        <v>3947</v>
      </c>
      <c r="BSP1" s="1" t="s">
        <v>3948</v>
      </c>
      <c r="BSQ1" s="1" t="s">
        <v>3949</v>
      </c>
      <c r="BSR1" s="1" t="s">
        <v>3950</v>
      </c>
      <c r="BSS1" s="1" t="s">
        <v>3951</v>
      </c>
      <c r="BST1" s="1" t="s">
        <v>3952</v>
      </c>
      <c r="BSU1" s="1" t="s">
        <v>3953</v>
      </c>
      <c r="BSV1" s="1" t="s">
        <v>3954</v>
      </c>
      <c r="BSW1" s="1" t="s">
        <v>3955</v>
      </c>
      <c r="BSX1" s="1" t="s">
        <v>3956</v>
      </c>
      <c r="BSY1" s="1" t="s">
        <v>3957</v>
      </c>
      <c r="BSZ1" s="1" t="s">
        <v>3958</v>
      </c>
      <c r="BTA1" s="1" t="s">
        <v>3959</v>
      </c>
      <c r="BTB1" s="1" t="s">
        <v>3960</v>
      </c>
      <c r="BTC1" s="1" t="s">
        <v>3961</v>
      </c>
      <c r="BTD1" s="1" t="s">
        <v>3962</v>
      </c>
      <c r="BTE1" s="1" t="s">
        <v>3963</v>
      </c>
      <c r="BTF1" s="1" t="s">
        <v>3964</v>
      </c>
      <c r="BTG1" s="1" t="s">
        <v>3965</v>
      </c>
      <c r="BTH1" s="1" t="s">
        <v>3966</v>
      </c>
      <c r="BTI1" s="1" t="s">
        <v>3967</v>
      </c>
      <c r="BTJ1" s="1" t="s">
        <v>3968</v>
      </c>
      <c r="BTK1" s="1" t="s">
        <v>3969</v>
      </c>
      <c r="BTL1" s="1" t="s">
        <v>3970</v>
      </c>
      <c r="BTM1" s="1" t="s">
        <v>3971</v>
      </c>
      <c r="BTN1" s="1" t="s">
        <v>3972</v>
      </c>
      <c r="BTO1" s="1" t="s">
        <v>3973</v>
      </c>
      <c r="BTP1" s="1" t="s">
        <v>3974</v>
      </c>
      <c r="BTQ1" s="1" t="s">
        <v>3975</v>
      </c>
      <c r="BTR1" s="1" t="s">
        <v>3976</v>
      </c>
      <c r="BTS1" s="1" t="s">
        <v>3977</v>
      </c>
      <c r="BTT1" s="1" t="s">
        <v>3978</v>
      </c>
      <c r="BTU1" s="1" t="s">
        <v>3979</v>
      </c>
      <c r="BTV1" s="1" t="s">
        <v>3980</v>
      </c>
      <c r="BTW1" s="1" t="s">
        <v>3981</v>
      </c>
      <c r="BTX1" s="1" t="s">
        <v>3982</v>
      </c>
      <c r="BTY1" s="1" t="s">
        <v>3983</v>
      </c>
      <c r="BTZ1" s="1" t="s">
        <v>3984</v>
      </c>
      <c r="BUA1" s="1" t="s">
        <v>3985</v>
      </c>
      <c r="BUB1" s="1" t="s">
        <v>3986</v>
      </c>
      <c r="BUC1" s="1" t="s">
        <v>3987</v>
      </c>
      <c r="BUD1" s="1" t="s">
        <v>3988</v>
      </c>
      <c r="BUE1" s="1" t="s">
        <v>3989</v>
      </c>
      <c r="BUF1" s="1" t="s">
        <v>3990</v>
      </c>
      <c r="BUG1" s="1" t="s">
        <v>3991</v>
      </c>
      <c r="BUH1" s="1" t="s">
        <v>3992</v>
      </c>
      <c r="BUI1" s="1" t="s">
        <v>3993</v>
      </c>
      <c r="BUJ1" s="1" t="s">
        <v>3994</v>
      </c>
      <c r="BUK1" s="1" t="s">
        <v>3995</v>
      </c>
      <c r="BUL1" s="1" t="s">
        <v>3996</v>
      </c>
      <c r="BUM1" s="1" t="s">
        <v>3997</v>
      </c>
      <c r="BUN1" s="1" t="s">
        <v>3998</v>
      </c>
      <c r="BUO1" s="1" t="s">
        <v>3999</v>
      </c>
      <c r="BUP1" s="1" t="s">
        <v>4000</v>
      </c>
      <c r="BUQ1" s="1" t="s">
        <v>4001</v>
      </c>
      <c r="BUR1" s="1" t="s">
        <v>4002</v>
      </c>
      <c r="BUS1" s="1" t="s">
        <v>4003</v>
      </c>
      <c r="BUT1" s="1" t="s">
        <v>4004</v>
      </c>
      <c r="BUU1" s="1" t="s">
        <v>4005</v>
      </c>
      <c r="BUV1" s="1" t="s">
        <v>4006</v>
      </c>
      <c r="BUW1" s="1" t="s">
        <v>4007</v>
      </c>
      <c r="BUX1" s="1" t="s">
        <v>4008</v>
      </c>
      <c r="BUY1" s="1" t="s">
        <v>4009</v>
      </c>
      <c r="BUZ1" s="1" t="s">
        <v>4010</v>
      </c>
      <c r="BVA1" s="1" t="s">
        <v>4011</v>
      </c>
      <c r="BVB1" s="1" t="s">
        <v>4012</v>
      </c>
      <c r="BVC1" s="1" t="s">
        <v>4013</v>
      </c>
      <c r="BVD1" s="1" t="s">
        <v>4014</v>
      </c>
      <c r="BVE1" s="1" t="s">
        <v>4015</v>
      </c>
      <c r="BVF1" s="1" t="s">
        <v>4016</v>
      </c>
      <c r="BVG1" s="1" t="s">
        <v>4017</v>
      </c>
      <c r="BVH1" s="1" t="s">
        <v>4018</v>
      </c>
      <c r="BVI1" s="1" t="s">
        <v>4019</v>
      </c>
      <c r="BVJ1" s="1" t="s">
        <v>4020</v>
      </c>
      <c r="BVK1" s="1" t="s">
        <v>4021</v>
      </c>
      <c r="BVL1" s="1" t="s">
        <v>4022</v>
      </c>
      <c r="BVM1" s="1" t="s">
        <v>4023</v>
      </c>
      <c r="BVN1" s="1" t="s">
        <v>4024</v>
      </c>
      <c r="BVO1" s="1" t="s">
        <v>4025</v>
      </c>
      <c r="BVP1" s="1" t="s">
        <v>4026</v>
      </c>
      <c r="BVQ1" s="1" t="s">
        <v>4027</v>
      </c>
      <c r="BVR1" s="1" t="s">
        <v>4028</v>
      </c>
      <c r="BVS1" s="1" t="s">
        <v>4029</v>
      </c>
      <c r="BVT1" s="1" t="s">
        <v>4030</v>
      </c>
      <c r="BVU1" s="1" t="s">
        <v>4031</v>
      </c>
      <c r="BVV1" s="1" t="s">
        <v>4032</v>
      </c>
      <c r="BVW1" s="1" t="s">
        <v>4033</v>
      </c>
      <c r="BVX1" s="1" t="s">
        <v>4034</v>
      </c>
      <c r="BVY1" s="1" t="s">
        <v>4035</v>
      </c>
      <c r="BVZ1" s="1" t="s">
        <v>4036</v>
      </c>
      <c r="BWA1" s="1" t="s">
        <v>4037</v>
      </c>
      <c r="BWB1" s="1" t="s">
        <v>4038</v>
      </c>
      <c r="BWC1" s="1" t="s">
        <v>4039</v>
      </c>
      <c r="BWD1" s="1" t="s">
        <v>4040</v>
      </c>
      <c r="BWE1" s="1" t="s">
        <v>4041</v>
      </c>
      <c r="BWF1" s="1" t="s">
        <v>4042</v>
      </c>
      <c r="BWG1" s="1" t="s">
        <v>4043</v>
      </c>
      <c r="BWH1" s="1" t="s">
        <v>4044</v>
      </c>
      <c r="BWI1" s="1" t="s">
        <v>4045</v>
      </c>
      <c r="BWJ1" s="1" t="s">
        <v>4046</v>
      </c>
      <c r="BWK1" s="1" t="s">
        <v>4047</v>
      </c>
      <c r="BWL1" s="1" t="s">
        <v>4048</v>
      </c>
      <c r="BWM1" s="1" t="s">
        <v>4049</v>
      </c>
      <c r="BWN1" s="1" t="s">
        <v>4050</v>
      </c>
      <c r="BWO1" s="1" t="s">
        <v>4051</v>
      </c>
      <c r="BWP1" s="1" t="s">
        <v>4052</v>
      </c>
      <c r="BWQ1" s="1" t="s">
        <v>4053</v>
      </c>
      <c r="BWR1" s="1" t="s">
        <v>4054</v>
      </c>
      <c r="BWS1" s="1" t="s">
        <v>4055</v>
      </c>
      <c r="BWT1" s="1" t="s">
        <v>4056</v>
      </c>
      <c r="BWU1" s="1" t="s">
        <v>4057</v>
      </c>
      <c r="BWV1" s="1" t="s">
        <v>4058</v>
      </c>
      <c r="BWW1" s="1" t="s">
        <v>4059</v>
      </c>
      <c r="BWX1" s="1" t="s">
        <v>4060</v>
      </c>
      <c r="BWY1" s="1" t="s">
        <v>4061</v>
      </c>
      <c r="BWZ1" s="1" t="s">
        <v>4062</v>
      </c>
      <c r="BXA1" s="1" t="s">
        <v>4063</v>
      </c>
      <c r="BXB1" s="1" t="s">
        <v>4064</v>
      </c>
      <c r="BXC1" s="1" t="s">
        <v>4065</v>
      </c>
      <c r="BXD1" s="1" t="s">
        <v>4066</v>
      </c>
      <c r="BXE1" s="1" t="s">
        <v>4067</v>
      </c>
      <c r="BXF1" s="1" t="s">
        <v>4068</v>
      </c>
      <c r="BXG1" s="1" t="s">
        <v>4069</v>
      </c>
      <c r="BXH1" s="1" t="s">
        <v>4070</v>
      </c>
      <c r="BXI1" s="1" t="s">
        <v>4071</v>
      </c>
      <c r="BXJ1" s="1" t="s">
        <v>4072</v>
      </c>
      <c r="BXK1" s="1" t="s">
        <v>4073</v>
      </c>
      <c r="BXL1" s="1" t="s">
        <v>4074</v>
      </c>
      <c r="BXM1" s="1" t="s">
        <v>4075</v>
      </c>
      <c r="BXN1" s="1" t="s">
        <v>4076</v>
      </c>
      <c r="BXO1" s="1" t="s">
        <v>4077</v>
      </c>
      <c r="BXP1" s="1" t="s">
        <v>4078</v>
      </c>
      <c r="BXQ1" s="1" t="s">
        <v>4079</v>
      </c>
      <c r="BXR1" s="1" t="s">
        <v>4080</v>
      </c>
      <c r="BXS1" s="1" t="s">
        <v>4081</v>
      </c>
      <c r="BXT1" s="1" t="s">
        <v>4082</v>
      </c>
      <c r="BXU1" s="1" t="s">
        <v>4083</v>
      </c>
      <c r="BXV1" s="1" t="s">
        <v>4084</v>
      </c>
      <c r="BXW1" s="1" t="s">
        <v>4085</v>
      </c>
      <c r="BXX1" s="1" t="s">
        <v>4086</v>
      </c>
      <c r="BXY1" s="1" t="s">
        <v>4087</v>
      </c>
      <c r="BXZ1" s="1" t="s">
        <v>4088</v>
      </c>
      <c r="BYA1" s="1" t="s">
        <v>4089</v>
      </c>
      <c r="BYB1" s="1" t="s">
        <v>4090</v>
      </c>
      <c r="BYC1" s="1" t="s">
        <v>4091</v>
      </c>
      <c r="BYD1" s="1" t="s">
        <v>4092</v>
      </c>
      <c r="BYE1" s="1" t="s">
        <v>4093</v>
      </c>
      <c r="BYF1" s="1" t="s">
        <v>4094</v>
      </c>
      <c r="BYG1" s="1" t="s">
        <v>4095</v>
      </c>
      <c r="BYH1" s="1" t="s">
        <v>4096</v>
      </c>
      <c r="BYI1" s="1" t="s">
        <v>4097</v>
      </c>
      <c r="BYJ1" s="1" t="s">
        <v>4098</v>
      </c>
      <c r="BYK1" s="1" t="s">
        <v>4099</v>
      </c>
      <c r="BYL1" s="1" t="s">
        <v>4100</v>
      </c>
      <c r="BYM1" s="1" t="s">
        <v>4101</v>
      </c>
      <c r="BYN1" s="1" t="s">
        <v>4102</v>
      </c>
      <c r="BYO1" s="1" t="s">
        <v>4103</v>
      </c>
      <c r="BYP1" s="1" t="s">
        <v>4104</v>
      </c>
      <c r="BYQ1" s="1" t="s">
        <v>4105</v>
      </c>
      <c r="BYR1" s="1" t="s">
        <v>4106</v>
      </c>
      <c r="BYS1" s="1" t="s">
        <v>4107</v>
      </c>
      <c r="BYT1" s="1" t="s">
        <v>4108</v>
      </c>
      <c r="BYU1" s="1" t="s">
        <v>4109</v>
      </c>
      <c r="BYV1" s="1" t="s">
        <v>4110</v>
      </c>
      <c r="BYW1" s="1" t="s">
        <v>4111</v>
      </c>
      <c r="BYX1" s="1" t="s">
        <v>4112</v>
      </c>
      <c r="BYY1" s="1" t="s">
        <v>4113</v>
      </c>
      <c r="BYZ1" s="1" t="s">
        <v>4114</v>
      </c>
      <c r="BZA1" s="1" t="s">
        <v>4115</v>
      </c>
      <c r="BZB1" s="1" t="s">
        <v>4116</v>
      </c>
      <c r="BZC1" s="1" t="s">
        <v>4117</v>
      </c>
      <c r="BZD1" s="1" t="s">
        <v>4118</v>
      </c>
      <c r="BZE1" s="1" t="s">
        <v>4119</v>
      </c>
      <c r="BZF1" s="1" t="s">
        <v>4120</v>
      </c>
      <c r="BZG1" s="1" t="s">
        <v>4121</v>
      </c>
      <c r="BZH1" s="1" t="s">
        <v>4122</v>
      </c>
      <c r="BZI1" s="1" t="s">
        <v>4123</v>
      </c>
      <c r="BZJ1" s="1" t="s">
        <v>4124</v>
      </c>
      <c r="BZK1" s="1" t="s">
        <v>4125</v>
      </c>
      <c r="BZL1" s="1" t="s">
        <v>4126</v>
      </c>
      <c r="BZM1" s="1" t="s">
        <v>4127</v>
      </c>
      <c r="BZN1" s="1" t="s">
        <v>4128</v>
      </c>
      <c r="BZO1" s="1" t="s">
        <v>4129</v>
      </c>
      <c r="BZP1" s="1" t="s">
        <v>4130</v>
      </c>
      <c r="BZQ1" s="1" t="s">
        <v>4131</v>
      </c>
      <c r="BZR1" s="1" t="s">
        <v>4132</v>
      </c>
      <c r="BZS1" s="1" t="s">
        <v>4133</v>
      </c>
      <c r="BZT1" s="1" t="s">
        <v>4134</v>
      </c>
      <c r="BZU1" s="1" t="s">
        <v>4135</v>
      </c>
      <c r="BZV1" s="1" t="s">
        <v>4136</v>
      </c>
      <c r="BZW1" s="1" t="s">
        <v>4137</v>
      </c>
      <c r="BZX1" s="1" t="s">
        <v>4138</v>
      </c>
      <c r="BZY1" s="1" t="s">
        <v>4139</v>
      </c>
      <c r="BZZ1" s="1" t="s">
        <v>4140</v>
      </c>
      <c r="CAA1" s="1" t="s">
        <v>4141</v>
      </c>
      <c r="CAB1" s="1" t="s">
        <v>4142</v>
      </c>
      <c r="CAC1" s="1" t="s">
        <v>4143</v>
      </c>
      <c r="CAD1" s="1" t="s">
        <v>4144</v>
      </c>
      <c r="CAE1" s="1" t="s">
        <v>4145</v>
      </c>
      <c r="CAF1" s="1" t="s">
        <v>4146</v>
      </c>
      <c r="CAG1" s="1" t="s">
        <v>4147</v>
      </c>
      <c r="CAH1" s="1" t="s">
        <v>4148</v>
      </c>
      <c r="CAI1" s="1" t="s">
        <v>4149</v>
      </c>
      <c r="CAJ1" s="1" t="s">
        <v>4150</v>
      </c>
      <c r="CAK1" s="1" t="s">
        <v>4151</v>
      </c>
      <c r="CAL1" s="1" t="s">
        <v>4152</v>
      </c>
      <c r="CAM1" s="1" t="s">
        <v>4153</v>
      </c>
      <c r="CAN1" s="1" t="s">
        <v>4154</v>
      </c>
      <c r="CAO1" s="1" t="s">
        <v>4155</v>
      </c>
      <c r="CAP1" s="1" t="s">
        <v>4156</v>
      </c>
      <c r="CAQ1" s="1" t="s">
        <v>4157</v>
      </c>
      <c r="CAR1" s="1" t="s">
        <v>4158</v>
      </c>
      <c r="CAS1" s="1" t="s">
        <v>4159</v>
      </c>
      <c r="CAT1" s="1" t="s">
        <v>4160</v>
      </c>
      <c r="CAU1" s="1" t="s">
        <v>4161</v>
      </c>
      <c r="CAV1" s="1" t="s">
        <v>4162</v>
      </c>
      <c r="CAW1" s="1" t="s">
        <v>4163</v>
      </c>
      <c r="CAX1" s="1" t="s">
        <v>4164</v>
      </c>
      <c r="CAY1" s="1" t="s">
        <v>4165</v>
      </c>
      <c r="CAZ1" s="1" t="s">
        <v>4166</v>
      </c>
      <c r="CBA1" s="1" t="s">
        <v>4167</v>
      </c>
      <c r="CBB1" s="1" t="s">
        <v>4168</v>
      </c>
      <c r="CBC1" s="1" t="s">
        <v>4169</v>
      </c>
      <c r="CBD1" s="1" t="s">
        <v>4170</v>
      </c>
      <c r="CBE1" s="1" t="s">
        <v>4171</v>
      </c>
      <c r="CBF1" s="1" t="s">
        <v>4172</v>
      </c>
      <c r="CBG1" s="1" t="s">
        <v>4173</v>
      </c>
      <c r="CBH1" s="1" t="s">
        <v>4174</v>
      </c>
      <c r="CBI1" s="1" t="s">
        <v>4175</v>
      </c>
      <c r="CBJ1" s="1" t="s">
        <v>4176</v>
      </c>
      <c r="CBK1" s="1" t="s">
        <v>4177</v>
      </c>
      <c r="CBL1" s="1" t="s">
        <v>4178</v>
      </c>
      <c r="CBM1" s="1" t="s">
        <v>4179</v>
      </c>
      <c r="CBN1" s="1" t="s">
        <v>4180</v>
      </c>
      <c r="CBO1" s="1" t="s">
        <v>4181</v>
      </c>
      <c r="CBP1" s="1" t="s">
        <v>4182</v>
      </c>
      <c r="CBQ1" s="1" t="s">
        <v>4183</v>
      </c>
      <c r="CBR1" s="1" t="s">
        <v>4184</v>
      </c>
      <c r="CBS1" s="1" t="s">
        <v>4185</v>
      </c>
      <c r="CBT1" s="1" t="s">
        <v>4186</v>
      </c>
      <c r="CBU1" s="1" t="s">
        <v>4187</v>
      </c>
      <c r="CBV1" s="1" t="s">
        <v>4188</v>
      </c>
      <c r="CBW1" s="1" t="s">
        <v>4189</v>
      </c>
      <c r="CBX1" s="1" t="s">
        <v>4190</v>
      </c>
      <c r="CBY1" s="1" t="s">
        <v>4191</v>
      </c>
      <c r="CBZ1" s="1" t="s">
        <v>4192</v>
      </c>
      <c r="CCA1" s="1" t="s">
        <v>4193</v>
      </c>
      <c r="CCB1" s="1" t="s">
        <v>4194</v>
      </c>
      <c r="CCC1" s="1" t="s">
        <v>4195</v>
      </c>
      <c r="CCD1" s="1" t="s">
        <v>4196</v>
      </c>
      <c r="CCE1" s="1" t="s">
        <v>4197</v>
      </c>
      <c r="CCF1" s="1" t="s">
        <v>4198</v>
      </c>
      <c r="CCG1" s="1" t="s">
        <v>4199</v>
      </c>
      <c r="CCH1" s="1" t="s">
        <v>4200</v>
      </c>
      <c r="CCI1" s="1" t="s">
        <v>4201</v>
      </c>
      <c r="CCJ1" s="1" t="s">
        <v>4202</v>
      </c>
      <c r="CCK1" s="1" t="s">
        <v>4203</v>
      </c>
      <c r="CCL1" s="1" t="s">
        <v>4204</v>
      </c>
      <c r="CCM1" s="1" t="s">
        <v>4205</v>
      </c>
      <c r="CCN1" s="1" t="s">
        <v>4206</v>
      </c>
      <c r="CCO1" s="1" t="s">
        <v>4207</v>
      </c>
      <c r="CCP1" s="1" t="s">
        <v>4208</v>
      </c>
      <c r="CCQ1" s="1" t="s">
        <v>4209</v>
      </c>
      <c r="CCR1" s="1" t="s">
        <v>4210</v>
      </c>
      <c r="CCS1" s="1" t="s">
        <v>4211</v>
      </c>
      <c r="CCT1" s="1" t="s">
        <v>4212</v>
      </c>
      <c r="CCU1" s="1" t="s">
        <v>4213</v>
      </c>
      <c r="CCV1" s="1" t="s">
        <v>4214</v>
      </c>
      <c r="CCW1" s="1" t="s">
        <v>4215</v>
      </c>
      <c r="CCX1" s="1" t="s">
        <v>4216</v>
      </c>
      <c r="CCY1" s="1" t="s">
        <v>4217</v>
      </c>
      <c r="CCZ1" s="1" t="s">
        <v>4218</v>
      </c>
      <c r="CDA1" s="1" t="s">
        <v>4219</v>
      </c>
      <c r="CDB1" s="1" t="s">
        <v>4220</v>
      </c>
      <c r="CDC1" s="1" t="s">
        <v>4221</v>
      </c>
      <c r="CDD1" s="1" t="s">
        <v>4222</v>
      </c>
      <c r="CDE1" s="1" t="s">
        <v>4223</v>
      </c>
      <c r="CDF1" s="1" t="s">
        <v>4224</v>
      </c>
      <c r="CDG1" s="1" t="s">
        <v>4225</v>
      </c>
      <c r="CDH1" s="1" t="s">
        <v>4226</v>
      </c>
      <c r="CDI1" s="1" t="s">
        <v>4227</v>
      </c>
      <c r="CDJ1" s="1" t="s">
        <v>4228</v>
      </c>
      <c r="CDK1" s="1" t="s">
        <v>4229</v>
      </c>
      <c r="CDL1" s="1" t="s">
        <v>4230</v>
      </c>
      <c r="CDM1" s="1" t="s">
        <v>4231</v>
      </c>
      <c r="CDN1" s="1" t="s">
        <v>4232</v>
      </c>
      <c r="CDO1" s="1" t="s">
        <v>4233</v>
      </c>
      <c r="CDP1" s="1" t="s">
        <v>4234</v>
      </c>
      <c r="CDQ1" s="1" t="s">
        <v>4235</v>
      </c>
      <c r="CDR1" s="1" t="s">
        <v>4236</v>
      </c>
      <c r="CDS1" s="1" t="s">
        <v>4237</v>
      </c>
      <c r="CDT1" s="1" t="s">
        <v>4238</v>
      </c>
      <c r="CDU1" s="1" t="s">
        <v>4239</v>
      </c>
      <c r="CDV1" s="1" t="s">
        <v>4240</v>
      </c>
      <c r="CDW1" s="1" t="s">
        <v>4241</v>
      </c>
      <c r="CDX1" s="1" t="s">
        <v>4242</v>
      </c>
      <c r="CDY1" s="1" t="s">
        <v>4243</v>
      </c>
      <c r="CDZ1" s="1" t="s">
        <v>4244</v>
      </c>
      <c r="CEA1" s="1" t="s">
        <v>4245</v>
      </c>
      <c r="CEB1" s="1" t="s">
        <v>4246</v>
      </c>
      <c r="CEC1" s="1" t="s">
        <v>4247</v>
      </c>
      <c r="CED1" s="1" t="s">
        <v>4248</v>
      </c>
      <c r="CEE1" s="1" t="s">
        <v>4249</v>
      </c>
      <c r="CEF1" s="1" t="s">
        <v>4250</v>
      </c>
      <c r="CEG1" s="1" t="s">
        <v>4251</v>
      </c>
      <c r="CEH1" s="1" t="s">
        <v>4252</v>
      </c>
      <c r="CEI1" s="1" t="s">
        <v>4253</v>
      </c>
      <c r="CEJ1" s="1" t="s">
        <v>4254</v>
      </c>
      <c r="CEK1" s="1" t="s">
        <v>4255</v>
      </c>
      <c r="CEL1" s="1" t="s">
        <v>4256</v>
      </c>
      <c r="CEM1" s="1" t="s">
        <v>4257</v>
      </c>
      <c r="CEN1" s="1" t="s">
        <v>4258</v>
      </c>
      <c r="CEO1" s="1" t="s">
        <v>4259</v>
      </c>
      <c r="CEP1" s="1" t="s">
        <v>4260</v>
      </c>
      <c r="CEQ1" s="1" t="s">
        <v>4261</v>
      </c>
      <c r="CER1" s="1" t="s">
        <v>4262</v>
      </c>
      <c r="CES1" s="1" t="s">
        <v>4263</v>
      </c>
      <c r="CET1" s="1" t="s">
        <v>4264</v>
      </c>
      <c r="CEU1" s="1" t="s">
        <v>4265</v>
      </c>
      <c r="CEV1" s="1" t="s">
        <v>4266</v>
      </c>
      <c r="CEW1" s="1" t="s">
        <v>4267</v>
      </c>
      <c r="CEX1" s="1" t="s">
        <v>4268</v>
      </c>
      <c r="CEY1" s="1" t="s">
        <v>4269</v>
      </c>
      <c r="CEZ1" s="1" t="s">
        <v>4270</v>
      </c>
      <c r="CFA1" s="1" t="s">
        <v>4271</v>
      </c>
      <c r="CFB1" s="1" t="s">
        <v>4272</v>
      </c>
      <c r="CFC1" s="1" t="s">
        <v>4273</v>
      </c>
      <c r="CFD1" s="1" t="s">
        <v>4274</v>
      </c>
      <c r="CFE1" s="1" t="s">
        <v>4275</v>
      </c>
      <c r="CFF1" s="1" t="s">
        <v>4276</v>
      </c>
      <c r="CFG1" s="1" t="s">
        <v>4277</v>
      </c>
      <c r="CFH1" s="1" t="s">
        <v>4278</v>
      </c>
      <c r="CFI1" s="1" t="s">
        <v>4279</v>
      </c>
      <c r="CFJ1" s="1" t="s">
        <v>4280</v>
      </c>
      <c r="CFK1" s="1" t="s">
        <v>4281</v>
      </c>
      <c r="CFL1" s="1" t="s">
        <v>4282</v>
      </c>
      <c r="CFM1" s="1" t="s">
        <v>4283</v>
      </c>
      <c r="CFN1" s="1" t="s">
        <v>4284</v>
      </c>
      <c r="CFO1" s="1" t="s">
        <v>4285</v>
      </c>
      <c r="CFP1" s="1" t="s">
        <v>4286</v>
      </c>
      <c r="CFQ1" s="1" t="s">
        <v>4287</v>
      </c>
      <c r="CFR1" s="1" t="s">
        <v>4288</v>
      </c>
      <c r="CFS1" s="1" t="s">
        <v>4289</v>
      </c>
      <c r="CFT1" s="1" t="s">
        <v>4290</v>
      </c>
      <c r="CFU1" s="1" t="s">
        <v>4291</v>
      </c>
      <c r="CFV1" s="1" t="s">
        <v>4292</v>
      </c>
      <c r="CFW1" s="1" t="s">
        <v>4293</v>
      </c>
      <c r="CFX1" s="1" t="s">
        <v>4294</v>
      </c>
      <c r="CFY1" s="1" t="s">
        <v>4295</v>
      </c>
      <c r="CFZ1" s="1" t="s">
        <v>4296</v>
      </c>
      <c r="CGA1" s="1" t="s">
        <v>4297</v>
      </c>
      <c r="CGB1" s="1" t="s">
        <v>4298</v>
      </c>
      <c r="CGC1" s="1" t="s">
        <v>4299</v>
      </c>
      <c r="CGD1" s="1" t="s">
        <v>4300</v>
      </c>
      <c r="CGE1" s="1" t="s">
        <v>4301</v>
      </c>
      <c r="CGF1" s="1" t="s">
        <v>4302</v>
      </c>
      <c r="CGG1" s="1" t="s">
        <v>4303</v>
      </c>
      <c r="CGH1" s="1" t="s">
        <v>4304</v>
      </c>
      <c r="CGI1" s="1" t="s">
        <v>4305</v>
      </c>
      <c r="CGJ1" s="1" t="s">
        <v>4306</v>
      </c>
      <c r="CGK1" s="1" t="s">
        <v>4307</v>
      </c>
      <c r="CGL1" s="1" t="s">
        <v>4308</v>
      </c>
      <c r="CGM1" s="1" t="s">
        <v>4309</v>
      </c>
      <c r="CGN1" s="1" t="s">
        <v>4310</v>
      </c>
      <c r="CGO1" s="1" t="s">
        <v>4311</v>
      </c>
      <c r="CGP1" s="1" t="s">
        <v>4312</v>
      </c>
      <c r="CGQ1" s="1" t="s">
        <v>4313</v>
      </c>
      <c r="CGR1" s="1" t="s">
        <v>4314</v>
      </c>
      <c r="CGS1" s="1" t="s">
        <v>4315</v>
      </c>
      <c r="CGT1" s="1" t="s">
        <v>4316</v>
      </c>
      <c r="CGU1" s="1" t="s">
        <v>4317</v>
      </c>
      <c r="CGV1" s="1" t="s">
        <v>4318</v>
      </c>
      <c r="CGW1" s="1" t="s">
        <v>4319</v>
      </c>
      <c r="CGX1" s="1" t="s">
        <v>4320</v>
      </c>
      <c r="CGY1" s="1" t="s">
        <v>4321</v>
      </c>
      <c r="CGZ1" s="1" t="s">
        <v>4322</v>
      </c>
      <c r="CHA1" s="1" t="s">
        <v>4323</v>
      </c>
      <c r="CHB1" s="1" t="s">
        <v>4324</v>
      </c>
      <c r="CHC1" s="1" t="s">
        <v>4325</v>
      </c>
      <c r="CHD1" s="1" t="s">
        <v>4326</v>
      </c>
      <c r="CHE1" s="1" t="s">
        <v>4327</v>
      </c>
      <c r="CHF1" s="1" t="s">
        <v>4328</v>
      </c>
      <c r="CHG1" s="1" t="s">
        <v>4329</v>
      </c>
      <c r="CHH1" s="1" t="s">
        <v>4330</v>
      </c>
      <c r="CHI1" s="1" t="s">
        <v>4331</v>
      </c>
      <c r="CHJ1" s="1" t="s">
        <v>4332</v>
      </c>
      <c r="CHK1" s="1" t="s">
        <v>4333</v>
      </c>
      <c r="CHL1" s="1" t="s">
        <v>4334</v>
      </c>
      <c r="CHM1" s="1" t="s">
        <v>4335</v>
      </c>
      <c r="CHN1" s="1" t="s">
        <v>4336</v>
      </c>
      <c r="CHO1" s="1" t="s">
        <v>4337</v>
      </c>
      <c r="CHP1" s="1" t="s">
        <v>4338</v>
      </c>
      <c r="CHQ1" s="1" t="s">
        <v>4339</v>
      </c>
      <c r="CHR1" s="1" t="s">
        <v>4340</v>
      </c>
      <c r="CHS1" s="1" t="s">
        <v>4341</v>
      </c>
      <c r="CHT1" s="1" t="s">
        <v>4342</v>
      </c>
      <c r="CHU1" s="1" t="s">
        <v>4343</v>
      </c>
      <c r="CHV1" s="1" t="s">
        <v>4344</v>
      </c>
      <c r="CHW1" s="1" t="s">
        <v>4345</v>
      </c>
      <c r="CHX1" s="1" t="s">
        <v>4346</v>
      </c>
      <c r="CHY1" s="1" t="s">
        <v>4347</v>
      </c>
      <c r="CHZ1" s="1" t="s">
        <v>4348</v>
      </c>
      <c r="CIA1" s="1" t="s">
        <v>4349</v>
      </c>
      <c r="CIB1" s="1" t="s">
        <v>4350</v>
      </c>
      <c r="CIC1" s="1" t="s">
        <v>4351</v>
      </c>
      <c r="CID1" s="1" t="s">
        <v>4352</v>
      </c>
      <c r="CIE1" s="1" t="s">
        <v>4353</v>
      </c>
      <c r="CIF1" s="1" t="s">
        <v>4354</v>
      </c>
      <c r="CIG1" s="1" t="s">
        <v>4355</v>
      </c>
      <c r="CIH1" s="1" t="s">
        <v>4356</v>
      </c>
      <c r="CII1" s="1" t="s">
        <v>4357</v>
      </c>
      <c r="CIJ1" s="1" t="s">
        <v>4358</v>
      </c>
      <c r="CIK1" s="1" t="s">
        <v>4359</v>
      </c>
      <c r="CIL1" s="1" t="s">
        <v>4360</v>
      </c>
      <c r="CIM1" s="1" t="s">
        <v>4361</v>
      </c>
      <c r="CIN1" s="1" t="s">
        <v>4362</v>
      </c>
      <c r="CIO1" s="1" t="s">
        <v>4363</v>
      </c>
      <c r="CIP1" s="1" t="s">
        <v>4364</v>
      </c>
      <c r="CIQ1" s="1" t="s">
        <v>4365</v>
      </c>
      <c r="CIR1" s="1" t="s">
        <v>4366</v>
      </c>
      <c r="CIS1" s="1" t="s">
        <v>4367</v>
      </c>
      <c r="CIT1" s="1" t="s">
        <v>4368</v>
      </c>
      <c r="CIU1" s="1" t="s">
        <v>4369</v>
      </c>
      <c r="CIV1" s="1" t="s">
        <v>4370</v>
      </c>
      <c r="CIW1" s="1" t="s">
        <v>4371</v>
      </c>
      <c r="CIX1" s="1" t="s">
        <v>4372</v>
      </c>
      <c r="CIY1" s="1" t="s">
        <v>4373</v>
      </c>
      <c r="CIZ1" s="1" t="s">
        <v>4374</v>
      </c>
      <c r="CJA1" s="1" t="s">
        <v>4375</v>
      </c>
      <c r="CJB1" s="1" t="s">
        <v>4376</v>
      </c>
      <c r="CJC1" s="1" t="s">
        <v>4377</v>
      </c>
      <c r="CJD1" s="1" t="s">
        <v>4378</v>
      </c>
      <c r="CJE1" s="1" t="s">
        <v>4379</v>
      </c>
      <c r="CJF1" s="1" t="s">
        <v>4380</v>
      </c>
      <c r="CJG1" s="1" t="s">
        <v>4381</v>
      </c>
      <c r="CJH1" s="1" t="s">
        <v>4382</v>
      </c>
      <c r="CJI1" s="1" t="s">
        <v>4383</v>
      </c>
      <c r="CJJ1" s="1" t="s">
        <v>4384</v>
      </c>
      <c r="CJK1" s="1" t="s">
        <v>4385</v>
      </c>
      <c r="CJL1" s="1" t="s">
        <v>4386</v>
      </c>
      <c r="CJM1" s="1" t="s">
        <v>4387</v>
      </c>
      <c r="CJN1" s="1" t="s">
        <v>4388</v>
      </c>
      <c r="CJO1" s="1" t="s">
        <v>4389</v>
      </c>
      <c r="CJP1" s="1" t="s">
        <v>4390</v>
      </c>
      <c r="CJQ1" s="1" t="s">
        <v>4391</v>
      </c>
      <c r="CJR1" s="1" t="s">
        <v>4392</v>
      </c>
      <c r="CJS1" s="1" t="s">
        <v>4393</v>
      </c>
      <c r="CJT1" s="1" t="s">
        <v>4394</v>
      </c>
      <c r="CJU1" s="1" t="s">
        <v>4395</v>
      </c>
      <c r="CJV1" s="1" t="s">
        <v>4396</v>
      </c>
      <c r="CJW1" s="1" t="s">
        <v>4397</v>
      </c>
      <c r="CJX1" s="1" t="s">
        <v>4398</v>
      </c>
      <c r="CJY1" s="1" t="s">
        <v>4399</v>
      </c>
      <c r="CJZ1" s="1" t="s">
        <v>4400</v>
      </c>
      <c r="CKA1" s="1" t="s">
        <v>4401</v>
      </c>
      <c r="CKB1" s="1" t="s">
        <v>4402</v>
      </c>
      <c r="CKC1" s="1" t="s">
        <v>4403</v>
      </c>
      <c r="CKD1" s="1" t="s">
        <v>4404</v>
      </c>
      <c r="CKE1" s="1" t="s">
        <v>4405</v>
      </c>
      <c r="CKF1" s="1" t="s">
        <v>4406</v>
      </c>
      <c r="CKG1" s="1" t="s">
        <v>4407</v>
      </c>
      <c r="CKH1" s="1" t="s">
        <v>4408</v>
      </c>
      <c r="CKI1" s="1" t="s">
        <v>4409</v>
      </c>
      <c r="CKJ1" s="1" t="s">
        <v>4410</v>
      </c>
      <c r="CKK1" s="1" t="s">
        <v>4411</v>
      </c>
      <c r="CKL1" s="1" t="s">
        <v>4412</v>
      </c>
      <c r="CKM1" s="1" t="s">
        <v>4413</v>
      </c>
      <c r="CKN1" s="1" t="s">
        <v>4414</v>
      </c>
      <c r="CKO1" s="1" t="s">
        <v>4415</v>
      </c>
      <c r="CKP1" s="1" t="s">
        <v>4416</v>
      </c>
      <c r="CKQ1" s="1" t="s">
        <v>4417</v>
      </c>
      <c r="CKR1" s="1" t="s">
        <v>4418</v>
      </c>
      <c r="CKS1" s="1" t="s">
        <v>4419</v>
      </c>
      <c r="CKT1" s="1" t="s">
        <v>4420</v>
      </c>
      <c r="CKU1" s="1" t="s">
        <v>4421</v>
      </c>
      <c r="CKV1" s="1" t="s">
        <v>4422</v>
      </c>
      <c r="CKW1" s="1" t="s">
        <v>4423</v>
      </c>
      <c r="CKX1" s="1" t="s">
        <v>4424</v>
      </c>
      <c r="CKY1" s="1" t="s">
        <v>4425</v>
      </c>
      <c r="CKZ1" s="1" t="s">
        <v>4426</v>
      </c>
      <c r="CLA1" s="1" t="s">
        <v>4427</v>
      </c>
      <c r="CLB1" s="1" t="s">
        <v>4428</v>
      </c>
      <c r="CLC1" s="1" t="s">
        <v>4429</v>
      </c>
      <c r="CLD1" s="1" t="s">
        <v>4430</v>
      </c>
      <c r="CLE1" s="1" t="s">
        <v>4431</v>
      </c>
      <c r="CLF1" s="1" t="s">
        <v>4432</v>
      </c>
      <c r="CLG1" s="1" t="s">
        <v>4433</v>
      </c>
      <c r="CLH1" s="1" t="s">
        <v>4434</v>
      </c>
      <c r="CLI1" s="1" t="s">
        <v>4435</v>
      </c>
      <c r="CLJ1" s="1" t="s">
        <v>4436</v>
      </c>
      <c r="CLK1" s="1" t="s">
        <v>4437</v>
      </c>
      <c r="CLL1" s="1" t="s">
        <v>4438</v>
      </c>
      <c r="CLM1" s="1" t="s">
        <v>4439</v>
      </c>
      <c r="CLN1" s="1" t="s">
        <v>4440</v>
      </c>
      <c r="CLO1" s="1" t="s">
        <v>4441</v>
      </c>
      <c r="CLP1" s="1" t="s">
        <v>4442</v>
      </c>
      <c r="CLQ1" s="1" t="s">
        <v>4443</v>
      </c>
      <c r="CLR1" s="1" t="s">
        <v>4444</v>
      </c>
      <c r="CLS1" s="1" t="s">
        <v>4445</v>
      </c>
      <c r="CLT1" s="1" t="s">
        <v>4446</v>
      </c>
      <c r="CLU1" s="1" t="s">
        <v>4447</v>
      </c>
      <c r="CLV1" s="1" t="s">
        <v>4448</v>
      </c>
      <c r="CLW1" s="1" t="s">
        <v>4449</v>
      </c>
      <c r="CLX1" s="1" t="s">
        <v>4450</v>
      </c>
      <c r="CLY1" s="1" t="s">
        <v>4451</v>
      </c>
      <c r="CLZ1" s="1" t="s">
        <v>4452</v>
      </c>
      <c r="CMA1" s="1" t="s">
        <v>4453</v>
      </c>
      <c r="CMB1" s="1" t="s">
        <v>4454</v>
      </c>
      <c r="CMC1" s="1" t="s">
        <v>4455</v>
      </c>
      <c r="CMD1" s="1" t="s">
        <v>4456</v>
      </c>
      <c r="CME1" s="1" t="s">
        <v>4457</v>
      </c>
      <c r="CMF1" s="1" t="s">
        <v>4458</v>
      </c>
      <c r="CMG1" s="1" t="s">
        <v>4459</v>
      </c>
      <c r="CMH1" s="1" t="s">
        <v>4460</v>
      </c>
      <c r="CMI1" s="1" t="s">
        <v>4461</v>
      </c>
      <c r="CMJ1" s="1" t="s">
        <v>4462</v>
      </c>
      <c r="CMK1" s="1" t="s">
        <v>4463</v>
      </c>
      <c r="CML1" s="1" t="s">
        <v>4464</v>
      </c>
      <c r="CMM1" s="1" t="s">
        <v>4465</v>
      </c>
      <c r="CMN1" s="1" t="s">
        <v>4466</v>
      </c>
      <c r="CMO1" s="1" t="s">
        <v>4467</v>
      </c>
      <c r="CMP1" s="1" t="s">
        <v>4468</v>
      </c>
      <c r="CMQ1" s="1" t="s">
        <v>4469</v>
      </c>
      <c r="CMR1" s="1" t="s">
        <v>4470</v>
      </c>
      <c r="CMS1" s="1" t="s">
        <v>4471</v>
      </c>
      <c r="CMT1" s="1" t="s">
        <v>4472</v>
      </c>
      <c r="CMU1" s="1" t="s">
        <v>4473</v>
      </c>
      <c r="CMV1" s="1" t="s">
        <v>4474</v>
      </c>
      <c r="CMW1" s="1" t="s">
        <v>4475</v>
      </c>
      <c r="CMX1" s="1" t="s">
        <v>4476</v>
      </c>
      <c r="CMY1" s="1" t="s">
        <v>4477</v>
      </c>
      <c r="CMZ1" s="1" t="s">
        <v>4478</v>
      </c>
      <c r="CNA1" s="1" t="s">
        <v>4479</v>
      </c>
      <c r="CNB1" s="1" t="s">
        <v>4480</v>
      </c>
      <c r="CNC1" s="1" t="s">
        <v>4481</v>
      </c>
      <c r="CND1" s="1" t="s">
        <v>4482</v>
      </c>
      <c r="CNE1" s="1" t="s">
        <v>4483</v>
      </c>
      <c r="CNF1" s="1" t="s">
        <v>4484</v>
      </c>
      <c r="CNG1" s="1" t="s">
        <v>4485</v>
      </c>
      <c r="CNH1" s="1" t="s">
        <v>4486</v>
      </c>
      <c r="CNI1" s="1" t="s">
        <v>4487</v>
      </c>
      <c r="CNJ1" s="1" t="s">
        <v>4488</v>
      </c>
      <c r="CNK1" s="1" t="s">
        <v>4489</v>
      </c>
      <c r="CNL1" s="1" t="s">
        <v>4490</v>
      </c>
      <c r="CNM1" s="1" t="s">
        <v>4491</v>
      </c>
      <c r="CNN1" s="1" t="s">
        <v>4492</v>
      </c>
      <c r="CNO1" s="1" t="s">
        <v>4493</v>
      </c>
      <c r="CNP1" s="1" t="s">
        <v>4494</v>
      </c>
      <c r="CNQ1" s="1" t="s">
        <v>4495</v>
      </c>
      <c r="CNR1" s="1" t="s">
        <v>4496</v>
      </c>
      <c r="CNS1" s="1" t="s">
        <v>4497</v>
      </c>
      <c r="CNT1" s="1" t="s">
        <v>4498</v>
      </c>
      <c r="CNU1" s="1" t="s">
        <v>4499</v>
      </c>
      <c r="CNV1" s="1" t="s">
        <v>4500</v>
      </c>
      <c r="CNW1" s="1" t="s">
        <v>4501</v>
      </c>
      <c r="CNX1" s="1" t="s">
        <v>4502</v>
      </c>
      <c r="CNY1" s="1" t="s">
        <v>4503</v>
      </c>
      <c r="CNZ1" s="1" t="s">
        <v>4504</v>
      </c>
      <c r="COA1" s="1" t="s">
        <v>4505</v>
      </c>
      <c r="COB1" s="1" t="s">
        <v>4506</v>
      </c>
      <c r="COC1" s="1" t="s">
        <v>4507</v>
      </c>
      <c r="COD1" s="1" t="s">
        <v>4508</v>
      </c>
      <c r="COE1" s="1" t="s">
        <v>4509</v>
      </c>
      <c r="COF1" s="1" t="s">
        <v>4510</v>
      </c>
      <c r="COG1" s="1" t="s">
        <v>4511</v>
      </c>
      <c r="COH1" s="1" t="s">
        <v>4512</v>
      </c>
      <c r="COI1" s="1" t="s">
        <v>4513</v>
      </c>
      <c r="COJ1" s="1" t="s">
        <v>4514</v>
      </c>
      <c r="COK1" s="1" t="s">
        <v>4515</v>
      </c>
      <c r="COL1" s="1" t="s">
        <v>4516</v>
      </c>
      <c r="COM1" s="1" t="s">
        <v>4517</v>
      </c>
      <c r="CON1" s="1" t="s">
        <v>4518</v>
      </c>
      <c r="COO1" s="1" t="s">
        <v>4519</v>
      </c>
      <c r="COP1" s="1" t="s">
        <v>4520</v>
      </c>
      <c r="COQ1" s="1" t="s">
        <v>4521</v>
      </c>
      <c r="COR1" s="1" t="s">
        <v>4522</v>
      </c>
      <c r="COS1" s="1" t="s">
        <v>4523</v>
      </c>
      <c r="COT1" s="1" t="s">
        <v>4524</v>
      </c>
      <c r="COU1" s="1" t="s">
        <v>4525</v>
      </c>
      <c r="COV1" s="1" t="s">
        <v>4526</v>
      </c>
      <c r="COW1" s="1" t="s">
        <v>4527</v>
      </c>
      <c r="COX1" s="1" t="s">
        <v>4528</v>
      </c>
      <c r="COY1" s="1" t="s">
        <v>4529</v>
      </c>
      <c r="COZ1" s="1" t="s">
        <v>4530</v>
      </c>
      <c r="CPA1" s="1" t="s">
        <v>4531</v>
      </c>
      <c r="CPB1" s="1" t="s">
        <v>4532</v>
      </c>
      <c r="CPC1" s="1" t="s">
        <v>4533</v>
      </c>
      <c r="CPD1" s="1" t="s">
        <v>4534</v>
      </c>
      <c r="CPE1" s="1" t="s">
        <v>4535</v>
      </c>
      <c r="CPF1" s="1" t="s">
        <v>4536</v>
      </c>
      <c r="CPG1" s="1" t="s">
        <v>4537</v>
      </c>
      <c r="CPH1" s="1" t="s">
        <v>4538</v>
      </c>
      <c r="CPI1" s="1" t="s">
        <v>4539</v>
      </c>
      <c r="CPJ1" s="1" t="s">
        <v>4540</v>
      </c>
      <c r="CPK1" s="1" t="s">
        <v>4541</v>
      </c>
      <c r="CPL1" s="1" t="s">
        <v>4542</v>
      </c>
      <c r="CPM1" s="1" t="s">
        <v>4543</v>
      </c>
      <c r="CPN1" s="1" t="s">
        <v>4544</v>
      </c>
      <c r="CPO1" s="1" t="s">
        <v>4545</v>
      </c>
      <c r="CPP1" s="1" t="s">
        <v>4546</v>
      </c>
      <c r="CPQ1" s="1" t="s">
        <v>4547</v>
      </c>
      <c r="CPR1" s="1" t="s">
        <v>4548</v>
      </c>
      <c r="CPS1" s="1" t="s">
        <v>4549</v>
      </c>
      <c r="CPT1" s="1" t="s">
        <v>4550</v>
      </c>
      <c r="CPU1" s="1" t="s">
        <v>4551</v>
      </c>
      <c r="CPV1" s="1" t="s">
        <v>4552</v>
      </c>
      <c r="CPW1" s="1" t="s">
        <v>4553</v>
      </c>
      <c r="CPX1" s="1" t="s">
        <v>4554</v>
      </c>
      <c r="CPY1" s="1" t="s">
        <v>4555</v>
      </c>
      <c r="CPZ1" s="1" t="s">
        <v>4556</v>
      </c>
      <c r="CQA1" s="1" t="s">
        <v>4557</v>
      </c>
      <c r="CQB1" s="1" t="s">
        <v>4558</v>
      </c>
      <c r="CQC1" s="1" t="s">
        <v>4559</v>
      </c>
      <c r="CQD1" s="1" t="s">
        <v>4560</v>
      </c>
      <c r="CQE1" s="1" t="s">
        <v>4561</v>
      </c>
      <c r="CQF1" s="1" t="s">
        <v>4562</v>
      </c>
      <c r="CQG1" s="1" t="s">
        <v>4563</v>
      </c>
      <c r="CQH1" s="1" t="s">
        <v>4564</v>
      </c>
      <c r="CQI1" s="1" t="s">
        <v>4565</v>
      </c>
      <c r="CQJ1" s="1" t="s">
        <v>4566</v>
      </c>
      <c r="CQK1" s="1" t="s">
        <v>4567</v>
      </c>
      <c r="CQL1" s="1" t="s">
        <v>4568</v>
      </c>
      <c r="CQM1" s="1" t="s">
        <v>4569</v>
      </c>
      <c r="CQN1" s="1" t="s">
        <v>4570</v>
      </c>
      <c r="CQO1" s="1" t="s">
        <v>4571</v>
      </c>
      <c r="CQP1" s="1" t="s">
        <v>4572</v>
      </c>
      <c r="CQQ1" s="1" t="s">
        <v>4573</v>
      </c>
      <c r="CQR1" s="1" t="s">
        <v>4574</v>
      </c>
      <c r="CQS1" s="1" t="s">
        <v>4575</v>
      </c>
      <c r="CQT1" s="1" t="s">
        <v>4576</v>
      </c>
      <c r="CQU1" s="1" t="s">
        <v>4577</v>
      </c>
      <c r="CQV1" s="1" t="s">
        <v>4578</v>
      </c>
      <c r="CQW1" s="1" t="s">
        <v>4579</v>
      </c>
      <c r="CQX1" s="1" t="s">
        <v>4580</v>
      </c>
      <c r="CQY1" s="1" t="s">
        <v>4581</v>
      </c>
      <c r="CQZ1" s="1" t="s">
        <v>4582</v>
      </c>
      <c r="CRA1" s="1" t="s">
        <v>4583</v>
      </c>
      <c r="CRB1" s="1" t="s">
        <v>4584</v>
      </c>
      <c r="CRC1" s="1" t="s">
        <v>4585</v>
      </c>
      <c r="CRD1" s="1" t="s">
        <v>4586</v>
      </c>
      <c r="CRE1" s="1" t="s">
        <v>4587</v>
      </c>
      <c r="CRF1" s="1" t="s">
        <v>4588</v>
      </c>
      <c r="CRG1" s="1" t="s">
        <v>4589</v>
      </c>
      <c r="CRH1" s="1" t="s">
        <v>4590</v>
      </c>
      <c r="CRI1" s="1" t="s">
        <v>4591</v>
      </c>
      <c r="CRJ1" s="1" t="s">
        <v>4592</v>
      </c>
      <c r="CRK1" s="1" t="s">
        <v>4593</v>
      </c>
      <c r="CRL1" s="1" t="s">
        <v>4594</v>
      </c>
      <c r="CRM1" s="1" t="s">
        <v>4595</v>
      </c>
      <c r="CRN1" s="1" t="s">
        <v>4596</v>
      </c>
      <c r="CRO1" s="1" t="s">
        <v>4597</v>
      </c>
      <c r="CRP1" s="1" t="s">
        <v>4598</v>
      </c>
      <c r="CRQ1" s="1" t="s">
        <v>4599</v>
      </c>
      <c r="CRR1" s="1" t="s">
        <v>4600</v>
      </c>
      <c r="CRS1" s="1" t="s">
        <v>4601</v>
      </c>
      <c r="CRT1" s="1" t="s">
        <v>4602</v>
      </c>
      <c r="CRU1" s="1" t="s">
        <v>4603</v>
      </c>
      <c r="CRV1" s="1" t="s">
        <v>4604</v>
      </c>
      <c r="CRW1" s="1" t="s">
        <v>4605</v>
      </c>
      <c r="CRX1" s="1" t="s">
        <v>4606</v>
      </c>
      <c r="CRY1" s="1" t="s">
        <v>4607</v>
      </c>
      <c r="CRZ1" s="1" t="s">
        <v>4608</v>
      </c>
      <c r="CSA1" s="1" t="s">
        <v>4609</v>
      </c>
      <c r="CSB1" s="1" t="s">
        <v>4610</v>
      </c>
      <c r="CSC1" s="1" t="s">
        <v>4611</v>
      </c>
      <c r="CSD1" s="1" t="s">
        <v>4612</v>
      </c>
      <c r="CSE1" s="1" t="s">
        <v>4613</v>
      </c>
      <c r="CSF1" s="1" t="s">
        <v>4614</v>
      </c>
      <c r="CSG1" s="1" t="s">
        <v>4615</v>
      </c>
      <c r="CSH1" s="1" t="s">
        <v>4616</v>
      </c>
      <c r="CSI1" s="1" t="s">
        <v>4617</v>
      </c>
      <c r="CSJ1" s="1" t="s">
        <v>4618</v>
      </c>
      <c r="CSK1" s="1" t="s">
        <v>4619</v>
      </c>
      <c r="CSL1" s="1" t="s">
        <v>4620</v>
      </c>
      <c r="CSM1" s="1" t="s">
        <v>4621</v>
      </c>
      <c r="CSN1" s="1" t="s">
        <v>4622</v>
      </c>
      <c r="CSO1" s="1" t="s">
        <v>4623</v>
      </c>
      <c r="CSP1" s="1" t="s">
        <v>4624</v>
      </c>
      <c r="CSQ1" s="1" t="s">
        <v>4625</v>
      </c>
      <c r="CSR1" s="1" t="s">
        <v>4626</v>
      </c>
      <c r="CSS1" s="1" t="s">
        <v>4627</v>
      </c>
      <c r="CST1" s="1" t="s">
        <v>4628</v>
      </c>
      <c r="CSU1" s="1" t="s">
        <v>4629</v>
      </c>
      <c r="CSV1" s="1" t="s">
        <v>4630</v>
      </c>
      <c r="CSW1" s="1" t="s">
        <v>4631</v>
      </c>
      <c r="CSX1" s="1" t="s">
        <v>4632</v>
      </c>
      <c r="CSY1" s="1" t="s">
        <v>4633</v>
      </c>
      <c r="CSZ1" s="1" t="s">
        <v>4634</v>
      </c>
      <c r="CTA1" s="1" t="s">
        <v>4635</v>
      </c>
      <c r="CTB1" s="1" t="s">
        <v>4636</v>
      </c>
      <c r="CTC1" s="1" t="s">
        <v>4637</v>
      </c>
      <c r="CTD1" s="1" t="s">
        <v>4638</v>
      </c>
      <c r="CTE1" s="1" t="s">
        <v>4639</v>
      </c>
      <c r="CTF1" s="1" t="s">
        <v>4640</v>
      </c>
      <c r="CTG1" s="1" t="s">
        <v>4641</v>
      </c>
      <c r="CTH1" s="1" t="s">
        <v>4642</v>
      </c>
      <c r="CTI1" s="1" t="s">
        <v>4643</v>
      </c>
      <c r="CTJ1" s="1" t="s">
        <v>4644</v>
      </c>
      <c r="CTK1" s="1" t="s">
        <v>4645</v>
      </c>
      <c r="CTL1" s="1" t="s">
        <v>4646</v>
      </c>
      <c r="CTM1" s="1" t="s">
        <v>4647</v>
      </c>
      <c r="CTN1" s="1" t="s">
        <v>4648</v>
      </c>
      <c r="CTO1" s="1" t="s">
        <v>4649</v>
      </c>
      <c r="CTP1" s="1" t="s">
        <v>4650</v>
      </c>
      <c r="CTQ1" s="1" t="s">
        <v>4651</v>
      </c>
      <c r="CTR1" s="1" t="s">
        <v>4652</v>
      </c>
      <c r="CTS1" s="1" t="s">
        <v>4653</v>
      </c>
      <c r="CTT1" s="1" t="s">
        <v>4654</v>
      </c>
      <c r="CTU1" s="1" t="s">
        <v>4655</v>
      </c>
      <c r="CTV1" s="1" t="s">
        <v>4656</v>
      </c>
      <c r="CTW1" s="1" t="s">
        <v>4657</v>
      </c>
      <c r="CTX1" s="1" t="s">
        <v>4658</v>
      </c>
      <c r="CTY1" s="1" t="s">
        <v>4659</v>
      </c>
      <c r="CTZ1" s="1" t="s">
        <v>4660</v>
      </c>
      <c r="CUA1" s="1" t="s">
        <v>4661</v>
      </c>
      <c r="CUB1" s="1" t="s">
        <v>4662</v>
      </c>
      <c r="CUC1" s="1" t="s">
        <v>4663</v>
      </c>
      <c r="CUD1" s="1" t="s">
        <v>4664</v>
      </c>
      <c r="CUE1" s="1" t="s">
        <v>4665</v>
      </c>
      <c r="CUF1" s="1" t="s">
        <v>4666</v>
      </c>
      <c r="CUG1" s="1" t="s">
        <v>4667</v>
      </c>
      <c r="CUH1" s="1" t="s">
        <v>4668</v>
      </c>
      <c r="CUI1" s="1" t="s">
        <v>4669</v>
      </c>
      <c r="CUJ1" s="1" t="s">
        <v>4670</v>
      </c>
      <c r="CUK1" s="1" t="s">
        <v>4671</v>
      </c>
      <c r="CUL1" s="1" t="s">
        <v>4672</v>
      </c>
      <c r="CUM1" s="1" t="s">
        <v>4673</v>
      </c>
      <c r="CUN1" s="1" t="s">
        <v>4674</v>
      </c>
      <c r="CUO1" s="1" t="s">
        <v>4675</v>
      </c>
      <c r="CUP1" s="1" t="s">
        <v>4676</v>
      </c>
      <c r="CUQ1" s="1" t="s">
        <v>4677</v>
      </c>
      <c r="CUR1" s="1" t="s">
        <v>4678</v>
      </c>
      <c r="CUS1" s="1" t="s">
        <v>4679</v>
      </c>
      <c r="CUT1" s="1" t="s">
        <v>4680</v>
      </c>
      <c r="CUU1" s="1" t="s">
        <v>4681</v>
      </c>
      <c r="CUV1" s="1" t="s">
        <v>4682</v>
      </c>
      <c r="CUW1" s="1" t="s">
        <v>4683</v>
      </c>
      <c r="CUX1" s="1" t="s">
        <v>4684</v>
      </c>
      <c r="CUY1" s="1" t="s">
        <v>4685</v>
      </c>
      <c r="CUZ1" s="1" t="s">
        <v>4686</v>
      </c>
      <c r="CVA1" s="1" t="s">
        <v>4687</v>
      </c>
      <c r="CVB1" s="1" t="s">
        <v>4688</v>
      </c>
      <c r="CVC1" s="1" t="s">
        <v>4689</v>
      </c>
      <c r="CVD1" s="1" t="s">
        <v>4690</v>
      </c>
      <c r="CVE1" s="1" t="s">
        <v>4691</v>
      </c>
      <c r="CVF1" s="1" t="s">
        <v>4692</v>
      </c>
      <c r="CVG1" s="1" t="s">
        <v>4693</v>
      </c>
      <c r="CVH1" s="1" t="s">
        <v>4694</v>
      </c>
      <c r="CVI1" s="1" t="s">
        <v>4695</v>
      </c>
      <c r="CVJ1" s="1" t="s">
        <v>4696</v>
      </c>
      <c r="CVK1" s="1" t="s">
        <v>4697</v>
      </c>
      <c r="CVL1" s="1" t="s">
        <v>4698</v>
      </c>
      <c r="CVM1" s="1" t="s">
        <v>4699</v>
      </c>
      <c r="CVN1" s="1" t="s">
        <v>4700</v>
      </c>
      <c r="CVO1" s="1" t="s">
        <v>4701</v>
      </c>
      <c r="CVP1" s="1" t="s">
        <v>4702</v>
      </c>
      <c r="CVQ1" s="1" t="s">
        <v>4703</v>
      </c>
      <c r="CVR1" s="1" t="s">
        <v>4704</v>
      </c>
      <c r="CVS1" s="1" t="s">
        <v>4705</v>
      </c>
      <c r="CVT1" s="1" t="s">
        <v>4706</v>
      </c>
      <c r="CVU1" s="1" t="s">
        <v>4707</v>
      </c>
      <c r="CVV1" s="1" t="s">
        <v>4708</v>
      </c>
      <c r="CVW1" s="1" t="s">
        <v>4709</v>
      </c>
      <c r="CVX1" s="1" t="s">
        <v>4710</v>
      </c>
      <c r="CVY1" s="1" t="s">
        <v>4711</v>
      </c>
      <c r="CVZ1" s="1" t="s">
        <v>4712</v>
      </c>
      <c r="CWA1" s="1" t="s">
        <v>4713</v>
      </c>
      <c r="CWB1" s="1" t="s">
        <v>4714</v>
      </c>
      <c r="CWC1" s="1" t="s">
        <v>4715</v>
      </c>
      <c r="CWD1" s="1" t="s">
        <v>4716</v>
      </c>
      <c r="CWE1" s="1" t="s">
        <v>4717</v>
      </c>
      <c r="CWF1" s="1" t="s">
        <v>4718</v>
      </c>
      <c r="CWG1" s="1" t="s">
        <v>4719</v>
      </c>
      <c r="CWH1" s="1" t="s">
        <v>4720</v>
      </c>
      <c r="CWI1" s="1" t="s">
        <v>4721</v>
      </c>
      <c r="CWJ1" s="1" t="s">
        <v>4722</v>
      </c>
      <c r="CWK1" s="1" t="s">
        <v>4723</v>
      </c>
      <c r="CWL1" s="1" t="s">
        <v>4724</v>
      </c>
      <c r="CWM1" s="1" t="s">
        <v>4725</v>
      </c>
      <c r="CWN1" s="1" t="s">
        <v>4726</v>
      </c>
      <c r="CWO1" s="1" t="s">
        <v>4727</v>
      </c>
      <c r="CWP1" s="1" t="s">
        <v>4728</v>
      </c>
      <c r="CWQ1" s="1" t="s">
        <v>4729</v>
      </c>
      <c r="CWR1" s="1" t="s">
        <v>4730</v>
      </c>
      <c r="CWS1" s="1" t="s">
        <v>4731</v>
      </c>
      <c r="CWT1" s="1" t="s">
        <v>4732</v>
      </c>
      <c r="CWU1" s="1" t="s">
        <v>4733</v>
      </c>
      <c r="CWV1" s="1" t="s">
        <v>4734</v>
      </c>
      <c r="CWW1" s="1" t="s">
        <v>4735</v>
      </c>
      <c r="CWX1" s="1" t="s">
        <v>4736</v>
      </c>
      <c r="CWY1" s="1" t="s">
        <v>4737</v>
      </c>
      <c r="CWZ1" s="1" t="s">
        <v>4738</v>
      </c>
      <c r="CXA1" s="1" t="s">
        <v>4739</v>
      </c>
      <c r="CXB1" s="1" t="s">
        <v>4740</v>
      </c>
      <c r="CXC1" s="1" t="s">
        <v>4741</v>
      </c>
      <c r="CXD1" s="1" t="s">
        <v>4742</v>
      </c>
      <c r="CXE1" s="1" t="s">
        <v>4743</v>
      </c>
      <c r="CXF1" s="1" t="s">
        <v>4744</v>
      </c>
      <c r="CXG1" s="1" t="s">
        <v>4745</v>
      </c>
      <c r="CXH1" s="1" t="s">
        <v>4746</v>
      </c>
      <c r="CXI1" s="1" t="s">
        <v>4747</v>
      </c>
      <c r="CXJ1" s="1" t="s">
        <v>4748</v>
      </c>
      <c r="CXK1" s="1" t="s">
        <v>4749</v>
      </c>
      <c r="CXL1" s="1" t="s">
        <v>4750</v>
      </c>
      <c r="CXM1" s="1" t="s">
        <v>4751</v>
      </c>
      <c r="CXN1" s="1" t="s">
        <v>4752</v>
      </c>
      <c r="CXO1" s="1" t="s">
        <v>4753</v>
      </c>
      <c r="CXP1" s="1" t="s">
        <v>4754</v>
      </c>
      <c r="CXQ1" s="1" t="s">
        <v>4755</v>
      </c>
      <c r="CXR1" s="1" t="s">
        <v>4756</v>
      </c>
      <c r="CXS1" s="1" t="s">
        <v>4757</v>
      </c>
      <c r="CXT1" s="1" t="s">
        <v>4758</v>
      </c>
      <c r="CXU1" s="1" t="s">
        <v>4759</v>
      </c>
      <c r="CXV1" s="1" t="s">
        <v>4760</v>
      </c>
      <c r="CXW1" s="1" t="s">
        <v>4761</v>
      </c>
      <c r="CXX1" s="1" t="s">
        <v>4762</v>
      </c>
      <c r="CXY1" s="1" t="s">
        <v>4763</v>
      </c>
      <c r="CXZ1" s="1" t="s">
        <v>4764</v>
      </c>
      <c r="CYA1" s="1" t="s">
        <v>4765</v>
      </c>
      <c r="CYB1" s="1" t="s">
        <v>4766</v>
      </c>
      <c r="CYC1" s="1" t="s">
        <v>4767</v>
      </c>
      <c r="CYD1" s="1" t="s">
        <v>4768</v>
      </c>
      <c r="CYE1" s="1" t="s">
        <v>4769</v>
      </c>
      <c r="CYF1" s="1" t="s">
        <v>4770</v>
      </c>
      <c r="CYG1" s="1" t="s">
        <v>4771</v>
      </c>
      <c r="CYH1" s="1" t="s">
        <v>4772</v>
      </c>
      <c r="CYI1" s="1" t="s">
        <v>4773</v>
      </c>
      <c r="CYJ1" s="1" t="s">
        <v>4774</v>
      </c>
      <c r="CYK1" s="1" t="s">
        <v>4775</v>
      </c>
      <c r="CYL1" s="1" t="s">
        <v>4776</v>
      </c>
      <c r="CYM1" s="1" t="s">
        <v>4777</v>
      </c>
      <c r="CYN1" s="1" t="s">
        <v>4778</v>
      </c>
      <c r="CYO1" s="1" t="s">
        <v>4779</v>
      </c>
      <c r="CYP1" s="1" t="s">
        <v>4780</v>
      </c>
      <c r="CYQ1" s="1" t="s">
        <v>4781</v>
      </c>
      <c r="CYR1" s="1" t="s">
        <v>4782</v>
      </c>
      <c r="CYS1" s="1" t="s">
        <v>4783</v>
      </c>
      <c r="CYT1" s="1" t="s">
        <v>4784</v>
      </c>
      <c r="CYU1" s="1" t="s">
        <v>4785</v>
      </c>
      <c r="CYV1" s="1" t="s">
        <v>4786</v>
      </c>
      <c r="CYW1" s="1" t="s">
        <v>4787</v>
      </c>
      <c r="CYX1" s="1" t="s">
        <v>4788</v>
      </c>
      <c r="CYY1" s="1" t="s">
        <v>4789</v>
      </c>
      <c r="CYZ1" s="1" t="s">
        <v>4790</v>
      </c>
      <c r="CZA1" s="1" t="s">
        <v>4791</v>
      </c>
      <c r="CZB1" s="1" t="s">
        <v>4792</v>
      </c>
      <c r="CZC1" s="1" t="s">
        <v>4793</v>
      </c>
      <c r="CZD1" s="1" t="s">
        <v>4794</v>
      </c>
      <c r="CZE1" s="1" t="s">
        <v>4795</v>
      </c>
      <c r="CZF1" s="1" t="s">
        <v>4796</v>
      </c>
      <c r="CZG1" s="1" t="s">
        <v>4797</v>
      </c>
      <c r="CZH1" s="1" t="s">
        <v>4798</v>
      </c>
      <c r="CZI1" s="1" t="s">
        <v>4799</v>
      </c>
      <c r="CZJ1" s="1" t="s">
        <v>4800</v>
      </c>
      <c r="CZK1" s="1" t="s">
        <v>4801</v>
      </c>
      <c r="CZL1" s="1" t="s">
        <v>4802</v>
      </c>
      <c r="CZM1" s="1" t="s">
        <v>4803</v>
      </c>
      <c r="CZN1" s="1" t="s">
        <v>4804</v>
      </c>
      <c r="CZO1" s="1" t="s">
        <v>4805</v>
      </c>
      <c r="CZP1" s="1" t="s">
        <v>4806</v>
      </c>
      <c r="CZQ1" s="1" t="s">
        <v>4807</v>
      </c>
      <c r="CZR1" s="1" t="s">
        <v>4808</v>
      </c>
      <c r="CZS1" s="1" t="s">
        <v>4809</v>
      </c>
      <c r="CZT1" s="1" t="s">
        <v>4810</v>
      </c>
      <c r="CZU1" s="1" t="s">
        <v>4811</v>
      </c>
      <c r="CZV1" s="1" t="s">
        <v>4812</v>
      </c>
      <c r="CZW1" s="1" t="s">
        <v>4813</v>
      </c>
      <c r="CZX1" s="1" t="s">
        <v>4814</v>
      </c>
      <c r="CZY1" s="1" t="s">
        <v>4815</v>
      </c>
      <c r="CZZ1" s="1" t="s">
        <v>4816</v>
      </c>
      <c r="DAA1" s="1" t="s">
        <v>4817</v>
      </c>
      <c r="DAB1" s="1" t="s">
        <v>4818</v>
      </c>
      <c r="DAC1" s="1" t="s">
        <v>4819</v>
      </c>
      <c r="DAD1" s="1" t="s">
        <v>4820</v>
      </c>
      <c r="DAE1" s="1" t="s">
        <v>4821</v>
      </c>
      <c r="DAF1" s="1" t="s">
        <v>4822</v>
      </c>
      <c r="DAG1" s="1" t="s">
        <v>4823</v>
      </c>
      <c r="DAH1" s="1" t="s">
        <v>4824</v>
      </c>
      <c r="DAI1" s="1" t="s">
        <v>4825</v>
      </c>
      <c r="DAJ1" s="1" t="s">
        <v>4826</v>
      </c>
      <c r="DAK1" s="1" t="s">
        <v>4827</v>
      </c>
      <c r="DAL1" s="1" t="s">
        <v>4828</v>
      </c>
      <c r="DAM1" s="1" t="s">
        <v>4829</v>
      </c>
      <c r="DAN1" s="1" t="s">
        <v>4830</v>
      </c>
      <c r="DAO1" s="1" t="s">
        <v>4831</v>
      </c>
      <c r="DAP1" s="1" t="s">
        <v>4832</v>
      </c>
      <c r="DAQ1" s="1" t="s">
        <v>4833</v>
      </c>
      <c r="DAR1" s="1" t="s">
        <v>4834</v>
      </c>
      <c r="DAS1" s="1" t="s">
        <v>4835</v>
      </c>
      <c r="DAT1" s="1" t="s">
        <v>4836</v>
      </c>
      <c r="DAU1" s="1" t="s">
        <v>4837</v>
      </c>
      <c r="DAV1" s="1" t="s">
        <v>4838</v>
      </c>
      <c r="DAW1" s="1" t="s">
        <v>4839</v>
      </c>
      <c r="DAX1" s="1" t="s">
        <v>4840</v>
      </c>
      <c r="DAY1" s="1" t="s">
        <v>4841</v>
      </c>
      <c r="DAZ1" s="1" t="s">
        <v>4842</v>
      </c>
      <c r="DBA1" s="1" t="s">
        <v>4843</v>
      </c>
      <c r="DBB1" s="1" t="s">
        <v>4844</v>
      </c>
      <c r="DBC1" s="1" t="s">
        <v>4845</v>
      </c>
      <c r="DBD1" s="1" t="s">
        <v>4846</v>
      </c>
      <c r="DBE1" s="1" t="s">
        <v>4847</v>
      </c>
      <c r="DBF1" s="1" t="s">
        <v>4848</v>
      </c>
      <c r="DBG1" s="1" t="s">
        <v>4849</v>
      </c>
      <c r="DBH1" s="1" t="s">
        <v>4850</v>
      </c>
      <c r="DBI1" s="1" t="s">
        <v>4851</v>
      </c>
      <c r="DBJ1" s="1" t="s">
        <v>4852</v>
      </c>
      <c r="DBK1" s="1" t="s">
        <v>4853</v>
      </c>
      <c r="DBL1" s="1" t="s">
        <v>4854</v>
      </c>
      <c r="DBM1" s="1" t="s">
        <v>4855</v>
      </c>
      <c r="DBN1" s="1" t="s">
        <v>4856</v>
      </c>
      <c r="DBO1" s="1" t="s">
        <v>4857</v>
      </c>
      <c r="DBP1" s="1" t="s">
        <v>4858</v>
      </c>
      <c r="DBQ1" s="1" t="s">
        <v>4859</v>
      </c>
      <c r="DBR1" s="1" t="s">
        <v>4860</v>
      </c>
      <c r="DBS1" s="1" t="s">
        <v>4861</v>
      </c>
      <c r="DBT1" s="1" t="s">
        <v>4862</v>
      </c>
      <c r="DBU1" s="1" t="s">
        <v>4863</v>
      </c>
      <c r="DBV1" s="1" t="s">
        <v>4864</v>
      </c>
      <c r="DBW1" s="1" t="s">
        <v>4865</v>
      </c>
      <c r="DBX1" s="1" t="s">
        <v>4866</v>
      </c>
      <c r="DBY1" s="1" t="s">
        <v>4867</v>
      </c>
      <c r="DBZ1" s="1" t="s">
        <v>4868</v>
      </c>
      <c r="DCA1" s="1" t="s">
        <v>4869</v>
      </c>
      <c r="DCB1" s="1" t="s">
        <v>4870</v>
      </c>
      <c r="DCC1" s="1" t="s">
        <v>4871</v>
      </c>
      <c r="DCD1" s="1" t="s">
        <v>4872</v>
      </c>
      <c r="DCE1" s="1" t="s">
        <v>4873</v>
      </c>
      <c r="DCF1" s="1" t="s">
        <v>4874</v>
      </c>
      <c r="DCG1" s="1" t="s">
        <v>4875</v>
      </c>
      <c r="DCH1" s="1" t="s">
        <v>4876</v>
      </c>
      <c r="DCI1" s="1" t="s">
        <v>4877</v>
      </c>
      <c r="DCJ1" s="1" t="s">
        <v>4878</v>
      </c>
      <c r="DCK1" s="1" t="s">
        <v>4879</v>
      </c>
      <c r="DCL1" s="1" t="s">
        <v>4880</v>
      </c>
      <c r="DCM1" s="1" t="s">
        <v>4881</v>
      </c>
      <c r="DCN1" s="1" t="s">
        <v>4882</v>
      </c>
      <c r="DCO1" s="1" t="s">
        <v>4883</v>
      </c>
      <c r="DCP1" s="1" t="s">
        <v>4884</v>
      </c>
      <c r="DCQ1" s="1" t="s">
        <v>4885</v>
      </c>
      <c r="DCR1" s="1" t="s">
        <v>4886</v>
      </c>
      <c r="DCS1" s="1" t="s">
        <v>4887</v>
      </c>
      <c r="DCT1" s="1" t="s">
        <v>4888</v>
      </c>
      <c r="DCU1" s="1" t="s">
        <v>4889</v>
      </c>
      <c r="DCV1" s="1" t="s">
        <v>4890</v>
      </c>
      <c r="DCW1" s="1" t="s">
        <v>4891</v>
      </c>
      <c r="DCX1" s="1" t="s">
        <v>4892</v>
      </c>
      <c r="DCY1" s="1" t="s">
        <v>4893</v>
      </c>
      <c r="DCZ1" s="1" t="s">
        <v>4894</v>
      </c>
      <c r="DDA1" s="1" t="s">
        <v>4895</v>
      </c>
      <c r="DDB1" s="1" t="s">
        <v>4896</v>
      </c>
      <c r="DDC1" s="1" t="s">
        <v>4897</v>
      </c>
      <c r="DDD1" s="1" t="s">
        <v>4898</v>
      </c>
      <c r="DDE1" s="1" t="s">
        <v>4899</v>
      </c>
      <c r="DDF1" s="1" t="s">
        <v>4900</v>
      </c>
      <c r="DDG1" s="1" t="s">
        <v>4901</v>
      </c>
      <c r="DDH1" s="1" t="s">
        <v>4902</v>
      </c>
      <c r="DDI1" s="1" t="s">
        <v>4903</v>
      </c>
      <c r="DDJ1" s="1" t="s">
        <v>4904</v>
      </c>
      <c r="DDK1" s="1" t="s">
        <v>4905</v>
      </c>
      <c r="DDL1" s="1" t="s">
        <v>4906</v>
      </c>
      <c r="DDM1" s="1" t="s">
        <v>4907</v>
      </c>
      <c r="DDN1" s="1" t="s">
        <v>4908</v>
      </c>
      <c r="DDO1" s="1" t="s">
        <v>4909</v>
      </c>
      <c r="DDP1" s="1" t="s">
        <v>4910</v>
      </c>
      <c r="DDQ1" s="1" t="s">
        <v>4911</v>
      </c>
      <c r="DDR1" s="1" t="s">
        <v>4912</v>
      </c>
      <c r="DDS1" s="1" t="s">
        <v>4913</v>
      </c>
      <c r="DDT1" s="1" t="s">
        <v>4914</v>
      </c>
      <c r="DDU1" s="1" t="s">
        <v>4915</v>
      </c>
      <c r="DDV1" s="1" t="s">
        <v>4916</v>
      </c>
      <c r="DDW1" s="1" t="s">
        <v>4917</v>
      </c>
      <c r="DDX1" s="1" t="s">
        <v>4918</v>
      </c>
      <c r="DDY1" s="1" t="s">
        <v>4919</v>
      </c>
      <c r="DDZ1" s="1" t="s">
        <v>4920</v>
      </c>
      <c r="DEA1" s="1" t="s">
        <v>4921</v>
      </c>
      <c r="DEB1" s="1" t="s">
        <v>4922</v>
      </c>
      <c r="DEC1" s="1" t="s">
        <v>4923</v>
      </c>
      <c r="DED1" s="1" t="s">
        <v>4924</v>
      </c>
      <c r="DEE1" s="1" t="s">
        <v>4925</v>
      </c>
      <c r="DEF1" s="1" t="s">
        <v>4926</v>
      </c>
      <c r="DEG1" s="1" t="s">
        <v>4927</v>
      </c>
      <c r="DEH1" s="1" t="s">
        <v>4928</v>
      </c>
      <c r="DEI1" s="1" t="s">
        <v>4929</v>
      </c>
      <c r="DEJ1" s="1" t="s">
        <v>4930</v>
      </c>
      <c r="DEK1" s="1" t="s">
        <v>4931</v>
      </c>
      <c r="DEL1" s="1" t="s">
        <v>4932</v>
      </c>
      <c r="DEM1" s="1" t="s">
        <v>4933</v>
      </c>
      <c r="DEN1" s="1" t="s">
        <v>4934</v>
      </c>
      <c r="DEO1" s="1" t="s">
        <v>4935</v>
      </c>
      <c r="DEP1" s="1" t="s">
        <v>4936</v>
      </c>
      <c r="DEQ1" s="1" t="s">
        <v>4937</v>
      </c>
      <c r="DER1" s="1" t="s">
        <v>4938</v>
      </c>
      <c r="DES1" s="1" t="s">
        <v>4939</v>
      </c>
      <c r="DET1" s="1" t="s">
        <v>4940</v>
      </c>
      <c r="DEU1" s="1" t="s">
        <v>4941</v>
      </c>
      <c r="DEV1" s="1" t="s">
        <v>4942</v>
      </c>
      <c r="DEW1" s="1" t="s">
        <v>4943</v>
      </c>
      <c r="DEX1" s="1" t="s">
        <v>4944</v>
      </c>
      <c r="DEY1" s="1" t="s">
        <v>4945</v>
      </c>
      <c r="DEZ1" s="1" t="s">
        <v>4946</v>
      </c>
      <c r="DFA1" s="1" t="s">
        <v>4947</v>
      </c>
      <c r="DFB1" s="1" t="s">
        <v>4948</v>
      </c>
      <c r="DFC1" s="1" t="s">
        <v>4949</v>
      </c>
      <c r="DFD1" s="1" t="s">
        <v>4950</v>
      </c>
      <c r="DFE1" s="1" t="s">
        <v>4951</v>
      </c>
      <c r="DFF1" s="1" t="s">
        <v>4952</v>
      </c>
      <c r="DFG1" s="1" t="s">
        <v>4953</v>
      </c>
      <c r="DFH1" s="1" t="s">
        <v>4954</v>
      </c>
      <c r="DFI1" s="1" t="s">
        <v>4955</v>
      </c>
      <c r="DFJ1" s="1" t="s">
        <v>4956</v>
      </c>
      <c r="DFK1" s="1" t="s">
        <v>4957</v>
      </c>
      <c r="DFL1" s="1" t="s">
        <v>4958</v>
      </c>
      <c r="DFM1" s="1" t="s">
        <v>4959</v>
      </c>
      <c r="DFN1" s="1" t="s">
        <v>4960</v>
      </c>
      <c r="DFO1" s="1" t="s">
        <v>4961</v>
      </c>
      <c r="DFP1" s="1" t="s">
        <v>4962</v>
      </c>
      <c r="DFQ1" s="1" t="s">
        <v>4963</v>
      </c>
      <c r="DFR1" s="1" t="s">
        <v>4964</v>
      </c>
      <c r="DFS1" s="1" t="s">
        <v>4965</v>
      </c>
      <c r="DFT1" s="1" t="s">
        <v>4966</v>
      </c>
      <c r="DFU1" s="1" t="s">
        <v>4967</v>
      </c>
      <c r="DFV1" s="1" t="s">
        <v>4968</v>
      </c>
      <c r="DFW1" s="1" t="s">
        <v>4969</v>
      </c>
      <c r="DFX1" s="1" t="s">
        <v>4970</v>
      </c>
      <c r="DFY1" s="1" t="s">
        <v>4971</v>
      </c>
      <c r="DFZ1" s="1" t="s">
        <v>4972</v>
      </c>
      <c r="DGA1" s="1" t="s">
        <v>4973</v>
      </c>
      <c r="DGB1" s="1" t="s">
        <v>4974</v>
      </c>
      <c r="DGC1" s="1" t="s">
        <v>4975</v>
      </c>
      <c r="DGD1" s="1" t="s">
        <v>4976</v>
      </c>
      <c r="DGE1" s="1" t="s">
        <v>4977</v>
      </c>
      <c r="DGF1" s="1" t="s">
        <v>4978</v>
      </c>
      <c r="DGG1" s="1" t="s">
        <v>4979</v>
      </c>
      <c r="DGH1" s="1" t="s">
        <v>4980</v>
      </c>
      <c r="DGI1" s="1" t="s">
        <v>4981</v>
      </c>
      <c r="DGJ1" s="1" t="s">
        <v>4982</v>
      </c>
      <c r="DGK1" s="1" t="s">
        <v>4983</v>
      </c>
      <c r="DGL1" s="1" t="s">
        <v>4984</v>
      </c>
      <c r="DGM1" s="1" t="s">
        <v>4985</v>
      </c>
      <c r="DGN1" s="1" t="s">
        <v>4986</v>
      </c>
      <c r="DGO1" s="1" t="s">
        <v>4987</v>
      </c>
      <c r="DGP1" s="1" t="s">
        <v>4988</v>
      </c>
      <c r="DGQ1" s="1" t="s">
        <v>4989</v>
      </c>
      <c r="DGR1" s="1" t="s">
        <v>4990</v>
      </c>
      <c r="DGS1" s="1" t="s">
        <v>4991</v>
      </c>
      <c r="DGT1" s="1" t="s">
        <v>4992</v>
      </c>
      <c r="DGU1" s="1" t="s">
        <v>4993</v>
      </c>
      <c r="DGV1" s="1" t="s">
        <v>4994</v>
      </c>
      <c r="DGW1" s="1" t="s">
        <v>4995</v>
      </c>
      <c r="DGX1" s="1" t="s">
        <v>4996</v>
      </c>
      <c r="DGY1" s="1" t="s">
        <v>4997</v>
      </c>
      <c r="DGZ1" s="1" t="s">
        <v>4998</v>
      </c>
      <c r="DHA1" s="1" t="s">
        <v>4999</v>
      </c>
      <c r="DHB1" s="1" t="s">
        <v>5000</v>
      </c>
      <c r="DHC1" s="1" t="s">
        <v>5001</v>
      </c>
      <c r="DHD1" s="1" t="s">
        <v>5002</v>
      </c>
      <c r="DHE1" s="1" t="s">
        <v>5003</v>
      </c>
      <c r="DHF1" s="1" t="s">
        <v>5004</v>
      </c>
      <c r="DHG1" s="1" t="s">
        <v>5005</v>
      </c>
      <c r="DHH1" s="1" t="s">
        <v>5006</v>
      </c>
      <c r="DHI1" s="1" t="s">
        <v>5007</v>
      </c>
      <c r="DHJ1" s="1" t="s">
        <v>5008</v>
      </c>
      <c r="DHK1" s="1" t="s">
        <v>5009</v>
      </c>
      <c r="DHL1" s="1" t="s">
        <v>5010</v>
      </c>
      <c r="DHM1" s="1" t="s">
        <v>5011</v>
      </c>
      <c r="DHN1" s="1" t="s">
        <v>5012</v>
      </c>
      <c r="DHO1" s="1" t="s">
        <v>5013</v>
      </c>
      <c r="DHP1" s="1" t="s">
        <v>5014</v>
      </c>
      <c r="DHQ1" s="1" t="s">
        <v>5015</v>
      </c>
      <c r="DHR1" s="1" t="s">
        <v>5016</v>
      </c>
      <c r="DHS1" s="1" t="s">
        <v>5017</v>
      </c>
      <c r="DHT1" s="1" t="s">
        <v>5018</v>
      </c>
      <c r="DHU1" s="1" t="s">
        <v>5019</v>
      </c>
      <c r="DHV1" s="1" t="s">
        <v>5020</v>
      </c>
      <c r="DHW1" s="1" t="s">
        <v>5021</v>
      </c>
      <c r="DHX1" s="1" t="s">
        <v>5022</v>
      </c>
      <c r="DHY1" s="1" t="s">
        <v>5023</v>
      </c>
      <c r="DHZ1" s="1" t="s">
        <v>5024</v>
      </c>
      <c r="DIA1" s="1" t="s">
        <v>5025</v>
      </c>
      <c r="DIB1" s="1" t="s">
        <v>5026</v>
      </c>
      <c r="DIC1" s="1" t="s">
        <v>5027</v>
      </c>
      <c r="DID1" s="1" t="s">
        <v>5028</v>
      </c>
      <c r="DIE1" s="1" t="s">
        <v>5029</v>
      </c>
      <c r="DIF1" s="1" t="s">
        <v>5030</v>
      </c>
      <c r="DIG1" s="1" t="s">
        <v>5031</v>
      </c>
      <c r="DIH1" s="1" t="s">
        <v>5032</v>
      </c>
      <c r="DII1" s="1" t="s">
        <v>5033</v>
      </c>
      <c r="DIJ1" s="1" t="s">
        <v>5034</v>
      </c>
      <c r="DIK1" s="1" t="s">
        <v>5035</v>
      </c>
      <c r="DIL1" s="1" t="s">
        <v>5036</v>
      </c>
      <c r="DIM1" s="1" t="s">
        <v>5037</v>
      </c>
      <c r="DIN1" s="1" t="s">
        <v>5038</v>
      </c>
      <c r="DIO1" s="1" t="s">
        <v>5039</v>
      </c>
      <c r="DIP1" s="1" t="s">
        <v>5040</v>
      </c>
      <c r="DIQ1" s="1" t="s">
        <v>5041</v>
      </c>
      <c r="DIR1" s="1" t="s">
        <v>5042</v>
      </c>
      <c r="DIS1" s="1" t="s">
        <v>5043</v>
      </c>
      <c r="DIT1" s="1" t="s">
        <v>5044</v>
      </c>
      <c r="DIU1" s="1" t="s">
        <v>5045</v>
      </c>
      <c r="DIV1" s="1" t="s">
        <v>5046</v>
      </c>
      <c r="DIW1" s="1" t="s">
        <v>5047</v>
      </c>
      <c r="DIX1" s="1" t="s">
        <v>5048</v>
      </c>
      <c r="DIY1" s="1" t="s">
        <v>5049</v>
      </c>
      <c r="DIZ1" s="1" t="s">
        <v>5050</v>
      </c>
      <c r="DJA1" s="1" t="s">
        <v>5051</v>
      </c>
      <c r="DJB1" s="1" t="s">
        <v>5052</v>
      </c>
      <c r="DJC1" s="1" t="s">
        <v>5053</v>
      </c>
      <c r="DJD1" s="1" t="s">
        <v>5054</v>
      </c>
      <c r="DJE1" s="1" t="s">
        <v>5055</v>
      </c>
      <c r="DJF1" s="1" t="s">
        <v>5056</v>
      </c>
      <c r="DJG1" s="1" t="s">
        <v>5057</v>
      </c>
      <c r="DJH1" s="1" t="s">
        <v>5058</v>
      </c>
      <c r="DJI1" s="1" t="s">
        <v>5059</v>
      </c>
      <c r="DJJ1" s="1" t="s">
        <v>5060</v>
      </c>
      <c r="DJK1" s="1" t="s">
        <v>5061</v>
      </c>
      <c r="DJL1" s="1" t="s">
        <v>5062</v>
      </c>
      <c r="DJM1" s="1" t="s">
        <v>5063</v>
      </c>
      <c r="DJN1" s="1" t="s">
        <v>5064</v>
      </c>
      <c r="DJO1" s="1" t="s">
        <v>5065</v>
      </c>
      <c r="DJP1" s="1" t="s">
        <v>5066</v>
      </c>
      <c r="DJQ1" s="1" t="s">
        <v>5067</v>
      </c>
      <c r="DJR1" s="1" t="s">
        <v>5068</v>
      </c>
      <c r="DJS1" s="1" t="s">
        <v>5069</v>
      </c>
      <c r="DJT1" s="1" t="s">
        <v>5070</v>
      </c>
      <c r="DJU1" s="1" t="s">
        <v>5071</v>
      </c>
      <c r="DJV1" s="1" t="s">
        <v>5072</v>
      </c>
      <c r="DJW1" s="1" t="s">
        <v>5073</v>
      </c>
      <c r="DJX1" s="1" t="s">
        <v>5074</v>
      </c>
      <c r="DJY1" s="1" t="s">
        <v>5075</v>
      </c>
      <c r="DJZ1" s="1" t="s">
        <v>5076</v>
      </c>
      <c r="DKA1" s="1" t="s">
        <v>5077</v>
      </c>
      <c r="DKB1" s="1" t="s">
        <v>5078</v>
      </c>
      <c r="DKC1" s="1" t="s">
        <v>5079</v>
      </c>
      <c r="DKD1" s="1" t="s">
        <v>5080</v>
      </c>
      <c r="DKE1" s="1" t="s">
        <v>5081</v>
      </c>
      <c r="DKF1" s="1" t="s">
        <v>5082</v>
      </c>
      <c r="DKG1" s="1" t="s">
        <v>5083</v>
      </c>
      <c r="DKH1" s="1" t="s">
        <v>5084</v>
      </c>
      <c r="DKI1" s="1" t="s">
        <v>5085</v>
      </c>
      <c r="DKJ1" s="1" t="s">
        <v>5086</v>
      </c>
      <c r="DKK1" s="1" t="s">
        <v>5087</v>
      </c>
      <c r="DKL1" s="1" t="s">
        <v>5088</v>
      </c>
      <c r="DKM1" s="1" t="s">
        <v>5089</v>
      </c>
      <c r="DKN1" s="1" t="s">
        <v>5090</v>
      </c>
      <c r="DKO1" s="1" t="s">
        <v>5091</v>
      </c>
      <c r="DKP1" s="1" t="s">
        <v>5092</v>
      </c>
      <c r="DKQ1" s="1" t="s">
        <v>5093</v>
      </c>
      <c r="DKR1" s="1" t="s">
        <v>5094</v>
      </c>
      <c r="DKS1" s="1" t="s">
        <v>5095</v>
      </c>
      <c r="DKT1" s="1" t="s">
        <v>5096</v>
      </c>
      <c r="DKU1" s="1" t="s">
        <v>5097</v>
      </c>
      <c r="DKV1" s="1" t="s">
        <v>5098</v>
      </c>
      <c r="DKW1" s="1" t="s">
        <v>5099</v>
      </c>
      <c r="DKX1" s="1" t="s">
        <v>5100</v>
      </c>
      <c r="DKY1" s="1" t="s">
        <v>5101</v>
      </c>
      <c r="DKZ1" s="1" t="s">
        <v>5102</v>
      </c>
      <c r="DLA1" s="1" t="s">
        <v>5103</v>
      </c>
      <c r="DLB1" s="1" t="s">
        <v>5104</v>
      </c>
      <c r="DLC1" s="1" t="s">
        <v>5105</v>
      </c>
      <c r="DLD1" s="1" t="s">
        <v>5106</v>
      </c>
      <c r="DLE1" s="1" t="s">
        <v>5107</v>
      </c>
      <c r="DLF1" s="1" t="s">
        <v>5108</v>
      </c>
      <c r="DLG1" s="1" t="s">
        <v>5109</v>
      </c>
      <c r="DLH1" s="1" t="s">
        <v>5110</v>
      </c>
      <c r="DLI1" s="1" t="s">
        <v>5111</v>
      </c>
      <c r="DLJ1" s="1" t="s">
        <v>5112</v>
      </c>
      <c r="DLK1" s="1" t="s">
        <v>5113</v>
      </c>
      <c r="DLL1" s="1" t="s">
        <v>5114</v>
      </c>
      <c r="DLM1" s="1" t="s">
        <v>5115</v>
      </c>
      <c r="DLN1" s="1" t="s">
        <v>5116</v>
      </c>
      <c r="DLO1" s="1" t="s">
        <v>5117</v>
      </c>
      <c r="DLP1" s="1" t="s">
        <v>5118</v>
      </c>
      <c r="DLQ1" s="1" t="s">
        <v>5119</v>
      </c>
      <c r="DLR1" s="1" t="s">
        <v>5120</v>
      </c>
      <c r="DLS1" s="1" t="s">
        <v>5121</v>
      </c>
      <c r="DLT1" s="1" t="s">
        <v>5122</v>
      </c>
      <c r="DLU1" s="1" t="s">
        <v>5123</v>
      </c>
      <c r="DLV1" s="1" t="s">
        <v>5124</v>
      </c>
      <c r="DLW1" s="1" t="s">
        <v>5125</v>
      </c>
      <c r="DLX1" s="1" t="s">
        <v>5126</v>
      </c>
      <c r="DLY1" s="1" t="s">
        <v>5127</v>
      </c>
      <c r="DLZ1" s="1" t="s">
        <v>5128</v>
      </c>
      <c r="DMA1" s="1" t="s">
        <v>5129</v>
      </c>
      <c r="DMB1" s="1" t="s">
        <v>5130</v>
      </c>
      <c r="DMC1" s="1" t="s">
        <v>5131</v>
      </c>
      <c r="DMD1" s="1" t="s">
        <v>5132</v>
      </c>
      <c r="DME1" s="1" t="s">
        <v>5133</v>
      </c>
      <c r="DMF1" s="1" t="s">
        <v>5134</v>
      </c>
      <c r="DMG1" s="1" t="s">
        <v>5135</v>
      </c>
      <c r="DMH1" s="1" t="s">
        <v>5136</v>
      </c>
      <c r="DMI1" s="1" t="s">
        <v>5137</v>
      </c>
      <c r="DMJ1" s="1" t="s">
        <v>5138</v>
      </c>
      <c r="DMK1" s="1" t="s">
        <v>5139</v>
      </c>
      <c r="DML1" s="1" t="s">
        <v>5140</v>
      </c>
      <c r="DMM1" s="1" t="s">
        <v>5141</v>
      </c>
      <c r="DMN1" s="1" t="s">
        <v>5142</v>
      </c>
      <c r="DMO1" s="1" t="s">
        <v>5143</v>
      </c>
      <c r="DMP1" s="1" t="s">
        <v>5144</v>
      </c>
      <c r="DMQ1" s="1" t="s">
        <v>5145</v>
      </c>
      <c r="DMR1" s="1" t="s">
        <v>5146</v>
      </c>
      <c r="DMS1" s="1" t="s">
        <v>5147</v>
      </c>
      <c r="DMT1" s="1" t="s">
        <v>5148</v>
      </c>
      <c r="DMU1" s="1" t="s">
        <v>5149</v>
      </c>
      <c r="DMV1" s="1" t="s">
        <v>5150</v>
      </c>
      <c r="DMW1" s="1" t="s">
        <v>5151</v>
      </c>
      <c r="DMX1" s="1" t="s">
        <v>5152</v>
      </c>
      <c r="DMY1" s="1" t="s">
        <v>5153</v>
      </c>
      <c r="DMZ1" s="1" t="s">
        <v>5154</v>
      </c>
      <c r="DNA1" s="1" t="s">
        <v>5155</v>
      </c>
      <c r="DNB1" s="1" t="s">
        <v>5156</v>
      </c>
      <c r="DNC1" s="1" t="s">
        <v>5157</v>
      </c>
      <c r="DND1" s="1" t="s">
        <v>5158</v>
      </c>
      <c r="DNE1" s="1" t="s">
        <v>5159</v>
      </c>
      <c r="DNF1" s="1" t="s">
        <v>5160</v>
      </c>
      <c r="DNG1" s="1" t="s">
        <v>5161</v>
      </c>
      <c r="DNH1" s="1" t="s">
        <v>5162</v>
      </c>
      <c r="DNI1" s="1" t="s">
        <v>5163</v>
      </c>
      <c r="DNJ1" s="1" t="s">
        <v>5164</v>
      </c>
      <c r="DNK1" s="1" t="s">
        <v>5165</v>
      </c>
      <c r="DNL1" s="1" t="s">
        <v>5166</v>
      </c>
      <c r="DNM1" s="1" t="s">
        <v>5167</v>
      </c>
      <c r="DNN1" s="1" t="s">
        <v>5168</v>
      </c>
      <c r="DNO1" s="1" t="s">
        <v>5169</v>
      </c>
      <c r="DNP1" s="1" t="s">
        <v>5170</v>
      </c>
      <c r="DNQ1" s="1" t="s">
        <v>5171</v>
      </c>
      <c r="DNR1" s="1" t="s">
        <v>5172</v>
      </c>
      <c r="DNS1" s="1" t="s">
        <v>5173</v>
      </c>
      <c r="DNT1" s="1" t="s">
        <v>5174</v>
      </c>
      <c r="DNU1" s="1" t="s">
        <v>5175</v>
      </c>
      <c r="DNV1" s="1" t="s">
        <v>5176</v>
      </c>
      <c r="DNW1" s="1" t="s">
        <v>5177</v>
      </c>
      <c r="DNX1" s="1" t="s">
        <v>5178</v>
      </c>
      <c r="DNY1" s="1" t="s">
        <v>5179</v>
      </c>
      <c r="DNZ1" s="1" t="s">
        <v>5180</v>
      </c>
      <c r="DOA1" s="1" t="s">
        <v>5181</v>
      </c>
      <c r="DOB1" s="1" t="s">
        <v>5182</v>
      </c>
      <c r="DOC1" s="1" t="s">
        <v>5183</v>
      </c>
      <c r="DOD1" s="1" t="s">
        <v>5184</v>
      </c>
      <c r="DOE1" s="1" t="s">
        <v>5185</v>
      </c>
      <c r="DOF1" s="1" t="s">
        <v>5186</v>
      </c>
      <c r="DOG1" s="1" t="s">
        <v>5187</v>
      </c>
      <c r="DOH1" s="1" t="s">
        <v>5188</v>
      </c>
      <c r="DOI1" s="1" t="s">
        <v>5189</v>
      </c>
      <c r="DOJ1" s="1" t="s">
        <v>5190</v>
      </c>
      <c r="DOK1" s="1" t="s">
        <v>5191</v>
      </c>
      <c r="DOL1" s="1" t="s">
        <v>5192</v>
      </c>
      <c r="DOM1" s="1" t="s">
        <v>5193</v>
      </c>
      <c r="DON1" s="1" t="s">
        <v>5194</v>
      </c>
      <c r="DOO1" s="1" t="s">
        <v>5195</v>
      </c>
      <c r="DOP1" s="1" t="s">
        <v>5196</v>
      </c>
      <c r="DOQ1" s="1" t="s">
        <v>5197</v>
      </c>
      <c r="DOR1" s="1" t="s">
        <v>5198</v>
      </c>
      <c r="DOS1" s="1" t="s">
        <v>5199</v>
      </c>
      <c r="DOT1" s="1" t="s">
        <v>5200</v>
      </c>
      <c r="DOU1" s="1" t="s">
        <v>5201</v>
      </c>
      <c r="DOV1" s="1" t="s">
        <v>5202</v>
      </c>
      <c r="DOW1" s="1" t="s">
        <v>5203</v>
      </c>
      <c r="DOX1" s="1" t="s">
        <v>5204</v>
      </c>
      <c r="DOY1" s="1" t="s">
        <v>5205</v>
      </c>
      <c r="DOZ1" s="1" t="s">
        <v>5206</v>
      </c>
      <c r="DPA1" s="1" t="s">
        <v>5207</v>
      </c>
      <c r="DPB1" s="1" t="s">
        <v>5208</v>
      </c>
      <c r="DPC1" s="1" t="s">
        <v>5209</v>
      </c>
      <c r="DPD1" s="1" t="s">
        <v>5210</v>
      </c>
      <c r="DPE1" s="1" t="s">
        <v>5211</v>
      </c>
      <c r="DPF1" s="1" t="s">
        <v>5212</v>
      </c>
      <c r="DPG1" s="1" t="s">
        <v>5213</v>
      </c>
      <c r="DPH1" s="1" t="s">
        <v>5214</v>
      </c>
      <c r="DPI1" s="1" t="s">
        <v>5215</v>
      </c>
      <c r="DPJ1" s="1" t="s">
        <v>5216</v>
      </c>
      <c r="DPK1" s="1" t="s">
        <v>5217</v>
      </c>
      <c r="DPL1" s="1" t="s">
        <v>5218</v>
      </c>
      <c r="DPM1" s="1" t="s">
        <v>5219</v>
      </c>
      <c r="DPN1" s="1" t="s">
        <v>5220</v>
      </c>
      <c r="DPO1" s="1" t="s">
        <v>5221</v>
      </c>
      <c r="DPP1" s="1" t="s">
        <v>5222</v>
      </c>
      <c r="DPQ1" s="1" t="s">
        <v>5223</v>
      </c>
      <c r="DPR1" s="1" t="s">
        <v>5224</v>
      </c>
      <c r="DPS1" s="1" t="s">
        <v>5225</v>
      </c>
      <c r="DPT1" s="1" t="s">
        <v>5226</v>
      </c>
      <c r="DPU1" s="1" t="s">
        <v>5227</v>
      </c>
      <c r="DPV1" s="1" t="s">
        <v>5228</v>
      </c>
      <c r="DPW1" s="1" t="s">
        <v>5229</v>
      </c>
      <c r="DPX1" s="1" t="s">
        <v>5230</v>
      </c>
      <c r="DPY1" s="1" t="s">
        <v>5231</v>
      </c>
      <c r="DPZ1" s="1" t="s">
        <v>5232</v>
      </c>
      <c r="DQA1" s="1" t="s">
        <v>5233</v>
      </c>
      <c r="DQB1" s="1" t="s">
        <v>5234</v>
      </c>
      <c r="DQC1" s="1" t="s">
        <v>5235</v>
      </c>
      <c r="DQD1" s="1" t="s">
        <v>5236</v>
      </c>
      <c r="DQE1" s="1" t="s">
        <v>5237</v>
      </c>
      <c r="DQF1" s="1" t="s">
        <v>5238</v>
      </c>
      <c r="DQG1" s="1" t="s">
        <v>5239</v>
      </c>
      <c r="DQH1" s="1" t="s">
        <v>5240</v>
      </c>
      <c r="DQI1" s="1" t="s">
        <v>5241</v>
      </c>
      <c r="DQJ1" s="1" t="s">
        <v>5242</v>
      </c>
      <c r="DQK1" s="1" t="s">
        <v>5243</v>
      </c>
      <c r="DQL1" s="1" t="s">
        <v>5244</v>
      </c>
      <c r="DQM1" s="1" t="s">
        <v>5245</v>
      </c>
      <c r="DQN1" s="1" t="s">
        <v>5246</v>
      </c>
      <c r="DQO1" s="1" t="s">
        <v>5247</v>
      </c>
      <c r="DQP1" s="1" t="s">
        <v>5248</v>
      </c>
      <c r="DQQ1" s="1" t="s">
        <v>5249</v>
      </c>
      <c r="DQR1" s="1" t="s">
        <v>5250</v>
      </c>
      <c r="DQS1" s="1" t="s">
        <v>5251</v>
      </c>
      <c r="DQT1" s="1" t="s">
        <v>5252</v>
      </c>
      <c r="DQU1" s="1" t="s">
        <v>5253</v>
      </c>
      <c r="DQV1" s="1" t="s">
        <v>5254</v>
      </c>
      <c r="DQW1" s="1" t="s">
        <v>5255</v>
      </c>
      <c r="DQX1" s="1" t="s">
        <v>5256</v>
      </c>
      <c r="DQY1" s="1" t="s">
        <v>5257</v>
      </c>
      <c r="DQZ1" s="1" t="s">
        <v>5258</v>
      </c>
      <c r="DRA1" s="1" t="s">
        <v>5259</v>
      </c>
      <c r="DRB1" s="1" t="s">
        <v>5260</v>
      </c>
      <c r="DRC1" s="1" t="s">
        <v>5261</v>
      </c>
      <c r="DRD1" s="1" t="s">
        <v>5262</v>
      </c>
      <c r="DRE1" s="1" t="s">
        <v>5263</v>
      </c>
      <c r="DRF1" s="1" t="s">
        <v>5264</v>
      </c>
      <c r="DRG1" s="1" t="s">
        <v>5265</v>
      </c>
      <c r="DRH1" s="1" t="s">
        <v>5266</v>
      </c>
      <c r="DRI1" s="1" t="s">
        <v>5267</v>
      </c>
      <c r="DRJ1" s="1" t="s">
        <v>5268</v>
      </c>
      <c r="DRK1" s="1" t="s">
        <v>5269</v>
      </c>
      <c r="DRL1" s="1" t="s">
        <v>5270</v>
      </c>
      <c r="DRM1" s="1" t="s">
        <v>5271</v>
      </c>
      <c r="DRN1" s="1" t="s">
        <v>5272</v>
      </c>
      <c r="DRO1" s="1" t="s">
        <v>5273</v>
      </c>
      <c r="DRP1" s="1" t="s">
        <v>5274</v>
      </c>
      <c r="DRQ1" s="1" t="s">
        <v>5275</v>
      </c>
      <c r="DRR1" s="1" t="s">
        <v>5276</v>
      </c>
      <c r="DRS1" s="1" t="s">
        <v>5277</v>
      </c>
      <c r="DRT1" s="1" t="s">
        <v>5278</v>
      </c>
      <c r="DRU1" s="1" t="s">
        <v>5279</v>
      </c>
      <c r="DRV1" s="1" t="s">
        <v>5280</v>
      </c>
      <c r="DRW1" s="1" t="s">
        <v>5281</v>
      </c>
      <c r="DRX1" s="1" t="s">
        <v>5282</v>
      </c>
      <c r="DRY1" s="1" t="s">
        <v>5283</v>
      </c>
      <c r="DRZ1" s="1" t="s">
        <v>5284</v>
      </c>
      <c r="DSA1" s="1" t="s">
        <v>5285</v>
      </c>
      <c r="DSB1" s="1" t="s">
        <v>5286</v>
      </c>
      <c r="DSC1" s="1" t="s">
        <v>5287</v>
      </c>
      <c r="DSD1" s="1" t="s">
        <v>5288</v>
      </c>
      <c r="DSE1" s="1" t="s">
        <v>5289</v>
      </c>
      <c r="DSF1" s="1" t="s">
        <v>5290</v>
      </c>
      <c r="DSG1" s="1" t="s">
        <v>5291</v>
      </c>
      <c r="DSH1" s="1" t="s">
        <v>5292</v>
      </c>
      <c r="DSI1" s="1" t="s">
        <v>5293</v>
      </c>
      <c r="DSJ1" s="1" t="s">
        <v>5294</v>
      </c>
      <c r="DSK1" s="1" t="s">
        <v>5295</v>
      </c>
      <c r="DSL1" s="1" t="s">
        <v>5296</v>
      </c>
      <c r="DSM1" s="1" t="s">
        <v>5297</v>
      </c>
      <c r="DSN1" s="1" t="s">
        <v>5298</v>
      </c>
      <c r="DSO1" s="1" t="s">
        <v>5299</v>
      </c>
      <c r="DSP1" s="1" t="s">
        <v>5300</v>
      </c>
      <c r="DSQ1" s="1" t="s">
        <v>5301</v>
      </c>
      <c r="DSR1" s="1" t="s">
        <v>5302</v>
      </c>
      <c r="DSS1" s="1" t="s">
        <v>5303</v>
      </c>
      <c r="DST1" s="1" t="s">
        <v>5304</v>
      </c>
      <c r="DSU1" s="1" t="s">
        <v>5305</v>
      </c>
      <c r="DSV1" s="1" t="s">
        <v>5306</v>
      </c>
      <c r="DSW1" s="1" t="s">
        <v>5307</v>
      </c>
      <c r="DSX1" s="1" t="s">
        <v>5308</v>
      </c>
      <c r="DSY1" s="1" t="s">
        <v>5309</v>
      </c>
      <c r="DSZ1" s="1" t="s">
        <v>5310</v>
      </c>
      <c r="DTA1" s="1" t="s">
        <v>5311</v>
      </c>
      <c r="DTB1" s="1" t="s">
        <v>5312</v>
      </c>
      <c r="DTC1" s="1" t="s">
        <v>5313</v>
      </c>
      <c r="DTD1" s="1" t="s">
        <v>5314</v>
      </c>
      <c r="DTE1" s="1" t="s">
        <v>5315</v>
      </c>
      <c r="DTF1" s="1" t="s">
        <v>5316</v>
      </c>
      <c r="DTG1" s="1" t="s">
        <v>5317</v>
      </c>
      <c r="DTH1" s="1" t="s">
        <v>5318</v>
      </c>
      <c r="DTI1" s="1" t="s">
        <v>5319</v>
      </c>
      <c r="DTJ1" s="1" t="s">
        <v>5320</v>
      </c>
      <c r="DTK1" s="1" t="s">
        <v>5321</v>
      </c>
      <c r="DTL1" s="1" t="s">
        <v>5322</v>
      </c>
      <c r="DTM1" s="1" t="s">
        <v>5323</v>
      </c>
      <c r="DTN1" s="1" t="s">
        <v>5324</v>
      </c>
      <c r="DTO1" s="1" t="s">
        <v>5325</v>
      </c>
      <c r="DTP1" s="1" t="s">
        <v>5326</v>
      </c>
      <c r="DTQ1" s="1" t="s">
        <v>5327</v>
      </c>
      <c r="DTR1" s="1" t="s">
        <v>5328</v>
      </c>
      <c r="DTS1" s="1" t="s">
        <v>5329</v>
      </c>
      <c r="DTT1" s="1" t="s">
        <v>5330</v>
      </c>
      <c r="DTU1" s="1" t="s">
        <v>5331</v>
      </c>
      <c r="DTV1" s="1" t="s">
        <v>5332</v>
      </c>
      <c r="DTW1" s="1" t="s">
        <v>5333</v>
      </c>
      <c r="DTX1" s="1" t="s">
        <v>5334</v>
      </c>
      <c r="DTY1" s="1" t="s">
        <v>5335</v>
      </c>
      <c r="DTZ1" s="1" t="s">
        <v>5336</v>
      </c>
      <c r="DUA1" s="1" t="s">
        <v>5337</v>
      </c>
      <c r="DUB1" s="1" t="s">
        <v>5338</v>
      </c>
      <c r="DUC1" s="1" t="s">
        <v>5339</v>
      </c>
      <c r="DUD1" s="1" t="s">
        <v>5340</v>
      </c>
      <c r="DUE1" s="1" t="s">
        <v>5341</v>
      </c>
      <c r="DUF1" s="1" t="s">
        <v>5342</v>
      </c>
      <c r="DUG1" s="1" t="s">
        <v>5343</v>
      </c>
      <c r="DUH1" s="1" t="s">
        <v>5344</v>
      </c>
      <c r="DUI1" s="1" t="s">
        <v>5345</v>
      </c>
      <c r="DUJ1" s="1" t="s">
        <v>5346</v>
      </c>
      <c r="DUK1" s="1" t="s">
        <v>5347</v>
      </c>
      <c r="DUL1" s="1" t="s">
        <v>5348</v>
      </c>
      <c r="DUM1" s="1" t="s">
        <v>5349</v>
      </c>
      <c r="DUN1" s="1" t="s">
        <v>5350</v>
      </c>
      <c r="DUO1" s="1" t="s">
        <v>5351</v>
      </c>
      <c r="DUP1" s="1" t="s">
        <v>5352</v>
      </c>
      <c r="DUQ1" s="1" t="s">
        <v>5353</v>
      </c>
      <c r="DUR1" s="1" t="s">
        <v>5354</v>
      </c>
      <c r="DUS1" s="1" t="s">
        <v>5355</v>
      </c>
      <c r="DUT1" s="1" t="s">
        <v>5356</v>
      </c>
      <c r="DUU1" s="1" t="s">
        <v>5357</v>
      </c>
      <c r="DUV1" s="1" t="s">
        <v>5358</v>
      </c>
      <c r="DUW1" s="1" t="s">
        <v>5359</v>
      </c>
      <c r="DUX1" s="1" t="s">
        <v>5360</v>
      </c>
      <c r="DUY1" s="1" t="s">
        <v>5361</v>
      </c>
      <c r="DUZ1" s="1" t="s">
        <v>5362</v>
      </c>
      <c r="DVA1" s="1" t="s">
        <v>5363</v>
      </c>
      <c r="DVB1" s="1" t="s">
        <v>5364</v>
      </c>
      <c r="DVC1" s="1" t="s">
        <v>5365</v>
      </c>
      <c r="DVD1" s="1" t="s">
        <v>5366</v>
      </c>
      <c r="DVE1" s="1" t="s">
        <v>5367</v>
      </c>
      <c r="DVF1" s="1" t="s">
        <v>5368</v>
      </c>
      <c r="DVG1" s="1" t="s">
        <v>5369</v>
      </c>
      <c r="DVH1" s="1" t="s">
        <v>5370</v>
      </c>
      <c r="DVI1" s="1" t="s">
        <v>5371</v>
      </c>
      <c r="DVJ1" s="1" t="s">
        <v>5372</v>
      </c>
      <c r="DVK1" s="1" t="s">
        <v>5373</v>
      </c>
      <c r="DVL1" s="1" t="s">
        <v>5374</v>
      </c>
      <c r="DVM1" s="1" t="s">
        <v>5375</v>
      </c>
      <c r="DVN1" s="1" t="s">
        <v>5376</v>
      </c>
      <c r="DVO1" s="1" t="s">
        <v>5377</v>
      </c>
      <c r="DVP1" s="1" t="s">
        <v>5378</v>
      </c>
      <c r="DVQ1" s="1" t="s">
        <v>5379</v>
      </c>
      <c r="DVR1" s="1" t="s">
        <v>5380</v>
      </c>
      <c r="DVS1" s="1" t="s">
        <v>5381</v>
      </c>
      <c r="DVT1" s="1" t="s">
        <v>5382</v>
      </c>
      <c r="DVU1" s="1" t="s">
        <v>5383</v>
      </c>
      <c r="DVV1" s="1" t="s">
        <v>5384</v>
      </c>
      <c r="DVW1" s="1" t="s">
        <v>5385</v>
      </c>
      <c r="DVX1" s="1" t="s">
        <v>5386</v>
      </c>
      <c r="DVY1" s="1" t="s">
        <v>5387</v>
      </c>
      <c r="DVZ1" s="1" t="s">
        <v>5388</v>
      </c>
      <c r="DWA1" s="1" t="s">
        <v>5389</v>
      </c>
      <c r="DWB1" s="1" t="s">
        <v>5390</v>
      </c>
      <c r="DWC1" s="1" t="s">
        <v>5391</v>
      </c>
      <c r="DWD1" s="1" t="s">
        <v>5392</v>
      </c>
      <c r="DWE1" s="1" t="s">
        <v>5393</v>
      </c>
      <c r="DWF1" s="1" t="s">
        <v>5394</v>
      </c>
      <c r="DWG1" s="1" t="s">
        <v>5395</v>
      </c>
      <c r="DWH1" s="1" t="s">
        <v>5396</v>
      </c>
      <c r="DWI1" s="1" t="s">
        <v>5397</v>
      </c>
      <c r="DWJ1" s="1" t="s">
        <v>5398</v>
      </c>
      <c r="DWK1" s="1" t="s">
        <v>5399</v>
      </c>
      <c r="DWL1" s="1" t="s">
        <v>5400</v>
      </c>
      <c r="DWM1" s="1" t="s">
        <v>5401</v>
      </c>
      <c r="DWN1" s="1" t="s">
        <v>5402</v>
      </c>
      <c r="DWO1" s="1" t="s">
        <v>5403</v>
      </c>
      <c r="DWP1" s="1" t="s">
        <v>5404</v>
      </c>
      <c r="DWQ1" s="1" t="s">
        <v>5405</v>
      </c>
      <c r="DWR1" s="1" t="s">
        <v>5406</v>
      </c>
      <c r="DWS1" s="1" t="s">
        <v>5407</v>
      </c>
      <c r="DWT1" s="1" t="s">
        <v>5408</v>
      </c>
      <c r="DWU1" s="1" t="s">
        <v>5409</v>
      </c>
      <c r="DWV1" s="1" t="s">
        <v>5410</v>
      </c>
      <c r="DWW1" s="1" t="s">
        <v>5411</v>
      </c>
      <c r="DWX1" s="1" t="s">
        <v>5412</v>
      </c>
      <c r="DWY1" s="1" t="s">
        <v>5413</v>
      </c>
      <c r="DWZ1" s="1" t="s">
        <v>5414</v>
      </c>
      <c r="DXA1" s="1" t="s">
        <v>5415</v>
      </c>
      <c r="DXB1" s="1" t="s">
        <v>5416</v>
      </c>
      <c r="DXC1" s="1" t="s">
        <v>5417</v>
      </c>
      <c r="DXD1" s="1" t="s">
        <v>5418</v>
      </c>
      <c r="DXE1" s="1" t="s">
        <v>5419</v>
      </c>
      <c r="DXF1" s="1" t="s">
        <v>5420</v>
      </c>
      <c r="DXG1" s="1" t="s">
        <v>5421</v>
      </c>
      <c r="DXH1" s="1" t="s">
        <v>5422</v>
      </c>
      <c r="DXI1" s="1" t="s">
        <v>5423</v>
      </c>
      <c r="DXJ1" s="1" t="s">
        <v>5424</v>
      </c>
      <c r="DXK1" s="1" t="s">
        <v>5425</v>
      </c>
      <c r="DXL1" s="1" t="s">
        <v>5426</v>
      </c>
      <c r="DXM1" s="1" t="s">
        <v>5427</v>
      </c>
      <c r="DXN1" s="1" t="s">
        <v>5428</v>
      </c>
      <c r="DXO1" s="1" t="s">
        <v>5429</v>
      </c>
      <c r="DXP1" s="1" t="s">
        <v>5430</v>
      </c>
      <c r="DXQ1" s="1" t="s">
        <v>5431</v>
      </c>
      <c r="DXR1" s="1" t="s">
        <v>5432</v>
      </c>
      <c r="DXS1" s="1" t="s">
        <v>5433</v>
      </c>
      <c r="DXT1" s="1" t="s">
        <v>5434</v>
      </c>
      <c r="DXU1" s="1" t="s">
        <v>5435</v>
      </c>
      <c r="DXV1" s="1" t="s">
        <v>5436</v>
      </c>
      <c r="DXW1" s="1" t="s">
        <v>5437</v>
      </c>
      <c r="DXX1" s="1" t="s">
        <v>5438</v>
      </c>
      <c r="DXY1" s="1" t="s">
        <v>5439</v>
      </c>
      <c r="DXZ1" s="1" t="s">
        <v>5440</v>
      </c>
      <c r="DYA1" s="1" t="s">
        <v>5441</v>
      </c>
      <c r="DYB1" s="1" t="s">
        <v>5442</v>
      </c>
      <c r="DYC1" s="1" t="s">
        <v>5443</v>
      </c>
      <c r="DYD1" s="1" t="s">
        <v>5444</v>
      </c>
      <c r="DYE1" s="1" t="s">
        <v>5445</v>
      </c>
      <c r="DYF1" s="1" t="s">
        <v>5446</v>
      </c>
      <c r="DYG1" s="1" t="s">
        <v>5447</v>
      </c>
      <c r="DYH1" s="1" t="s">
        <v>5448</v>
      </c>
      <c r="DYI1" s="1" t="s">
        <v>5449</v>
      </c>
      <c r="DYJ1" s="1" t="s">
        <v>5450</v>
      </c>
      <c r="DYK1" s="1" t="s">
        <v>5451</v>
      </c>
      <c r="DYL1" s="1" t="s">
        <v>5452</v>
      </c>
      <c r="DYM1" s="1" t="s">
        <v>5453</v>
      </c>
      <c r="DYN1" s="1" t="s">
        <v>5454</v>
      </c>
      <c r="DYO1" s="1" t="s">
        <v>5455</v>
      </c>
      <c r="DYP1" s="1" t="s">
        <v>5456</v>
      </c>
      <c r="DYQ1" s="1" t="s">
        <v>5457</v>
      </c>
      <c r="DYR1" s="1" t="s">
        <v>5458</v>
      </c>
      <c r="DYS1" s="1" t="s">
        <v>5459</v>
      </c>
      <c r="DYT1" s="1" t="s">
        <v>5460</v>
      </c>
      <c r="DYU1" s="1" t="s">
        <v>5461</v>
      </c>
      <c r="DYV1" s="1" t="s">
        <v>5462</v>
      </c>
      <c r="DYW1" s="1" t="s">
        <v>5463</v>
      </c>
      <c r="DYX1" s="1" t="s">
        <v>5464</v>
      </c>
      <c r="DYY1" s="1" t="s">
        <v>5465</v>
      </c>
      <c r="DYZ1" s="1" t="s">
        <v>5466</v>
      </c>
      <c r="DZA1" s="1" t="s">
        <v>5467</v>
      </c>
      <c r="DZB1" s="1" t="s">
        <v>5468</v>
      </c>
      <c r="DZC1" s="1" t="s">
        <v>5469</v>
      </c>
      <c r="DZD1" s="1" t="s">
        <v>5470</v>
      </c>
      <c r="DZE1" s="1" t="s">
        <v>5471</v>
      </c>
      <c r="DZF1" s="1" t="s">
        <v>5472</v>
      </c>
      <c r="DZG1" s="1" t="s">
        <v>5473</v>
      </c>
      <c r="DZH1" s="1" t="s">
        <v>5474</v>
      </c>
      <c r="DZI1" s="1" t="s">
        <v>5475</v>
      </c>
      <c r="DZJ1" s="1" t="s">
        <v>5476</v>
      </c>
      <c r="DZK1" s="1" t="s">
        <v>5477</v>
      </c>
      <c r="DZL1" s="1" t="s">
        <v>5478</v>
      </c>
      <c r="DZM1" s="1" t="s">
        <v>5479</v>
      </c>
      <c r="DZN1" s="1" t="s">
        <v>5480</v>
      </c>
      <c r="DZO1" s="1" t="s">
        <v>5481</v>
      </c>
      <c r="DZP1" s="1" t="s">
        <v>5482</v>
      </c>
      <c r="DZQ1" s="1" t="s">
        <v>5483</v>
      </c>
      <c r="DZR1" s="1" t="s">
        <v>5484</v>
      </c>
      <c r="DZS1" s="1" t="s">
        <v>5485</v>
      </c>
      <c r="DZT1" s="1" t="s">
        <v>5486</v>
      </c>
      <c r="DZU1" s="1" t="s">
        <v>5487</v>
      </c>
      <c r="DZV1" s="1" t="s">
        <v>5488</v>
      </c>
      <c r="DZW1" s="1" t="s">
        <v>5489</v>
      </c>
      <c r="DZX1" s="1" t="s">
        <v>5490</v>
      </c>
      <c r="DZY1" s="1" t="s">
        <v>5491</v>
      </c>
      <c r="DZZ1" s="1" t="s">
        <v>5492</v>
      </c>
      <c r="EAA1" s="1" t="s">
        <v>5493</v>
      </c>
      <c r="EAB1" s="1" t="s">
        <v>5494</v>
      </c>
      <c r="EAC1" s="1" t="s">
        <v>5495</v>
      </c>
      <c r="EAD1" s="1" t="s">
        <v>5496</v>
      </c>
      <c r="EAE1" s="1" t="s">
        <v>5497</v>
      </c>
      <c r="EAF1" s="1" t="s">
        <v>5498</v>
      </c>
      <c r="EAG1" s="1" t="s">
        <v>5499</v>
      </c>
      <c r="EAH1" s="1" t="s">
        <v>5500</v>
      </c>
      <c r="EAI1" s="1" t="s">
        <v>5501</v>
      </c>
      <c r="EAJ1" s="1" t="s">
        <v>5502</v>
      </c>
      <c r="EAK1" s="1" t="s">
        <v>5503</v>
      </c>
      <c r="EAL1" s="1" t="s">
        <v>5504</v>
      </c>
      <c r="EAM1" s="1" t="s">
        <v>5505</v>
      </c>
      <c r="EAN1" s="1" t="s">
        <v>5506</v>
      </c>
      <c r="EAO1" s="1" t="s">
        <v>5507</v>
      </c>
      <c r="EAP1" s="1" t="s">
        <v>5508</v>
      </c>
      <c r="EAQ1" s="1" t="s">
        <v>5509</v>
      </c>
      <c r="EAR1" s="1" t="s">
        <v>5510</v>
      </c>
      <c r="EAS1" s="1" t="s">
        <v>5511</v>
      </c>
      <c r="EAT1" s="1" t="s">
        <v>5512</v>
      </c>
      <c r="EAU1" s="1" t="s">
        <v>5513</v>
      </c>
      <c r="EAV1" s="1" t="s">
        <v>5514</v>
      </c>
      <c r="EAW1" s="1" t="s">
        <v>5515</v>
      </c>
      <c r="EAX1" s="1" t="s">
        <v>5516</v>
      </c>
      <c r="EAY1" s="1" t="s">
        <v>5517</v>
      </c>
      <c r="EAZ1" s="1" t="s">
        <v>5518</v>
      </c>
      <c r="EBA1" s="1" t="s">
        <v>5519</v>
      </c>
      <c r="EBB1" s="1" t="s">
        <v>5520</v>
      </c>
      <c r="EBC1" s="1" t="s">
        <v>5521</v>
      </c>
      <c r="EBD1" s="1" t="s">
        <v>5522</v>
      </c>
      <c r="EBE1" s="1" t="s">
        <v>5523</v>
      </c>
      <c r="EBF1" s="1" t="s">
        <v>5524</v>
      </c>
      <c r="EBG1" s="1" t="s">
        <v>5525</v>
      </c>
      <c r="EBH1" s="1" t="s">
        <v>5526</v>
      </c>
      <c r="EBI1" s="1" t="s">
        <v>5527</v>
      </c>
      <c r="EBJ1" s="1" t="s">
        <v>5528</v>
      </c>
      <c r="EBK1" s="1" t="s">
        <v>5529</v>
      </c>
      <c r="EBL1" s="1" t="s">
        <v>5530</v>
      </c>
      <c r="EBM1" s="1" t="s">
        <v>5531</v>
      </c>
      <c r="EBN1" s="1" t="s">
        <v>5532</v>
      </c>
      <c r="EBO1" s="1" t="s">
        <v>5533</v>
      </c>
      <c r="EBP1" s="1" t="s">
        <v>5534</v>
      </c>
      <c r="EBQ1" s="1" t="s">
        <v>5535</v>
      </c>
      <c r="EBR1" s="1" t="s">
        <v>5536</v>
      </c>
      <c r="EBS1" s="1" t="s">
        <v>5537</v>
      </c>
      <c r="EBT1" s="1" t="s">
        <v>5538</v>
      </c>
      <c r="EBU1" s="1" t="s">
        <v>5539</v>
      </c>
      <c r="EBV1" s="1" t="s">
        <v>5540</v>
      </c>
      <c r="EBW1" s="1" t="s">
        <v>5541</v>
      </c>
      <c r="EBX1" s="1" t="s">
        <v>5542</v>
      </c>
      <c r="EBY1" s="1" t="s">
        <v>5543</v>
      </c>
      <c r="EBZ1" s="1" t="s">
        <v>5544</v>
      </c>
      <c r="ECA1" s="1" t="s">
        <v>5545</v>
      </c>
      <c r="ECB1" s="1" t="s">
        <v>5546</v>
      </c>
      <c r="ECC1" s="1" t="s">
        <v>5547</v>
      </c>
      <c r="ECD1" s="1" t="s">
        <v>5548</v>
      </c>
      <c r="ECE1" s="1" t="s">
        <v>5549</v>
      </c>
      <c r="ECF1" s="1" t="s">
        <v>5550</v>
      </c>
      <c r="ECG1" s="1" t="s">
        <v>5551</v>
      </c>
      <c r="ECH1" s="1" t="s">
        <v>5552</v>
      </c>
      <c r="ECI1" s="1" t="s">
        <v>5553</v>
      </c>
      <c r="ECJ1" s="1" t="s">
        <v>5554</v>
      </c>
      <c r="ECK1" s="1" t="s">
        <v>5555</v>
      </c>
      <c r="ECL1" s="1" t="s">
        <v>5556</v>
      </c>
      <c r="ECM1" s="1" t="s">
        <v>5557</v>
      </c>
      <c r="ECN1" s="1" t="s">
        <v>5558</v>
      </c>
      <c r="ECO1" s="1" t="s">
        <v>5559</v>
      </c>
      <c r="ECP1" s="1" t="s">
        <v>5560</v>
      </c>
      <c r="ECQ1" s="1" t="s">
        <v>5561</v>
      </c>
      <c r="ECR1" s="1" t="s">
        <v>5562</v>
      </c>
      <c r="ECS1" s="1" t="s">
        <v>5563</v>
      </c>
      <c r="ECT1" s="1" t="s">
        <v>5564</v>
      </c>
      <c r="ECU1" s="1" t="s">
        <v>5565</v>
      </c>
      <c r="ECV1" s="1" t="s">
        <v>5566</v>
      </c>
      <c r="ECW1" s="1" t="s">
        <v>5567</v>
      </c>
      <c r="ECX1" s="1" t="s">
        <v>5568</v>
      </c>
      <c r="ECY1" s="1" t="s">
        <v>5569</v>
      </c>
      <c r="ECZ1" s="1" t="s">
        <v>5570</v>
      </c>
      <c r="EDA1" s="1" t="s">
        <v>5571</v>
      </c>
      <c r="EDB1" s="1" t="s">
        <v>5572</v>
      </c>
      <c r="EDC1" s="1" t="s">
        <v>5573</v>
      </c>
      <c r="EDD1" s="1" t="s">
        <v>5574</v>
      </c>
      <c r="EDE1" s="1" t="s">
        <v>5575</v>
      </c>
      <c r="EDF1" s="1" t="s">
        <v>5576</v>
      </c>
      <c r="EDG1" s="1" t="s">
        <v>5577</v>
      </c>
      <c r="EDH1" s="1" t="s">
        <v>5578</v>
      </c>
      <c r="EDI1" s="1" t="s">
        <v>5579</v>
      </c>
      <c r="EDJ1" s="1" t="s">
        <v>5580</v>
      </c>
      <c r="EDK1" s="1" t="s">
        <v>5581</v>
      </c>
      <c r="EDL1" s="1" t="s">
        <v>5582</v>
      </c>
      <c r="EDM1" s="1" t="s">
        <v>5583</v>
      </c>
      <c r="EDN1" s="1" t="s">
        <v>5584</v>
      </c>
      <c r="EDO1" s="1" t="s">
        <v>5585</v>
      </c>
      <c r="EDP1" s="1" t="s">
        <v>5586</v>
      </c>
      <c r="EDQ1" s="1" t="s">
        <v>5587</v>
      </c>
      <c r="EDR1" s="1" t="s">
        <v>5588</v>
      </c>
      <c r="EDS1" s="1" t="s">
        <v>5589</v>
      </c>
      <c r="EDT1" s="1" t="s">
        <v>5590</v>
      </c>
      <c r="EDU1" s="1" t="s">
        <v>5591</v>
      </c>
      <c r="EDV1" s="1" t="s">
        <v>5592</v>
      </c>
      <c r="EDW1" s="1" t="s">
        <v>5593</v>
      </c>
      <c r="EDX1" s="1" t="s">
        <v>5594</v>
      </c>
      <c r="EDY1" s="1" t="s">
        <v>5595</v>
      </c>
      <c r="EDZ1" s="1" t="s">
        <v>5596</v>
      </c>
      <c r="EEA1" s="1" t="s">
        <v>5597</v>
      </c>
      <c r="EEB1" s="1" t="s">
        <v>5598</v>
      </c>
      <c r="EEC1" s="1" t="s">
        <v>5599</v>
      </c>
      <c r="EED1" s="1" t="s">
        <v>5600</v>
      </c>
      <c r="EEE1" s="1" t="s">
        <v>5601</v>
      </c>
      <c r="EEF1" s="1" t="s">
        <v>5602</v>
      </c>
      <c r="EEG1" s="1" t="s">
        <v>5603</v>
      </c>
      <c r="EEH1" s="1" t="s">
        <v>5604</v>
      </c>
      <c r="EEI1" s="1" t="s">
        <v>5605</v>
      </c>
      <c r="EEJ1" s="1" t="s">
        <v>5606</v>
      </c>
      <c r="EEK1" s="1" t="s">
        <v>5607</v>
      </c>
      <c r="EEL1" s="1" t="s">
        <v>5608</v>
      </c>
      <c r="EEM1" s="1" t="s">
        <v>5609</v>
      </c>
      <c r="EEN1" s="1" t="s">
        <v>5610</v>
      </c>
      <c r="EEO1" s="1" t="s">
        <v>5611</v>
      </c>
      <c r="EEP1" s="1" t="s">
        <v>5612</v>
      </c>
      <c r="EEQ1" s="1" t="s">
        <v>5613</v>
      </c>
      <c r="EER1" s="1" t="s">
        <v>5614</v>
      </c>
      <c r="EES1" s="1" t="s">
        <v>5615</v>
      </c>
      <c r="EET1" s="1" t="s">
        <v>5616</v>
      </c>
      <c r="EEU1" s="1" t="s">
        <v>5617</v>
      </c>
      <c r="EEV1" s="1" t="s">
        <v>5618</v>
      </c>
      <c r="EEW1" s="1" t="s">
        <v>5619</v>
      </c>
      <c r="EEX1" s="1" t="s">
        <v>5620</v>
      </c>
      <c r="EEY1" s="1" t="s">
        <v>5621</v>
      </c>
      <c r="EEZ1" s="1" t="s">
        <v>5622</v>
      </c>
      <c r="EFA1" s="1" t="s">
        <v>5623</v>
      </c>
      <c r="EFB1" s="1" t="s">
        <v>5624</v>
      </c>
      <c r="EFC1" s="1" t="s">
        <v>5625</v>
      </c>
      <c r="EFD1" s="1" t="s">
        <v>5626</v>
      </c>
      <c r="EFE1" s="1" t="s">
        <v>5627</v>
      </c>
      <c r="EFF1" s="1" t="s">
        <v>5628</v>
      </c>
      <c r="EFG1" s="1" t="s">
        <v>5629</v>
      </c>
      <c r="EFH1" s="1" t="s">
        <v>5630</v>
      </c>
      <c r="EFI1" s="1" t="s">
        <v>5631</v>
      </c>
      <c r="EFJ1" s="1" t="s">
        <v>5632</v>
      </c>
      <c r="EFK1" s="1" t="s">
        <v>5633</v>
      </c>
      <c r="EFL1" s="1" t="s">
        <v>5634</v>
      </c>
      <c r="EFM1" s="1" t="s">
        <v>5635</v>
      </c>
      <c r="EFN1" s="1" t="s">
        <v>5636</v>
      </c>
      <c r="EFO1" s="1" t="s">
        <v>5637</v>
      </c>
      <c r="EFP1" s="1" t="s">
        <v>5638</v>
      </c>
      <c r="EFQ1" s="1" t="s">
        <v>5639</v>
      </c>
      <c r="EFR1" s="1" t="s">
        <v>5640</v>
      </c>
      <c r="EFS1" s="1" t="s">
        <v>5641</v>
      </c>
      <c r="EFT1" s="1" t="s">
        <v>5642</v>
      </c>
      <c r="EFU1" s="1" t="s">
        <v>5643</v>
      </c>
      <c r="EFV1" s="1" t="s">
        <v>5644</v>
      </c>
      <c r="EFW1" s="1" t="s">
        <v>5645</v>
      </c>
      <c r="EFX1" s="1" t="s">
        <v>5646</v>
      </c>
      <c r="EFY1" s="1" t="s">
        <v>5647</v>
      </c>
      <c r="EFZ1" s="1" t="s">
        <v>5648</v>
      </c>
      <c r="EGA1" s="1" t="s">
        <v>5649</v>
      </c>
      <c r="EGB1" s="1" t="s">
        <v>5650</v>
      </c>
      <c r="EGC1" s="1" t="s">
        <v>5651</v>
      </c>
      <c r="EGD1" s="1" t="s">
        <v>5652</v>
      </c>
      <c r="EGE1" s="1" t="s">
        <v>5653</v>
      </c>
      <c r="EGF1" s="1" t="s">
        <v>5654</v>
      </c>
      <c r="EGG1" s="1" t="s">
        <v>5655</v>
      </c>
      <c r="EGH1" s="1" t="s">
        <v>5656</v>
      </c>
      <c r="EGI1" s="1" t="s">
        <v>5657</v>
      </c>
      <c r="EGJ1" s="1" t="s">
        <v>5658</v>
      </c>
      <c r="EGK1" s="1" t="s">
        <v>5659</v>
      </c>
      <c r="EGL1" s="1" t="s">
        <v>5660</v>
      </c>
      <c r="EGM1" s="1" t="s">
        <v>5661</v>
      </c>
      <c r="EGN1" s="1" t="s">
        <v>5662</v>
      </c>
      <c r="EGO1" s="1" t="s">
        <v>5663</v>
      </c>
      <c r="EGP1" s="1" t="s">
        <v>5664</v>
      </c>
      <c r="EGQ1" s="1" t="s">
        <v>5665</v>
      </c>
      <c r="EGR1" s="1" t="s">
        <v>5666</v>
      </c>
      <c r="EGS1" s="1" t="s">
        <v>5667</v>
      </c>
      <c r="EGT1" s="1" t="s">
        <v>5668</v>
      </c>
      <c r="EGU1" s="1" t="s">
        <v>5669</v>
      </c>
      <c r="EGV1" s="1" t="s">
        <v>5670</v>
      </c>
      <c r="EGW1" s="1" t="s">
        <v>5671</v>
      </c>
      <c r="EGX1" s="1" t="s">
        <v>5672</v>
      </c>
      <c r="EGY1" s="1" t="s">
        <v>5673</v>
      </c>
      <c r="EGZ1" s="1" t="s">
        <v>5674</v>
      </c>
      <c r="EHA1" s="1" t="s">
        <v>5675</v>
      </c>
      <c r="EHB1" s="1" t="s">
        <v>5676</v>
      </c>
      <c r="EHC1" s="1" t="s">
        <v>5677</v>
      </c>
      <c r="EHD1" s="1" t="s">
        <v>5678</v>
      </c>
      <c r="EHE1" s="1" t="s">
        <v>5679</v>
      </c>
      <c r="EHF1" s="1" t="s">
        <v>5680</v>
      </c>
      <c r="EHG1" s="1" t="s">
        <v>5681</v>
      </c>
      <c r="EHH1" s="1" t="s">
        <v>5682</v>
      </c>
      <c r="EHI1" s="1" t="s">
        <v>5683</v>
      </c>
      <c r="EHJ1" s="1" t="s">
        <v>5684</v>
      </c>
      <c r="EHK1" s="1" t="s">
        <v>5685</v>
      </c>
      <c r="EHL1" s="1" t="s">
        <v>5686</v>
      </c>
      <c r="EHM1" s="1" t="s">
        <v>5687</v>
      </c>
      <c r="EHN1" s="1" t="s">
        <v>5688</v>
      </c>
      <c r="EHO1" s="1" t="s">
        <v>5689</v>
      </c>
      <c r="EHP1" s="1" t="s">
        <v>5690</v>
      </c>
      <c r="EHQ1" s="1" t="s">
        <v>5691</v>
      </c>
      <c r="EHR1" s="1" t="s">
        <v>5692</v>
      </c>
      <c r="EHS1" s="1" t="s">
        <v>5693</v>
      </c>
      <c r="EHT1" s="1" t="s">
        <v>5694</v>
      </c>
      <c r="EHU1" s="1" t="s">
        <v>5695</v>
      </c>
      <c r="EHV1" s="1" t="s">
        <v>5696</v>
      </c>
      <c r="EHW1" s="1" t="s">
        <v>5697</v>
      </c>
      <c r="EHX1" s="1" t="s">
        <v>5698</v>
      </c>
      <c r="EHY1" s="1" t="s">
        <v>5699</v>
      </c>
      <c r="EHZ1" s="1" t="s">
        <v>5700</v>
      </c>
      <c r="EIA1" s="1" t="s">
        <v>5701</v>
      </c>
      <c r="EIB1" s="1" t="s">
        <v>5702</v>
      </c>
      <c r="EIC1" s="1" t="s">
        <v>5703</v>
      </c>
      <c r="EID1" s="1" t="s">
        <v>5704</v>
      </c>
      <c r="EIE1" s="1" t="s">
        <v>5705</v>
      </c>
      <c r="EIF1" s="1" t="s">
        <v>5706</v>
      </c>
      <c r="EIG1" s="1" t="s">
        <v>5707</v>
      </c>
      <c r="EIH1" s="1" t="s">
        <v>5708</v>
      </c>
      <c r="EII1" s="1" t="s">
        <v>5709</v>
      </c>
      <c r="EIJ1" s="1" t="s">
        <v>5710</v>
      </c>
      <c r="EIK1" s="1" t="s">
        <v>5711</v>
      </c>
      <c r="EIL1" s="1" t="s">
        <v>5712</v>
      </c>
      <c r="EIM1" s="1" t="s">
        <v>5713</v>
      </c>
      <c r="EIN1" s="1" t="s">
        <v>5714</v>
      </c>
      <c r="EIO1" s="1" t="s">
        <v>5715</v>
      </c>
      <c r="EIP1" s="1" t="s">
        <v>5716</v>
      </c>
      <c r="EIQ1" s="1" t="s">
        <v>5717</v>
      </c>
      <c r="EIR1" s="1" t="s">
        <v>5718</v>
      </c>
      <c r="EIS1" s="1" t="s">
        <v>5719</v>
      </c>
      <c r="EIT1" s="1" t="s">
        <v>5720</v>
      </c>
      <c r="EIU1" s="1" t="s">
        <v>5721</v>
      </c>
      <c r="EIV1" s="1" t="s">
        <v>5722</v>
      </c>
      <c r="EIW1" s="1" t="s">
        <v>5723</v>
      </c>
      <c r="EIX1" s="1" t="s">
        <v>5724</v>
      </c>
      <c r="EIY1" s="1" t="s">
        <v>5725</v>
      </c>
      <c r="EIZ1" s="1" t="s">
        <v>5726</v>
      </c>
      <c r="EJA1" s="1" t="s">
        <v>5727</v>
      </c>
      <c r="EJB1" s="1" t="s">
        <v>5728</v>
      </c>
      <c r="EJC1" s="1" t="s">
        <v>5729</v>
      </c>
      <c r="EJD1" s="1" t="s">
        <v>5730</v>
      </c>
      <c r="EJE1" s="1" t="s">
        <v>5731</v>
      </c>
      <c r="EJF1" s="1" t="s">
        <v>5732</v>
      </c>
      <c r="EJG1" s="1" t="s">
        <v>5733</v>
      </c>
      <c r="EJH1" s="1" t="s">
        <v>5734</v>
      </c>
      <c r="EJI1" s="1" t="s">
        <v>5735</v>
      </c>
      <c r="EJJ1" s="1" t="s">
        <v>5736</v>
      </c>
      <c r="EJK1" s="1" t="s">
        <v>5737</v>
      </c>
      <c r="EJL1" s="1" t="s">
        <v>5738</v>
      </c>
      <c r="EJM1" s="1" t="s">
        <v>5739</v>
      </c>
      <c r="EJN1" s="1" t="s">
        <v>5740</v>
      </c>
      <c r="EJO1" s="1" t="s">
        <v>5741</v>
      </c>
      <c r="EJP1" s="1" t="s">
        <v>5742</v>
      </c>
      <c r="EJQ1" s="1" t="s">
        <v>5743</v>
      </c>
      <c r="EJR1" s="1" t="s">
        <v>5744</v>
      </c>
      <c r="EJS1" s="1" t="s">
        <v>5745</v>
      </c>
      <c r="EJT1" s="1" t="s">
        <v>5746</v>
      </c>
      <c r="EJU1" s="1" t="s">
        <v>5747</v>
      </c>
      <c r="EJV1" s="1" t="s">
        <v>5748</v>
      </c>
      <c r="EJW1" s="1" t="s">
        <v>5749</v>
      </c>
      <c r="EJX1" s="1" t="s">
        <v>5750</v>
      </c>
      <c r="EJY1" s="1" t="s">
        <v>5751</v>
      </c>
      <c r="EJZ1" s="1" t="s">
        <v>5752</v>
      </c>
      <c r="EKA1" s="1" t="s">
        <v>5753</v>
      </c>
      <c r="EKB1" s="1" t="s">
        <v>5754</v>
      </c>
      <c r="EKC1" s="1" t="s">
        <v>5755</v>
      </c>
      <c r="EKD1" s="1" t="s">
        <v>5756</v>
      </c>
      <c r="EKE1" s="1" t="s">
        <v>5757</v>
      </c>
      <c r="EKF1" s="1" t="s">
        <v>5758</v>
      </c>
      <c r="EKG1" s="1" t="s">
        <v>5759</v>
      </c>
      <c r="EKH1" s="1" t="s">
        <v>5760</v>
      </c>
      <c r="EKI1" s="1" t="s">
        <v>5761</v>
      </c>
      <c r="EKJ1" s="1" t="s">
        <v>5762</v>
      </c>
      <c r="EKK1" s="1" t="s">
        <v>5763</v>
      </c>
      <c r="EKL1" s="1" t="s">
        <v>5764</v>
      </c>
      <c r="EKM1" s="1" t="s">
        <v>5765</v>
      </c>
      <c r="EKN1" s="1" t="s">
        <v>5766</v>
      </c>
      <c r="EKO1" s="1" t="s">
        <v>5767</v>
      </c>
      <c r="EKP1" s="1" t="s">
        <v>5768</v>
      </c>
      <c r="EKQ1" s="1" t="s">
        <v>5769</v>
      </c>
      <c r="EKR1" s="1" t="s">
        <v>5770</v>
      </c>
      <c r="EKS1" s="1" t="s">
        <v>5771</v>
      </c>
      <c r="EKT1" s="1" t="s">
        <v>5772</v>
      </c>
      <c r="EKU1" s="1" t="s">
        <v>5773</v>
      </c>
      <c r="EKV1" s="1" t="s">
        <v>5774</v>
      </c>
      <c r="EKW1" s="1" t="s">
        <v>5775</v>
      </c>
      <c r="EKX1" s="1" t="s">
        <v>5776</v>
      </c>
      <c r="EKY1" s="1" t="s">
        <v>5777</v>
      </c>
      <c r="EKZ1" s="1" t="s">
        <v>5778</v>
      </c>
      <c r="ELA1" s="1" t="s">
        <v>5779</v>
      </c>
      <c r="ELB1" s="1" t="s">
        <v>5780</v>
      </c>
      <c r="ELC1" s="1" t="s">
        <v>5781</v>
      </c>
      <c r="ELD1" s="1" t="s">
        <v>5782</v>
      </c>
      <c r="ELE1" s="1" t="s">
        <v>5783</v>
      </c>
      <c r="ELF1" s="1" t="s">
        <v>5784</v>
      </c>
      <c r="ELG1" s="1" t="s">
        <v>5785</v>
      </c>
      <c r="ELH1" s="1" t="s">
        <v>5786</v>
      </c>
      <c r="ELI1" s="1" t="s">
        <v>5787</v>
      </c>
      <c r="ELJ1" s="1" t="s">
        <v>5788</v>
      </c>
      <c r="ELK1" s="1" t="s">
        <v>5789</v>
      </c>
      <c r="ELL1" s="1" t="s">
        <v>5790</v>
      </c>
      <c r="ELM1" s="1" t="s">
        <v>5791</v>
      </c>
      <c r="ELN1" s="1" t="s">
        <v>5792</v>
      </c>
      <c r="ELO1" s="1" t="s">
        <v>5793</v>
      </c>
      <c r="ELP1" s="1" t="s">
        <v>5794</v>
      </c>
      <c r="ELQ1" s="1" t="s">
        <v>5795</v>
      </c>
      <c r="ELR1" s="1" t="s">
        <v>5796</v>
      </c>
      <c r="ELS1" s="1" t="s">
        <v>5797</v>
      </c>
      <c r="ELT1" s="1" t="s">
        <v>5798</v>
      </c>
      <c r="ELU1" s="1" t="s">
        <v>5799</v>
      </c>
      <c r="ELV1" s="1" t="s">
        <v>5800</v>
      </c>
      <c r="ELW1" s="1" t="s">
        <v>5801</v>
      </c>
      <c r="ELX1" s="1" t="s">
        <v>5802</v>
      </c>
      <c r="ELY1" s="1" t="s">
        <v>5803</v>
      </c>
      <c r="ELZ1" s="1" t="s">
        <v>5804</v>
      </c>
      <c r="EMA1" s="1" t="s">
        <v>5805</v>
      </c>
      <c r="EMB1" s="1" t="s">
        <v>5806</v>
      </c>
      <c r="EMC1" s="1" t="s">
        <v>5807</v>
      </c>
      <c r="EMD1" s="1" t="s">
        <v>5808</v>
      </c>
      <c r="EME1" s="1" t="s">
        <v>5809</v>
      </c>
      <c r="EMF1" s="1" t="s">
        <v>5810</v>
      </c>
      <c r="EMG1" s="1" t="s">
        <v>5811</v>
      </c>
      <c r="EMH1" s="1" t="s">
        <v>5812</v>
      </c>
      <c r="EMI1" s="1" t="s">
        <v>5813</v>
      </c>
      <c r="EMJ1" s="1" t="s">
        <v>5814</v>
      </c>
      <c r="EMK1" s="1" t="s">
        <v>5815</v>
      </c>
      <c r="EML1" s="1" t="s">
        <v>5816</v>
      </c>
      <c r="EMM1" s="1" t="s">
        <v>5817</v>
      </c>
      <c r="EMN1" s="1" t="s">
        <v>5818</v>
      </c>
      <c r="EMO1" s="1" t="s">
        <v>5819</v>
      </c>
      <c r="EMP1" s="1" t="s">
        <v>5820</v>
      </c>
      <c r="EMQ1" s="1" t="s">
        <v>5821</v>
      </c>
      <c r="EMR1" s="1" t="s">
        <v>5822</v>
      </c>
      <c r="EMS1" s="1" t="s">
        <v>5823</v>
      </c>
      <c r="EMT1" s="1" t="s">
        <v>5824</v>
      </c>
      <c r="EMU1" s="1" t="s">
        <v>5825</v>
      </c>
      <c r="EMV1" s="1" t="s">
        <v>5826</v>
      </c>
      <c r="EMW1" s="1" t="s">
        <v>5827</v>
      </c>
      <c r="EMX1" s="1" t="s">
        <v>5828</v>
      </c>
      <c r="EMY1" s="1" t="s">
        <v>5829</v>
      </c>
      <c r="EMZ1" s="1" t="s">
        <v>5830</v>
      </c>
      <c r="ENA1" s="1" t="s">
        <v>5831</v>
      </c>
      <c r="ENB1" s="1" t="s">
        <v>5832</v>
      </c>
      <c r="ENC1" s="1" t="s">
        <v>5833</v>
      </c>
      <c r="END1" s="1" t="s">
        <v>5834</v>
      </c>
      <c r="ENE1" s="1" t="s">
        <v>5835</v>
      </c>
      <c r="ENF1" s="1" t="s">
        <v>5836</v>
      </c>
      <c r="ENG1" s="1" t="s">
        <v>5837</v>
      </c>
      <c r="ENH1" s="1" t="s">
        <v>5838</v>
      </c>
      <c r="ENI1" s="1" t="s">
        <v>5839</v>
      </c>
      <c r="ENJ1" s="1" t="s">
        <v>5840</v>
      </c>
      <c r="ENK1" s="1" t="s">
        <v>5841</v>
      </c>
      <c r="ENL1" s="1" t="s">
        <v>5842</v>
      </c>
      <c r="ENM1" s="1" t="s">
        <v>5843</v>
      </c>
      <c r="ENN1" s="1" t="s">
        <v>5844</v>
      </c>
      <c r="ENO1" s="1" t="s">
        <v>5845</v>
      </c>
      <c r="ENP1" s="1" t="s">
        <v>5846</v>
      </c>
      <c r="ENQ1" s="1" t="s">
        <v>5847</v>
      </c>
      <c r="ENR1" s="1" t="s">
        <v>5848</v>
      </c>
      <c r="ENS1" s="1" t="s">
        <v>5849</v>
      </c>
      <c r="ENT1" s="1" t="s">
        <v>5850</v>
      </c>
      <c r="ENU1" s="1" t="s">
        <v>5851</v>
      </c>
      <c r="ENV1" s="1" t="s">
        <v>5852</v>
      </c>
      <c r="ENW1" s="1" t="s">
        <v>5853</v>
      </c>
      <c r="ENX1" s="1" t="s">
        <v>5854</v>
      </c>
      <c r="ENY1" s="1" t="s">
        <v>5855</v>
      </c>
      <c r="ENZ1" s="1" t="s">
        <v>5856</v>
      </c>
      <c r="EOA1" s="1" t="s">
        <v>5857</v>
      </c>
      <c r="EOB1" s="1" t="s">
        <v>5858</v>
      </c>
      <c r="EOC1" s="1" t="s">
        <v>5859</v>
      </c>
      <c r="EOD1" s="1" t="s">
        <v>5860</v>
      </c>
      <c r="EOE1" s="1" t="s">
        <v>5861</v>
      </c>
      <c r="EOF1" s="1" t="s">
        <v>5862</v>
      </c>
      <c r="EOG1" s="1" t="s">
        <v>5863</v>
      </c>
      <c r="EOH1" s="1" t="s">
        <v>5864</v>
      </c>
      <c r="EOI1" s="1" t="s">
        <v>5865</v>
      </c>
      <c r="EOJ1" s="1" t="s">
        <v>5866</v>
      </c>
      <c r="EOK1" s="1" t="s">
        <v>5867</v>
      </c>
      <c r="EOL1" s="1" t="s">
        <v>5868</v>
      </c>
      <c r="EOM1" s="1" t="s">
        <v>5869</v>
      </c>
      <c r="EON1" s="1" t="s">
        <v>5870</v>
      </c>
      <c r="EOO1" s="1" t="s">
        <v>5871</v>
      </c>
      <c r="EOP1" s="1" t="s">
        <v>5872</v>
      </c>
      <c r="EOQ1" s="1" t="s">
        <v>5873</v>
      </c>
      <c r="EOR1" s="1" t="s">
        <v>5874</v>
      </c>
      <c r="EOS1" s="1" t="s">
        <v>5875</v>
      </c>
      <c r="EOT1" s="1" t="s">
        <v>5876</v>
      </c>
      <c r="EOU1" s="1" t="s">
        <v>5877</v>
      </c>
      <c r="EOV1" s="1" t="s">
        <v>5878</v>
      </c>
      <c r="EOW1" s="1" t="s">
        <v>5879</v>
      </c>
      <c r="EOX1" s="1" t="s">
        <v>5880</v>
      </c>
      <c r="EOY1" s="1" t="s">
        <v>5881</v>
      </c>
      <c r="EOZ1" s="1" t="s">
        <v>5882</v>
      </c>
      <c r="EPA1" s="1" t="s">
        <v>5883</v>
      </c>
      <c r="EPB1" s="1" t="s">
        <v>5884</v>
      </c>
      <c r="EPC1" s="1" t="s">
        <v>5885</v>
      </c>
      <c r="EPD1" s="1" t="s">
        <v>5886</v>
      </c>
      <c r="EPE1" s="1" t="s">
        <v>5887</v>
      </c>
      <c r="EPF1" s="1" t="s">
        <v>5888</v>
      </c>
      <c r="EPG1" s="1" t="s">
        <v>5889</v>
      </c>
      <c r="EPH1" s="1" t="s">
        <v>5890</v>
      </c>
      <c r="EPI1" s="1" t="s">
        <v>5891</v>
      </c>
      <c r="EPJ1" s="1" t="s">
        <v>5892</v>
      </c>
      <c r="EPK1" s="1" t="s">
        <v>5893</v>
      </c>
      <c r="EPL1" s="1" t="s">
        <v>5894</v>
      </c>
      <c r="EPM1" s="1" t="s">
        <v>5895</v>
      </c>
      <c r="EPN1" s="1" t="s">
        <v>5896</v>
      </c>
      <c r="EPO1" s="1" t="s">
        <v>5897</v>
      </c>
      <c r="EPP1" s="1" t="s">
        <v>5898</v>
      </c>
      <c r="EPQ1" s="1" t="s">
        <v>5899</v>
      </c>
      <c r="EPR1" s="1" t="s">
        <v>5900</v>
      </c>
      <c r="EPS1" s="1" t="s">
        <v>5901</v>
      </c>
      <c r="EPT1" s="1" t="s">
        <v>5902</v>
      </c>
      <c r="EPU1" s="1" t="s">
        <v>5903</v>
      </c>
      <c r="EPV1" s="1" t="s">
        <v>5904</v>
      </c>
      <c r="EPW1" s="1" t="s">
        <v>5905</v>
      </c>
      <c r="EPX1" s="1" t="s">
        <v>5906</v>
      </c>
      <c r="EPY1" s="1" t="s">
        <v>5907</v>
      </c>
      <c r="EPZ1" s="1" t="s">
        <v>5908</v>
      </c>
      <c r="EQA1" s="1" t="s">
        <v>5909</v>
      </c>
      <c r="EQB1" s="1" t="s">
        <v>5910</v>
      </c>
      <c r="EQC1" s="1" t="s">
        <v>5911</v>
      </c>
      <c r="EQD1" s="1" t="s">
        <v>5912</v>
      </c>
      <c r="EQE1" s="1" t="s">
        <v>5913</v>
      </c>
      <c r="EQF1" s="1" t="s">
        <v>5914</v>
      </c>
      <c r="EQG1" s="1" t="s">
        <v>5915</v>
      </c>
      <c r="EQH1" s="1" t="s">
        <v>5916</v>
      </c>
      <c r="EQI1" s="1" t="s">
        <v>5917</v>
      </c>
      <c r="EQJ1" s="1" t="s">
        <v>5918</v>
      </c>
      <c r="EQK1" s="1" t="s">
        <v>5919</v>
      </c>
      <c r="EQL1" s="1" t="s">
        <v>5920</v>
      </c>
      <c r="EQM1" s="1" t="s">
        <v>5921</v>
      </c>
      <c r="EQN1" s="1" t="s">
        <v>5922</v>
      </c>
      <c r="EQO1" s="1" t="s">
        <v>5923</v>
      </c>
      <c r="EQP1" s="1" t="s">
        <v>5924</v>
      </c>
      <c r="EQQ1" s="1" t="s">
        <v>5925</v>
      </c>
      <c r="EQR1" s="1" t="s">
        <v>5926</v>
      </c>
      <c r="EQS1" s="1" t="s">
        <v>5927</v>
      </c>
      <c r="EQT1" s="1" t="s">
        <v>5928</v>
      </c>
      <c r="EQU1" s="1" t="s">
        <v>5929</v>
      </c>
      <c r="EQV1" s="1" t="s">
        <v>5930</v>
      </c>
      <c r="EQW1" s="1" t="s">
        <v>5931</v>
      </c>
      <c r="EQX1" s="1" t="s">
        <v>5932</v>
      </c>
      <c r="EQY1" s="1" t="s">
        <v>5933</v>
      </c>
      <c r="EQZ1" s="1" t="s">
        <v>5934</v>
      </c>
      <c r="ERA1" s="1" t="s">
        <v>5935</v>
      </c>
      <c r="ERB1" s="1" t="s">
        <v>5936</v>
      </c>
      <c r="ERC1" s="1" t="s">
        <v>5937</v>
      </c>
      <c r="ERD1" s="1" t="s">
        <v>5938</v>
      </c>
      <c r="ERE1" s="1" t="s">
        <v>5939</v>
      </c>
      <c r="ERF1" s="1" t="s">
        <v>5940</v>
      </c>
      <c r="ERG1" s="1" t="s">
        <v>5941</v>
      </c>
      <c r="ERH1" s="1" t="s">
        <v>5942</v>
      </c>
      <c r="ERI1" s="1" t="s">
        <v>5943</v>
      </c>
      <c r="ERJ1" s="1" t="s">
        <v>5944</v>
      </c>
      <c r="ERK1" s="1" t="s">
        <v>5945</v>
      </c>
      <c r="ERL1" s="1" t="s">
        <v>5946</v>
      </c>
      <c r="ERM1" s="1" t="s">
        <v>5947</v>
      </c>
      <c r="ERN1" s="1" t="s">
        <v>5948</v>
      </c>
      <c r="ERO1" s="1" t="s">
        <v>5949</v>
      </c>
      <c r="ERP1" s="1" t="s">
        <v>5950</v>
      </c>
      <c r="ERQ1" s="1" t="s">
        <v>5951</v>
      </c>
      <c r="ERR1" s="1" t="s">
        <v>5952</v>
      </c>
      <c r="ERS1" s="1" t="s">
        <v>5953</v>
      </c>
      <c r="ERT1" s="1" t="s">
        <v>5954</v>
      </c>
      <c r="ERU1" s="1" t="s">
        <v>5955</v>
      </c>
      <c r="ERV1" s="1" t="s">
        <v>5956</v>
      </c>
      <c r="ERW1" s="1" t="s">
        <v>5957</v>
      </c>
      <c r="ERX1" s="1" t="s">
        <v>5958</v>
      </c>
      <c r="ERY1" s="1" t="s">
        <v>5959</v>
      </c>
      <c r="ERZ1" s="1" t="s">
        <v>5960</v>
      </c>
      <c r="ESA1" s="1" t="s">
        <v>5961</v>
      </c>
      <c r="ESB1" s="1" t="s">
        <v>5962</v>
      </c>
      <c r="ESC1" s="1" t="s">
        <v>5963</v>
      </c>
      <c r="ESD1" s="1" t="s">
        <v>5964</v>
      </c>
      <c r="ESE1" s="1" t="s">
        <v>5965</v>
      </c>
      <c r="ESF1" s="1" t="s">
        <v>5966</v>
      </c>
      <c r="ESG1" s="1" t="s">
        <v>5967</v>
      </c>
      <c r="ESH1" s="1" t="s">
        <v>5968</v>
      </c>
      <c r="ESI1" s="1" t="s">
        <v>5969</v>
      </c>
      <c r="ESJ1" s="1" t="s">
        <v>5970</v>
      </c>
      <c r="ESK1" s="1" t="s">
        <v>5971</v>
      </c>
      <c r="ESL1" s="1" t="s">
        <v>5972</v>
      </c>
      <c r="ESM1" s="1" t="s">
        <v>5973</v>
      </c>
      <c r="ESN1" s="1" t="s">
        <v>5974</v>
      </c>
      <c r="ESO1" s="1" t="s">
        <v>5975</v>
      </c>
      <c r="ESP1" s="1" t="s">
        <v>5976</v>
      </c>
      <c r="ESQ1" s="1" t="s">
        <v>5977</v>
      </c>
      <c r="ESR1" s="1" t="s">
        <v>5978</v>
      </c>
      <c r="ESS1" s="1" t="s">
        <v>5979</v>
      </c>
      <c r="EST1" s="1" t="s">
        <v>5980</v>
      </c>
      <c r="ESU1" s="1" t="s">
        <v>5981</v>
      </c>
      <c r="ESV1" s="1" t="s">
        <v>5982</v>
      </c>
      <c r="ESW1" s="1" t="s">
        <v>5983</v>
      </c>
      <c r="ESX1" s="1" t="s">
        <v>5984</v>
      </c>
      <c r="ESY1" s="1" t="s">
        <v>5985</v>
      </c>
      <c r="ESZ1" s="1" t="s">
        <v>5986</v>
      </c>
      <c r="ETA1" s="1" t="s">
        <v>5987</v>
      </c>
      <c r="ETB1" s="1" t="s">
        <v>5988</v>
      </c>
      <c r="ETC1" s="1" t="s">
        <v>5989</v>
      </c>
      <c r="ETD1" s="1" t="s">
        <v>5990</v>
      </c>
      <c r="ETE1" s="1" t="s">
        <v>5991</v>
      </c>
      <c r="ETF1" s="1" t="s">
        <v>5992</v>
      </c>
      <c r="ETG1" s="1" t="s">
        <v>5993</v>
      </c>
      <c r="ETH1" s="1" t="s">
        <v>5994</v>
      </c>
      <c r="ETI1" s="1" t="s">
        <v>5995</v>
      </c>
      <c r="ETJ1" s="1" t="s">
        <v>5996</v>
      </c>
      <c r="ETK1" s="1" t="s">
        <v>5997</v>
      </c>
      <c r="ETL1" s="1" t="s">
        <v>5998</v>
      </c>
      <c r="ETM1" s="1" t="s">
        <v>5999</v>
      </c>
      <c r="ETN1" s="1" t="s">
        <v>6000</v>
      </c>
      <c r="ETO1" s="1" t="s">
        <v>6001</v>
      </c>
      <c r="ETP1" s="1" t="s">
        <v>6002</v>
      </c>
      <c r="ETQ1" s="1" t="s">
        <v>6003</v>
      </c>
      <c r="ETR1" s="1" t="s">
        <v>6004</v>
      </c>
      <c r="ETS1" s="1" t="s">
        <v>6005</v>
      </c>
      <c r="ETT1" s="1" t="s">
        <v>6006</v>
      </c>
      <c r="ETU1" s="1" t="s">
        <v>6007</v>
      </c>
      <c r="ETV1" s="1" t="s">
        <v>6008</v>
      </c>
      <c r="ETW1" s="1" t="s">
        <v>6009</v>
      </c>
      <c r="ETX1" s="1" t="s">
        <v>6010</v>
      </c>
      <c r="ETY1" s="1" t="s">
        <v>6011</v>
      </c>
      <c r="ETZ1" s="1" t="s">
        <v>6012</v>
      </c>
      <c r="EUA1" s="1" t="s">
        <v>6013</v>
      </c>
      <c r="EUB1" s="1" t="s">
        <v>6014</v>
      </c>
      <c r="EUC1" s="1" t="s">
        <v>6015</v>
      </c>
      <c r="EUD1" s="1" t="s">
        <v>6016</v>
      </c>
      <c r="EUE1" s="1" t="s">
        <v>6017</v>
      </c>
      <c r="EUF1" s="1" t="s">
        <v>6018</v>
      </c>
      <c r="EUG1" s="1" t="s">
        <v>6019</v>
      </c>
      <c r="EUH1" s="1" t="s">
        <v>6020</v>
      </c>
      <c r="EUI1" s="1" t="s">
        <v>6021</v>
      </c>
      <c r="EUJ1" s="1" t="s">
        <v>6022</v>
      </c>
      <c r="EUK1" s="1" t="s">
        <v>6023</v>
      </c>
      <c r="EUL1" s="1" t="s">
        <v>6024</v>
      </c>
      <c r="EUM1" s="1" t="s">
        <v>6025</v>
      </c>
      <c r="EUN1" s="1" t="s">
        <v>6026</v>
      </c>
      <c r="EUO1" s="1" t="s">
        <v>6027</v>
      </c>
      <c r="EUP1" s="1" t="s">
        <v>6028</v>
      </c>
      <c r="EUQ1" s="1" t="s">
        <v>6029</v>
      </c>
      <c r="EUR1" s="1" t="s">
        <v>6030</v>
      </c>
      <c r="EUS1" s="1" t="s">
        <v>6031</v>
      </c>
      <c r="EUT1" s="1" t="s">
        <v>6032</v>
      </c>
      <c r="EUU1" s="1" t="s">
        <v>6033</v>
      </c>
      <c r="EUV1" s="1" t="s">
        <v>6034</v>
      </c>
      <c r="EUW1" s="1" t="s">
        <v>6035</v>
      </c>
      <c r="EUX1" s="1" t="s">
        <v>6036</v>
      </c>
      <c r="EUY1" s="1" t="s">
        <v>6037</v>
      </c>
      <c r="EUZ1" s="1" t="s">
        <v>6038</v>
      </c>
      <c r="EVA1" s="1" t="s">
        <v>6039</v>
      </c>
      <c r="EVB1" s="1" t="s">
        <v>6040</v>
      </c>
      <c r="EVC1" s="1" t="s">
        <v>6041</v>
      </c>
      <c r="EVD1" s="1" t="s">
        <v>6042</v>
      </c>
      <c r="EVE1" s="1" t="s">
        <v>6043</v>
      </c>
      <c r="EVF1" s="1" t="s">
        <v>6044</v>
      </c>
      <c r="EVG1" s="1" t="s">
        <v>6045</v>
      </c>
      <c r="EVH1" s="1" t="s">
        <v>6046</v>
      </c>
      <c r="EVI1" s="1" t="s">
        <v>6047</v>
      </c>
      <c r="EVJ1" s="1" t="s">
        <v>6048</v>
      </c>
      <c r="EVK1" s="1" t="s">
        <v>6049</v>
      </c>
      <c r="EVL1" s="1" t="s">
        <v>6050</v>
      </c>
      <c r="EVM1" s="1" t="s">
        <v>6051</v>
      </c>
      <c r="EVN1" s="1" t="s">
        <v>6052</v>
      </c>
      <c r="EVO1" s="1" t="s">
        <v>6053</v>
      </c>
      <c r="EVP1" s="1" t="s">
        <v>6054</v>
      </c>
      <c r="EVQ1" s="1" t="s">
        <v>6055</v>
      </c>
      <c r="EVR1" s="1" t="s">
        <v>6056</v>
      </c>
      <c r="EVS1" s="1" t="s">
        <v>6057</v>
      </c>
      <c r="EVT1" s="1" t="s">
        <v>6058</v>
      </c>
      <c r="EVU1" s="1" t="s">
        <v>6059</v>
      </c>
      <c r="EVV1" s="1" t="s">
        <v>6060</v>
      </c>
      <c r="EVW1" s="1" t="s">
        <v>6061</v>
      </c>
      <c r="EVX1" s="1" t="s">
        <v>6062</v>
      </c>
      <c r="EVY1" s="1" t="s">
        <v>6063</v>
      </c>
      <c r="EVZ1" s="1" t="s">
        <v>6064</v>
      </c>
      <c r="EWA1" s="1" t="s">
        <v>6065</v>
      </c>
      <c r="EWB1" s="1" t="s">
        <v>6066</v>
      </c>
      <c r="EWC1" s="1" t="s">
        <v>6067</v>
      </c>
      <c r="EWD1" s="1" t="s">
        <v>6068</v>
      </c>
      <c r="EWE1" s="1" t="s">
        <v>6069</v>
      </c>
      <c r="EWF1" s="1" t="s">
        <v>6070</v>
      </c>
      <c r="EWG1" s="1" t="s">
        <v>6071</v>
      </c>
      <c r="EWH1" s="1" t="s">
        <v>6072</v>
      </c>
      <c r="EWI1" s="1" t="s">
        <v>6073</v>
      </c>
      <c r="EWJ1" s="1" t="s">
        <v>6074</v>
      </c>
      <c r="EWK1" s="1" t="s">
        <v>6075</v>
      </c>
      <c r="EWL1" s="1" t="s">
        <v>6076</v>
      </c>
      <c r="EWM1" s="1" t="s">
        <v>6077</v>
      </c>
      <c r="EWN1" s="1" t="s">
        <v>6078</v>
      </c>
      <c r="EWO1" s="1" t="s">
        <v>6079</v>
      </c>
      <c r="EWP1" s="1" t="s">
        <v>6080</v>
      </c>
      <c r="EWQ1" s="1" t="s">
        <v>6081</v>
      </c>
      <c r="EWR1" s="1" t="s">
        <v>6082</v>
      </c>
      <c r="EWS1" s="1" t="s">
        <v>6083</v>
      </c>
      <c r="EWT1" s="1" t="s">
        <v>6084</v>
      </c>
      <c r="EWU1" s="1" t="s">
        <v>6085</v>
      </c>
      <c r="EWV1" s="1" t="s">
        <v>6086</v>
      </c>
      <c r="EWW1" s="1" t="s">
        <v>6087</v>
      </c>
      <c r="EWX1" s="1" t="s">
        <v>6088</v>
      </c>
      <c r="EWY1" s="1" t="s">
        <v>6089</v>
      </c>
      <c r="EWZ1" s="1" t="s">
        <v>6090</v>
      </c>
      <c r="EXA1" s="1" t="s">
        <v>6091</v>
      </c>
      <c r="EXB1" s="1" t="s">
        <v>6092</v>
      </c>
      <c r="EXC1" s="1" t="s">
        <v>6093</v>
      </c>
      <c r="EXD1" s="1" t="s">
        <v>6094</v>
      </c>
      <c r="EXE1" s="1" t="s">
        <v>6095</v>
      </c>
      <c r="EXF1" s="1" t="s">
        <v>6096</v>
      </c>
      <c r="EXG1" s="1" t="s">
        <v>6097</v>
      </c>
      <c r="EXH1" s="1" t="s">
        <v>6098</v>
      </c>
      <c r="EXI1" s="1" t="s">
        <v>6099</v>
      </c>
      <c r="EXJ1" s="1" t="s">
        <v>6100</v>
      </c>
      <c r="EXK1" s="1" t="s">
        <v>6101</v>
      </c>
      <c r="EXL1" s="1" t="s">
        <v>6102</v>
      </c>
      <c r="EXM1" s="1" t="s">
        <v>6103</v>
      </c>
      <c r="EXN1" s="1" t="s">
        <v>6104</v>
      </c>
      <c r="EXO1" s="1" t="s">
        <v>6105</v>
      </c>
      <c r="EXP1" s="1" t="s">
        <v>6106</v>
      </c>
      <c r="EXQ1" s="1" t="s">
        <v>6107</v>
      </c>
      <c r="EXR1" s="1" t="s">
        <v>6108</v>
      </c>
      <c r="EXS1" s="1" t="s">
        <v>6109</v>
      </c>
      <c r="EXT1" s="1" t="s">
        <v>6110</v>
      </c>
      <c r="EXU1" s="1" t="s">
        <v>6111</v>
      </c>
      <c r="EXV1" s="1" t="s">
        <v>6112</v>
      </c>
      <c r="EXW1" s="1" t="s">
        <v>6113</v>
      </c>
      <c r="EXX1" s="1" t="s">
        <v>6114</v>
      </c>
      <c r="EXY1" s="1" t="s">
        <v>6115</v>
      </c>
      <c r="EXZ1" s="1" t="s">
        <v>6116</v>
      </c>
      <c r="EYA1" s="1" t="s">
        <v>6117</v>
      </c>
      <c r="EYB1" s="1" t="s">
        <v>6118</v>
      </c>
      <c r="EYC1" s="1" t="s">
        <v>6119</v>
      </c>
      <c r="EYD1" s="1" t="s">
        <v>6120</v>
      </c>
      <c r="EYE1" s="1" t="s">
        <v>6121</v>
      </c>
      <c r="EYF1" s="1" t="s">
        <v>6122</v>
      </c>
      <c r="EYG1" s="1" t="s">
        <v>6123</v>
      </c>
      <c r="EYH1" s="1" t="s">
        <v>6124</v>
      </c>
      <c r="EYI1" s="1" t="s">
        <v>6125</v>
      </c>
      <c r="EYJ1" s="1" t="s">
        <v>6126</v>
      </c>
      <c r="EYK1" s="1" t="s">
        <v>6127</v>
      </c>
      <c r="EYL1" s="1" t="s">
        <v>6128</v>
      </c>
      <c r="EYM1" s="1" t="s">
        <v>6129</v>
      </c>
      <c r="EYN1" s="1" t="s">
        <v>6130</v>
      </c>
      <c r="EYO1" s="1" t="s">
        <v>6131</v>
      </c>
      <c r="EYP1" s="1" t="s">
        <v>6132</v>
      </c>
      <c r="EYQ1" s="1" t="s">
        <v>6133</v>
      </c>
      <c r="EYR1" s="1" t="s">
        <v>6134</v>
      </c>
      <c r="EYS1" s="1" t="s">
        <v>6135</v>
      </c>
      <c r="EYT1" s="1" t="s">
        <v>6136</v>
      </c>
      <c r="EYU1" s="1" t="s">
        <v>6137</v>
      </c>
      <c r="EYV1" s="1" t="s">
        <v>6138</v>
      </c>
      <c r="EYW1" s="1" t="s">
        <v>6139</v>
      </c>
      <c r="EYX1" s="1" t="s">
        <v>6140</v>
      </c>
      <c r="EYY1" s="1" t="s">
        <v>6141</v>
      </c>
      <c r="EYZ1" s="1" t="s">
        <v>6142</v>
      </c>
      <c r="EZA1" s="1" t="s">
        <v>6143</v>
      </c>
      <c r="EZB1" s="1" t="s">
        <v>6144</v>
      </c>
      <c r="EZC1" s="1" t="s">
        <v>6145</v>
      </c>
      <c r="EZD1" s="1" t="s">
        <v>6146</v>
      </c>
      <c r="EZE1" s="1" t="s">
        <v>6147</v>
      </c>
      <c r="EZF1" s="1" t="s">
        <v>6148</v>
      </c>
      <c r="EZG1" s="1" t="s">
        <v>6149</v>
      </c>
      <c r="EZH1" s="1" t="s">
        <v>6150</v>
      </c>
      <c r="EZI1" s="1" t="s">
        <v>6151</v>
      </c>
      <c r="EZJ1" s="1" t="s">
        <v>6152</v>
      </c>
      <c r="EZK1" s="1" t="s">
        <v>6153</v>
      </c>
      <c r="EZL1" s="1" t="s">
        <v>6154</v>
      </c>
      <c r="EZM1" s="1" t="s">
        <v>6155</v>
      </c>
      <c r="EZN1" s="1" t="s">
        <v>6156</v>
      </c>
      <c r="EZO1" s="1" t="s">
        <v>6157</v>
      </c>
      <c r="EZP1" s="1" t="s">
        <v>6158</v>
      </c>
      <c r="EZQ1" s="1" t="s">
        <v>6159</v>
      </c>
      <c r="EZR1" s="1" t="s">
        <v>6160</v>
      </c>
      <c r="EZS1" s="1" t="s">
        <v>6161</v>
      </c>
      <c r="EZT1" s="1" t="s">
        <v>6162</v>
      </c>
      <c r="EZU1" s="1" t="s">
        <v>6163</v>
      </c>
      <c r="EZV1" s="1" t="s">
        <v>6164</v>
      </c>
      <c r="EZW1" s="1" t="s">
        <v>6165</v>
      </c>
      <c r="EZX1" s="1" t="s">
        <v>6166</v>
      </c>
      <c r="EZY1" s="1" t="s">
        <v>6167</v>
      </c>
      <c r="EZZ1" s="1" t="s">
        <v>6168</v>
      </c>
      <c r="FAA1" s="1" t="s">
        <v>6169</v>
      </c>
      <c r="FAB1" s="1" t="s">
        <v>6170</v>
      </c>
      <c r="FAC1" s="1" t="s">
        <v>6171</v>
      </c>
      <c r="FAD1" s="1" t="s">
        <v>6172</v>
      </c>
      <c r="FAE1" s="1" t="s">
        <v>6173</v>
      </c>
      <c r="FAF1" s="1" t="s">
        <v>6174</v>
      </c>
      <c r="FAG1" s="1" t="s">
        <v>6175</v>
      </c>
      <c r="FAH1" s="1" t="s">
        <v>6176</v>
      </c>
      <c r="FAI1" s="1" t="s">
        <v>6177</v>
      </c>
      <c r="FAJ1" s="1" t="s">
        <v>6178</v>
      </c>
      <c r="FAK1" s="1" t="s">
        <v>6179</v>
      </c>
      <c r="FAL1" s="1" t="s">
        <v>6180</v>
      </c>
      <c r="FAM1" s="1" t="s">
        <v>6181</v>
      </c>
      <c r="FAN1" s="1" t="s">
        <v>6182</v>
      </c>
      <c r="FAO1" s="1" t="s">
        <v>6183</v>
      </c>
      <c r="FAP1" s="1" t="s">
        <v>6184</v>
      </c>
      <c r="FAQ1" s="1" t="s">
        <v>6185</v>
      </c>
      <c r="FAR1" s="1" t="s">
        <v>6186</v>
      </c>
      <c r="FAS1" s="1" t="s">
        <v>6187</v>
      </c>
      <c r="FAT1" s="1" t="s">
        <v>6188</v>
      </c>
      <c r="FAU1" s="1" t="s">
        <v>6189</v>
      </c>
      <c r="FAV1" s="1" t="s">
        <v>6190</v>
      </c>
      <c r="FAW1" s="1" t="s">
        <v>6191</v>
      </c>
      <c r="FAX1" s="1" t="s">
        <v>6192</v>
      </c>
      <c r="FAY1" s="1" t="s">
        <v>6193</v>
      </c>
      <c r="FAZ1" s="1" t="s">
        <v>6194</v>
      </c>
      <c r="FBA1" s="1" t="s">
        <v>6195</v>
      </c>
      <c r="FBB1" s="1" t="s">
        <v>6196</v>
      </c>
      <c r="FBC1" s="1" t="s">
        <v>6197</v>
      </c>
      <c r="FBD1" s="1" t="s">
        <v>6198</v>
      </c>
      <c r="FBE1" s="1" t="s">
        <v>6199</v>
      </c>
      <c r="FBF1" s="1" t="s">
        <v>6200</v>
      </c>
      <c r="FBG1" s="1" t="s">
        <v>6201</v>
      </c>
      <c r="FBH1" s="1" t="s">
        <v>6202</v>
      </c>
      <c r="FBI1" s="1" t="s">
        <v>6203</v>
      </c>
      <c r="FBJ1" s="1" t="s">
        <v>6204</v>
      </c>
      <c r="FBK1" s="1" t="s">
        <v>6205</v>
      </c>
      <c r="FBL1" s="1" t="s">
        <v>6206</v>
      </c>
      <c r="FBM1" s="1" t="s">
        <v>6207</v>
      </c>
      <c r="FBN1" s="1" t="s">
        <v>6208</v>
      </c>
      <c r="FBO1" s="1" t="s">
        <v>6209</v>
      </c>
      <c r="FBP1" s="1" t="s">
        <v>6210</v>
      </c>
      <c r="FBQ1" s="1" t="s">
        <v>6211</v>
      </c>
      <c r="FBR1" s="1" t="s">
        <v>6212</v>
      </c>
      <c r="FBS1" s="1" t="s">
        <v>6213</v>
      </c>
      <c r="FBT1" s="1" t="s">
        <v>6214</v>
      </c>
      <c r="FBU1" s="1" t="s">
        <v>6215</v>
      </c>
      <c r="FBV1" s="1" t="s">
        <v>6216</v>
      </c>
      <c r="FBW1" s="1" t="s">
        <v>6217</v>
      </c>
      <c r="FBX1" s="1" t="s">
        <v>6218</v>
      </c>
      <c r="FBY1" s="1" t="s">
        <v>6219</v>
      </c>
      <c r="FBZ1" s="1" t="s">
        <v>6220</v>
      </c>
      <c r="FCA1" s="1" t="s">
        <v>6221</v>
      </c>
      <c r="FCB1" s="1" t="s">
        <v>6222</v>
      </c>
      <c r="FCC1" s="1" t="s">
        <v>6223</v>
      </c>
      <c r="FCD1" s="1" t="s">
        <v>6224</v>
      </c>
      <c r="FCE1" s="1" t="s">
        <v>6225</v>
      </c>
      <c r="FCF1" s="1" t="s">
        <v>6226</v>
      </c>
      <c r="FCG1" s="1" t="s">
        <v>6227</v>
      </c>
      <c r="FCH1" s="1" t="s">
        <v>6228</v>
      </c>
      <c r="FCI1" s="1" t="s">
        <v>6229</v>
      </c>
      <c r="FCJ1" s="1" t="s">
        <v>6230</v>
      </c>
      <c r="FCK1" s="1" t="s">
        <v>6231</v>
      </c>
      <c r="FCL1" s="1" t="s">
        <v>6232</v>
      </c>
      <c r="FCM1" s="1" t="s">
        <v>6233</v>
      </c>
      <c r="FCN1" s="1" t="s">
        <v>6234</v>
      </c>
      <c r="FCO1" s="1" t="s">
        <v>6235</v>
      </c>
      <c r="FCP1" s="1" t="s">
        <v>6236</v>
      </c>
      <c r="FCQ1" s="1" t="s">
        <v>6237</v>
      </c>
      <c r="FCR1" s="1" t="s">
        <v>6238</v>
      </c>
      <c r="FCS1" s="1" t="s">
        <v>6239</v>
      </c>
      <c r="FCT1" s="1" t="s">
        <v>6240</v>
      </c>
      <c r="FCU1" s="1" t="s">
        <v>6241</v>
      </c>
      <c r="FCV1" s="1" t="s">
        <v>6242</v>
      </c>
      <c r="FCW1" s="1" t="s">
        <v>6243</v>
      </c>
      <c r="FCX1" s="1" t="s">
        <v>6244</v>
      </c>
      <c r="FCY1" s="1" t="s">
        <v>6245</v>
      </c>
      <c r="FCZ1" s="1" t="s">
        <v>6246</v>
      </c>
      <c r="FDA1" s="1" t="s">
        <v>6247</v>
      </c>
      <c r="FDB1" s="1" t="s">
        <v>6248</v>
      </c>
      <c r="FDC1" s="1" t="s">
        <v>6249</v>
      </c>
      <c r="FDD1" s="1" t="s">
        <v>6250</v>
      </c>
      <c r="FDE1" s="1" t="s">
        <v>6251</v>
      </c>
      <c r="FDF1" s="1" t="s">
        <v>6252</v>
      </c>
      <c r="FDG1" s="1" t="s">
        <v>6253</v>
      </c>
      <c r="FDH1" s="1" t="s">
        <v>6254</v>
      </c>
      <c r="FDI1" s="1" t="s">
        <v>6255</v>
      </c>
      <c r="FDJ1" s="1" t="s">
        <v>6256</v>
      </c>
      <c r="FDK1" s="1" t="s">
        <v>6257</v>
      </c>
      <c r="FDL1" s="1" t="s">
        <v>6258</v>
      </c>
      <c r="FDM1" s="1" t="s">
        <v>6259</v>
      </c>
      <c r="FDN1" s="1" t="s">
        <v>6260</v>
      </c>
      <c r="FDO1" s="1" t="s">
        <v>6261</v>
      </c>
      <c r="FDP1" s="1" t="s">
        <v>6262</v>
      </c>
      <c r="FDQ1" s="1" t="s">
        <v>6263</v>
      </c>
      <c r="FDR1" s="1" t="s">
        <v>6264</v>
      </c>
      <c r="FDS1" s="1" t="s">
        <v>6265</v>
      </c>
      <c r="FDT1" s="1" t="s">
        <v>6266</v>
      </c>
      <c r="FDU1" s="1" t="s">
        <v>6267</v>
      </c>
      <c r="FDV1" s="1" t="s">
        <v>6268</v>
      </c>
      <c r="FDW1" s="1" t="s">
        <v>6269</v>
      </c>
      <c r="FDX1" s="1" t="s">
        <v>6270</v>
      </c>
      <c r="FDY1" s="1" t="s">
        <v>6271</v>
      </c>
      <c r="FDZ1" s="1" t="s">
        <v>6272</v>
      </c>
      <c r="FEA1" s="1" t="s">
        <v>6273</v>
      </c>
      <c r="FEB1" s="1" t="s">
        <v>6274</v>
      </c>
      <c r="FEC1" s="1" t="s">
        <v>6275</v>
      </c>
      <c r="FED1" s="1" t="s">
        <v>6276</v>
      </c>
      <c r="FEE1" s="1" t="s">
        <v>6277</v>
      </c>
      <c r="FEF1" s="1" t="s">
        <v>6278</v>
      </c>
      <c r="FEG1" s="1" t="s">
        <v>6279</v>
      </c>
      <c r="FEH1" s="1" t="s">
        <v>6280</v>
      </c>
      <c r="FEI1" s="1" t="s">
        <v>6281</v>
      </c>
      <c r="FEJ1" s="1" t="s">
        <v>6282</v>
      </c>
      <c r="FEK1" s="1" t="s">
        <v>6283</v>
      </c>
      <c r="FEL1" s="1" t="s">
        <v>6284</v>
      </c>
      <c r="FEM1" s="1" t="s">
        <v>6285</v>
      </c>
      <c r="FEN1" s="1" t="s">
        <v>6286</v>
      </c>
      <c r="FEO1" s="1" t="s">
        <v>6287</v>
      </c>
      <c r="FEP1" s="1" t="s">
        <v>6288</v>
      </c>
      <c r="FEQ1" s="1" t="s">
        <v>6289</v>
      </c>
      <c r="FER1" s="1" t="s">
        <v>6290</v>
      </c>
      <c r="FES1" s="1" t="s">
        <v>6291</v>
      </c>
      <c r="FET1" s="1" t="s">
        <v>6292</v>
      </c>
      <c r="FEU1" s="1" t="s">
        <v>6293</v>
      </c>
      <c r="FEV1" s="1" t="s">
        <v>6294</v>
      </c>
      <c r="FEW1" s="1" t="s">
        <v>6295</v>
      </c>
      <c r="FEX1" s="1" t="s">
        <v>6296</v>
      </c>
      <c r="FEY1" s="1" t="s">
        <v>6297</v>
      </c>
      <c r="FEZ1" s="1" t="s">
        <v>6298</v>
      </c>
      <c r="FFA1" s="1" t="s">
        <v>6299</v>
      </c>
      <c r="FFB1" s="1" t="s">
        <v>6300</v>
      </c>
      <c r="FFC1" s="1" t="s">
        <v>6301</v>
      </c>
      <c r="FFD1" s="1" t="s">
        <v>6302</v>
      </c>
      <c r="FFE1" s="1" t="s">
        <v>6303</v>
      </c>
      <c r="FFF1" s="1" t="s">
        <v>6304</v>
      </c>
      <c r="FFG1" s="1" t="s">
        <v>6305</v>
      </c>
      <c r="FFH1" s="1" t="s">
        <v>6306</v>
      </c>
      <c r="FFI1" s="1" t="s">
        <v>6307</v>
      </c>
      <c r="FFJ1" s="1" t="s">
        <v>6308</v>
      </c>
      <c r="FFK1" s="1" t="s">
        <v>6309</v>
      </c>
      <c r="FFL1" s="1" t="s">
        <v>6310</v>
      </c>
      <c r="FFM1" s="1" t="s">
        <v>6311</v>
      </c>
      <c r="FFN1" s="1" t="s">
        <v>6312</v>
      </c>
      <c r="FFO1" s="1" t="s">
        <v>6313</v>
      </c>
      <c r="FFP1" s="1" t="s">
        <v>6314</v>
      </c>
      <c r="FFQ1" s="1" t="s">
        <v>6315</v>
      </c>
      <c r="FFR1" s="1" t="s">
        <v>6316</v>
      </c>
      <c r="FFS1" s="1" t="s">
        <v>6317</v>
      </c>
      <c r="FFT1" s="1" t="s">
        <v>6318</v>
      </c>
      <c r="FFU1" s="1" t="s">
        <v>6319</v>
      </c>
      <c r="FFV1" s="1" t="s">
        <v>6320</v>
      </c>
      <c r="FFW1" s="1" t="s">
        <v>6321</v>
      </c>
      <c r="FFX1" s="1" t="s">
        <v>6322</v>
      </c>
      <c r="FFY1" s="1" t="s">
        <v>6323</v>
      </c>
      <c r="FFZ1" s="1" t="s">
        <v>6324</v>
      </c>
      <c r="FGA1" s="1" t="s">
        <v>6325</v>
      </c>
      <c r="FGB1" s="1" t="s">
        <v>6326</v>
      </c>
      <c r="FGC1" s="1" t="s">
        <v>6327</v>
      </c>
      <c r="FGD1" s="1" t="s">
        <v>6328</v>
      </c>
      <c r="FGE1" s="1" t="s">
        <v>6329</v>
      </c>
      <c r="FGF1" s="1" t="s">
        <v>6330</v>
      </c>
      <c r="FGG1" s="1" t="s">
        <v>6331</v>
      </c>
      <c r="FGH1" s="1" t="s">
        <v>6332</v>
      </c>
      <c r="FGI1" s="1" t="s">
        <v>6333</v>
      </c>
      <c r="FGJ1" s="1" t="s">
        <v>6334</v>
      </c>
      <c r="FGK1" s="1" t="s">
        <v>6335</v>
      </c>
      <c r="FGL1" s="1" t="s">
        <v>6336</v>
      </c>
      <c r="FGM1" s="1" t="s">
        <v>6337</v>
      </c>
      <c r="FGN1" s="1" t="s">
        <v>6338</v>
      </c>
      <c r="FGO1" s="1" t="s">
        <v>6339</v>
      </c>
      <c r="FGP1" s="1" t="s">
        <v>6340</v>
      </c>
      <c r="FGQ1" s="1" t="s">
        <v>6341</v>
      </c>
      <c r="FGR1" s="1" t="s">
        <v>6342</v>
      </c>
      <c r="FGS1" s="1" t="s">
        <v>6343</v>
      </c>
      <c r="FGT1" s="1" t="s">
        <v>6344</v>
      </c>
      <c r="FGU1" s="1" t="s">
        <v>6345</v>
      </c>
      <c r="FGV1" s="1" t="s">
        <v>6346</v>
      </c>
      <c r="FGW1" s="1" t="s">
        <v>6347</v>
      </c>
      <c r="FGX1" s="1" t="s">
        <v>6348</v>
      </c>
      <c r="FGY1" s="1" t="s">
        <v>6349</v>
      </c>
      <c r="FGZ1" s="1" t="s">
        <v>6350</v>
      </c>
      <c r="FHA1" s="1" t="s">
        <v>6351</v>
      </c>
      <c r="FHB1" s="1" t="s">
        <v>6352</v>
      </c>
      <c r="FHC1" s="1" t="s">
        <v>6353</v>
      </c>
      <c r="FHD1" s="1" t="s">
        <v>6354</v>
      </c>
      <c r="FHE1" s="1" t="s">
        <v>6355</v>
      </c>
      <c r="FHF1" s="1" t="s">
        <v>6356</v>
      </c>
      <c r="FHG1" s="1" t="s">
        <v>6357</v>
      </c>
      <c r="FHH1" s="1" t="s">
        <v>6358</v>
      </c>
      <c r="FHI1" s="1" t="s">
        <v>6359</v>
      </c>
      <c r="FHJ1" s="1" t="s">
        <v>6360</v>
      </c>
      <c r="FHK1" s="1" t="s">
        <v>6361</v>
      </c>
      <c r="FHL1" s="1" t="s">
        <v>6362</v>
      </c>
      <c r="FHM1" s="1" t="s">
        <v>6363</v>
      </c>
      <c r="FHN1" s="1" t="s">
        <v>6364</v>
      </c>
      <c r="FHO1" s="1" t="s">
        <v>6365</v>
      </c>
      <c r="FHP1" s="1" t="s">
        <v>6366</v>
      </c>
      <c r="FHQ1" s="1" t="s">
        <v>6367</v>
      </c>
      <c r="FHR1" s="1" t="s">
        <v>6368</v>
      </c>
      <c r="FHS1" s="1" t="s">
        <v>6369</v>
      </c>
      <c r="FHT1" s="1" t="s">
        <v>6370</v>
      </c>
      <c r="FHU1" s="1" t="s">
        <v>6371</v>
      </c>
      <c r="FHV1" s="1" t="s">
        <v>6372</v>
      </c>
      <c r="FHW1" s="1" t="s">
        <v>6373</v>
      </c>
      <c r="FHX1" s="1" t="s">
        <v>6374</v>
      </c>
      <c r="FHY1" s="1" t="s">
        <v>6375</v>
      </c>
      <c r="FHZ1" s="1" t="s">
        <v>6376</v>
      </c>
      <c r="FIA1" s="1" t="s">
        <v>6377</v>
      </c>
      <c r="FIB1" s="1" t="s">
        <v>6378</v>
      </c>
      <c r="FIC1" s="1" t="s">
        <v>6379</v>
      </c>
      <c r="FID1" s="1" t="s">
        <v>6380</v>
      </c>
      <c r="FIE1" s="1" t="s">
        <v>6381</v>
      </c>
      <c r="FIF1" s="1" t="s">
        <v>6382</v>
      </c>
      <c r="FIG1" s="1" t="s">
        <v>6383</v>
      </c>
      <c r="FIH1" s="1" t="s">
        <v>6384</v>
      </c>
      <c r="FII1" s="1" t="s">
        <v>6385</v>
      </c>
      <c r="FIJ1" s="1" t="s">
        <v>6386</v>
      </c>
      <c r="FIK1" s="1" t="s">
        <v>6387</v>
      </c>
      <c r="FIL1" s="1" t="s">
        <v>6388</v>
      </c>
      <c r="FIM1" s="1" t="s">
        <v>6389</v>
      </c>
      <c r="FIN1" s="1" t="s">
        <v>6390</v>
      </c>
      <c r="FIO1" s="1" t="s">
        <v>6391</v>
      </c>
      <c r="FIP1" s="1" t="s">
        <v>6392</v>
      </c>
      <c r="FIQ1" s="1" t="s">
        <v>6393</v>
      </c>
      <c r="FIR1" s="1" t="s">
        <v>6394</v>
      </c>
      <c r="FIS1" s="1" t="s">
        <v>6395</v>
      </c>
      <c r="FIT1" s="1" t="s">
        <v>6396</v>
      </c>
      <c r="FIU1" s="1" t="s">
        <v>6397</v>
      </c>
      <c r="FIV1" s="1" t="s">
        <v>6398</v>
      </c>
      <c r="FIW1" s="1" t="s">
        <v>6399</v>
      </c>
      <c r="FIX1" s="1" t="s">
        <v>6400</v>
      </c>
      <c r="FIY1" s="1" t="s">
        <v>6401</v>
      </c>
      <c r="FIZ1" s="1" t="s">
        <v>6402</v>
      </c>
      <c r="FJA1" s="1" t="s">
        <v>6403</v>
      </c>
      <c r="FJB1" s="1" t="s">
        <v>6404</v>
      </c>
      <c r="FJC1" s="1" t="s">
        <v>6405</v>
      </c>
      <c r="FJD1" s="1" t="s">
        <v>6406</v>
      </c>
      <c r="FJE1" s="1" t="s">
        <v>6407</v>
      </c>
      <c r="FJF1" s="1" t="s">
        <v>6408</v>
      </c>
      <c r="FJG1" s="1" t="s">
        <v>6409</v>
      </c>
      <c r="FJH1" s="1" t="s">
        <v>6410</v>
      </c>
      <c r="FJI1" s="1" t="s">
        <v>6411</v>
      </c>
      <c r="FJJ1" s="1" t="s">
        <v>6412</v>
      </c>
      <c r="FJK1" s="1" t="s">
        <v>6413</v>
      </c>
      <c r="FJL1" s="1" t="s">
        <v>6414</v>
      </c>
      <c r="FJM1" s="1" t="s">
        <v>6415</v>
      </c>
      <c r="FJN1" s="1" t="s">
        <v>6416</v>
      </c>
      <c r="FJO1" s="1" t="s">
        <v>6417</v>
      </c>
      <c r="FJP1" s="1" t="s">
        <v>6418</v>
      </c>
      <c r="FJQ1" s="1" t="s">
        <v>6419</v>
      </c>
      <c r="FJR1" s="1" t="s">
        <v>6420</v>
      </c>
      <c r="FJS1" s="1" t="s">
        <v>6421</v>
      </c>
      <c r="FJT1" s="1" t="s">
        <v>6422</v>
      </c>
      <c r="FJU1" s="1" t="s">
        <v>6423</v>
      </c>
      <c r="FJV1" s="1" t="s">
        <v>6424</v>
      </c>
      <c r="FJW1" s="1" t="s">
        <v>6425</v>
      </c>
      <c r="FJX1" s="1" t="s">
        <v>6426</v>
      </c>
      <c r="FJY1" s="1" t="s">
        <v>6427</v>
      </c>
      <c r="FJZ1" s="1" t="s">
        <v>6428</v>
      </c>
      <c r="FKA1" s="1" t="s">
        <v>6429</v>
      </c>
      <c r="FKB1" s="1" t="s">
        <v>6430</v>
      </c>
      <c r="FKC1" s="1" t="s">
        <v>6431</v>
      </c>
      <c r="FKD1" s="1" t="s">
        <v>6432</v>
      </c>
      <c r="FKE1" s="1" t="s">
        <v>6433</v>
      </c>
      <c r="FKF1" s="1" t="s">
        <v>6434</v>
      </c>
      <c r="FKG1" s="1" t="s">
        <v>6435</v>
      </c>
      <c r="FKH1" s="1" t="s">
        <v>6436</v>
      </c>
      <c r="FKI1" s="1" t="s">
        <v>6437</v>
      </c>
      <c r="FKJ1" s="1" t="s">
        <v>6438</v>
      </c>
      <c r="FKK1" s="1" t="s">
        <v>6439</v>
      </c>
      <c r="FKL1" s="1" t="s">
        <v>6440</v>
      </c>
      <c r="FKM1" s="1" t="s">
        <v>6441</v>
      </c>
      <c r="FKN1" s="1" t="s">
        <v>6442</v>
      </c>
      <c r="FKO1" s="1" t="s">
        <v>6443</v>
      </c>
      <c r="FKP1" s="1" t="s">
        <v>6444</v>
      </c>
      <c r="FKQ1" s="1" t="s">
        <v>6445</v>
      </c>
      <c r="FKR1" s="1" t="s">
        <v>6446</v>
      </c>
      <c r="FKS1" s="1" t="s">
        <v>6447</v>
      </c>
      <c r="FKT1" s="1" t="s">
        <v>6448</v>
      </c>
      <c r="FKU1" s="1" t="s">
        <v>6449</v>
      </c>
      <c r="FKV1" s="1" t="s">
        <v>6450</v>
      </c>
      <c r="FKW1" s="1" t="s">
        <v>6451</v>
      </c>
      <c r="FKX1" s="1" t="s">
        <v>6452</v>
      </c>
      <c r="FKY1" s="1" t="s">
        <v>6453</v>
      </c>
      <c r="FKZ1" s="1" t="s">
        <v>6454</v>
      </c>
      <c r="FLA1" s="1" t="s">
        <v>6455</v>
      </c>
      <c r="FLB1" s="1" t="s">
        <v>6456</v>
      </c>
      <c r="FLC1" s="1" t="s">
        <v>6457</v>
      </c>
      <c r="FLD1" s="1" t="s">
        <v>6458</v>
      </c>
      <c r="FLE1" s="1" t="s">
        <v>6459</v>
      </c>
      <c r="FLF1" s="1" t="s">
        <v>6460</v>
      </c>
      <c r="FLG1" s="1" t="s">
        <v>6461</v>
      </c>
      <c r="FLH1" s="1" t="s">
        <v>6462</v>
      </c>
      <c r="FLI1" s="1" t="s">
        <v>6463</v>
      </c>
      <c r="FLJ1" s="1" t="s">
        <v>6464</v>
      </c>
      <c r="FLK1" s="1" t="s">
        <v>6465</v>
      </c>
      <c r="FLL1" s="1" t="s">
        <v>6466</v>
      </c>
      <c r="FLM1" s="1" t="s">
        <v>6467</v>
      </c>
      <c r="FLN1" s="1" t="s">
        <v>6468</v>
      </c>
      <c r="FLO1" s="1" t="s">
        <v>6469</v>
      </c>
      <c r="FLP1" s="1" t="s">
        <v>6470</v>
      </c>
      <c r="FLQ1" s="1" t="s">
        <v>6471</v>
      </c>
      <c r="FLR1" s="1" t="s">
        <v>6472</v>
      </c>
      <c r="FLS1" s="1" t="s">
        <v>6473</v>
      </c>
      <c r="FLT1" s="1" t="s">
        <v>6474</v>
      </c>
      <c r="FLU1" s="1" t="s">
        <v>6475</v>
      </c>
      <c r="FLV1" s="1" t="s">
        <v>6476</v>
      </c>
      <c r="FLW1" s="1" t="s">
        <v>6477</v>
      </c>
      <c r="FLX1" s="1" t="s">
        <v>6478</v>
      </c>
      <c r="FLY1" s="1" t="s">
        <v>6479</v>
      </c>
      <c r="FLZ1" s="1" t="s">
        <v>6480</v>
      </c>
      <c r="FMA1" s="1" t="s">
        <v>6481</v>
      </c>
      <c r="FMB1" s="1" t="s">
        <v>6482</v>
      </c>
      <c r="FMC1" s="1" t="s">
        <v>6483</v>
      </c>
      <c r="FMD1" s="1" t="s">
        <v>6484</v>
      </c>
      <c r="FME1" s="1" t="s">
        <v>6485</v>
      </c>
      <c r="FMF1" s="1" t="s">
        <v>6486</v>
      </c>
      <c r="FMG1" s="1" t="s">
        <v>6487</v>
      </c>
      <c r="FMH1" s="1" t="s">
        <v>6488</v>
      </c>
      <c r="FMI1" s="1" t="s">
        <v>6489</v>
      </c>
      <c r="FMJ1" s="1" t="s">
        <v>6490</v>
      </c>
      <c r="FMK1" s="1" t="s">
        <v>6491</v>
      </c>
      <c r="FML1" s="1" t="s">
        <v>6492</v>
      </c>
      <c r="FMM1" s="1" t="s">
        <v>6493</v>
      </c>
      <c r="FMN1" s="1" t="s">
        <v>6494</v>
      </c>
      <c r="FMO1" s="1" t="s">
        <v>6495</v>
      </c>
      <c r="FMP1" s="1" t="s">
        <v>6496</v>
      </c>
      <c r="FMQ1" s="1" t="s">
        <v>6497</v>
      </c>
      <c r="FMR1" s="1" t="s">
        <v>6498</v>
      </c>
      <c r="FMS1" s="1" t="s">
        <v>6499</v>
      </c>
      <c r="FMT1" s="1" t="s">
        <v>6500</v>
      </c>
      <c r="FMU1" s="1" t="s">
        <v>6501</v>
      </c>
      <c r="FMV1" s="1" t="s">
        <v>6502</v>
      </c>
      <c r="FMW1" s="1" t="s">
        <v>6503</v>
      </c>
      <c r="FMX1" s="1" t="s">
        <v>6504</v>
      </c>
      <c r="FMY1" s="1" t="s">
        <v>6505</v>
      </c>
      <c r="FMZ1" s="1" t="s">
        <v>6506</v>
      </c>
      <c r="FNA1" s="1" t="s">
        <v>6507</v>
      </c>
      <c r="FNB1" s="1" t="s">
        <v>6508</v>
      </c>
      <c r="FNC1" s="1" t="s">
        <v>6509</v>
      </c>
      <c r="FND1" s="1" t="s">
        <v>6510</v>
      </c>
      <c r="FNE1" s="1" t="s">
        <v>6511</v>
      </c>
      <c r="FNF1" s="1" t="s">
        <v>6512</v>
      </c>
      <c r="FNG1" s="1" t="s">
        <v>6513</v>
      </c>
      <c r="FNH1" s="1" t="s">
        <v>6514</v>
      </c>
      <c r="FNI1" s="1" t="s">
        <v>6515</v>
      </c>
      <c r="FNJ1" s="1" t="s">
        <v>6516</v>
      </c>
      <c r="FNK1" s="1" t="s">
        <v>6517</v>
      </c>
      <c r="FNL1" s="1" t="s">
        <v>6518</v>
      </c>
      <c r="FNM1" s="1" t="s">
        <v>6519</v>
      </c>
      <c r="FNN1" s="1" t="s">
        <v>6520</v>
      </c>
      <c r="FNO1" s="1" t="s">
        <v>6521</v>
      </c>
      <c r="FNP1" s="1" t="s">
        <v>6522</v>
      </c>
      <c r="FNQ1" s="1" t="s">
        <v>6523</v>
      </c>
      <c r="FNR1" s="1" t="s">
        <v>6524</v>
      </c>
      <c r="FNS1" s="1" t="s">
        <v>6525</v>
      </c>
      <c r="FNT1" s="1" t="s">
        <v>6526</v>
      </c>
      <c r="FNU1" s="1" t="s">
        <v>6527</v>
      </c>
      <c r="FNV1" s="1" t="s">
        <v>6528</v>
      </c>
      <c r="FNW1" s="1" t="s">
        <v>6529</v>
      </c>
      <c r="FNX1" s="1" t="s">
        <v>6530</v>
      </c>
      <c r="FNY1" s="1" t="s">
        <v>6531</v>
      </c>
      <c r="FNZ1" s="1" t="s">
        <v>6532</v>
      </c>
      <c r="FOA1" s="1" t="s">
        <v>6533</v>
      </c>
      <c r="FOB1" s="1" t="s">
        <v>6534</v>
      </c>
      <c r="FOC1" s="1" t="s">
        <v>6535</v>
      </c>
      <c r="FOD1" s="1" t="s">
        <v>6536</v>
      </c>
      <c r="FOE1" s="1" t="s">
        <v>6537</v>
      </c>
      <c r="FOF1" s="1" t="s">
        <v>6538</v>
      </c>
      <c r="FOG1" s="1" t="s">
        <v>6539</v>
      </c>
      <c r="FOH1" s="1" t="s">
        <v>6540</v>
      </c>
      <c r="FOI1" s="1" t="s">
        <v>6541</v>
      </c>
      <c r="FOJ1" s="1" t="s">
        <v>6542</v>
      </c>
      <c r="FOK1" s="1" t="s">
        <v>6543</v>
      </c>
      <c r="FOL1" s="1" t="s">
        <v>6544</v>
      </c>
      <c r="FOM1" s="1" t="s">
        <v>6545</v>
      </c>
      <c r="FON1" s="1" t="s">
        <v>6546</v>
      </c>
      <c r="FOO1" s="1" t="s">
        <v>6547</v>
      </c>
      <c r="FOP1" s="1" t="s">
        <v>6548</v>
      </c>
      <c r="FOQ1" s="1" t="s">
        <v>6549</v>
      </c>
      <c r="FOR1" s="1" t="s">
        <v>6550</v>
      </c>
      <c r="FOS1" s="1" t="s">
        <v>6551</v>
      </c>
      <c r="FOT1" s="1" t="s">
        <v>6552</v>
      </c>
      <c r="FOU1" s="1" t="s">
        <v>6553</v>
      </c>
      <c r="FOV1" s="1" t="s">
        <v>6554</v>
      </c>
      <c r="FOW1" s="1" t="s">
        <v>6555</v>
      </c>
      <c r="FOX1" s="1" t="s">
        <v>6556</v>
      </c>
      <c r="FOY1" s="1" t="s">
        <v>6557</v>
      </c>
      <c r="FOZ1" s="1" t="s">
        <v>6558</v>
      </c>
      <c r="FPA1" s="1" t="s">
        <v>6559</v>
      </c>
      <c r="FPB1" s="1" t="s">
        <v>6560</v>
      </c>
      <c r="FPC1" s="1" t="s">
        <v>6561</v>
      </c>
      <c r="FPD1" s="1" t="s">
        <v>6562</v>
      </c>
      <c r="FPE1" s="1" t="s">
        <v>6563</v>
      </c>
      <c r="FPF1" s="1" t="s">
        <v>6564</v>
      </c>
      <c r="FPG1" s="1" t="s">
        <v>6565</v>
      </c>
      <c r="FPH1" s="1" t="s">
        <v>6566</v>
      </c>
      <c r="FPI1" s="1" t="s">
        <v>6567</v>
      </c>
      <c r="FPJ1" s="1" t="s">
        <v>6568</v>
      </c>
      <c r="FPK1" s="1" t="s">
        <v>6569</v>
      </c>
      <c r="FPL1" s="1" t="s">
        <v>6570</v>
      </c>
      <c r="FPM1" s="1" t="s">
        <v>6571</v>
      </c>
      <c r="FPN1" s="1" t="s">
        <v>6572</v>
      </c>
      <c r="FPO1" s="1" t="s">
        <v>6573</v>
      </c>
      <c r="FPP1" s="1" t="s">
        <v>6574</v>
      </c>
      <c r="FPQ1" s="1" t="s">
        <v>6575</v>
      </c>
      <c r="FPR1" s="1" t="s">
        <v>6576</v>
      </c>
      <c r="FPS1" s="1" t="s">
        <v>6577</v>
      </c>
      <c r="FPT1" s="1" t="s">
        <v>6578</v>
      </c>
      <c r="FPU1" s="1" t="s">
        <v>6579</v>
      </c>
      <c r="FPV1" s="1" t="s">
        <v>6580</v>
      </c>
      <c r="FPW1" s="1" t="s">
        <v>6581</v>
      </c>
      <c r="FPX1" s="1" t="s">
        <v>6582</v>
      </c>
      <c r="FPY1" s="1" t="s">
        <v>6583</v>
      </c>
      <c r="FPZ1" s="1" t="s">
        <v>6584</v>
      </c>
      <c r="FQA1" s="1" t="s">
        <v>6585</v>
      </c>
      <c r="FQB1" s="1" t="s">
        <v>6586</v>
      </c>
      <c r="FQC1" s="1" t="s">
        <v>6587</v>
      </c>
      <c r="FQD1" s="1" t="s">
        <v>6588</v>
      </c>
      <c r="FQE1" s="1" t="s">
        <v>6589</v>
      </c>
      <c r="FQF1" s="1" t="s">
        <v>6590</v>
      </c>
      <c r="FQG1" s="1" t="s">
        <v>6591</v>
      </c>
      <c r="FQH1" s="1" t="s">
        <v>6592</v>
      </c>
      <c r="FQI1" s="1" t="s">
        <v>6593</v>
      </c>
      <c r="FQJ1" s="1" t="s">
        <v>6594</v>
      </c>
      <c r="FQK1" s="1" t="s">
        <v>6595</v>
      </c>
      <c r="FQL1" s="1" t="s">
        <v>6596</v>
      </c>
      <c r="FQM1" s="1" t="s">
        <v>6597</v>
      </c>
      <c r="FQN1" s="1" t="s">
        <v>6598</v>
      </c>
      <c r="FQO1" s="1" t="s">
        <v>6599</v>
      </c>
      <c r="FQP1" s="1" t="s">
        <v>6600</v>
      </c>
      <c r="FQQ1" s="1" t="s">
        <v>6601</v>
      </c>
      <c r="FQR1" s="1" t="s">
        <v>6602</v>
      </c>
      <c r="FQS1" s="1" t="s">
        <v>6603</v>
      </c>
      <c r="FQT1" s="1" t="s">
        <v>6604</v>
      </c>
      <c r="FQU1" s="1" t="s">
        <v>6605</v>
      </c>
      <c r="FQV1" s="1" t="s">
        <v>6606</v>
      </c>
      <c r="FQW1" s="1" t="s">
        <v>6607</v>
      </c>
      <c r="FQX1" s="1" t="s">
        <v>6608</v>
      </c>
      <c r="FQY1" s="1" t="s">
        <v>6609</v>
      </c>
      <c r="FQZ1" s="1" t="s">
        <v>6610</v>
      </c>
      <c r="FRA1" s="1" t="s">
        <v>6611</v>
      </c>
      <c r="FRB1" s="1" t="s">
        <v>6612</v>
      </c>
      <c r="FRC1" s="1" t="s">
        <v>6613</v>
      </c>
      <c r="FRD1" s="1" t="s">
        <v>6614</v>
      </c>
      <c r="FRE1" s="1" t="s">
        <v>6615</v>
      </c>
      <c r="FRF1" s="1" t="s">
        <v>6616</v>
      </c>
      <c r="FRG1" s="1" t="s">
        <v>6617</v>
      </c>
      <c r="FRH1" s="1" t="s">
        <v>6618</v>
      </c>
      <c r="FRI1" s="1" t="s">
        <v>6619</v>
      </c>
      <c r="FRJ1" s="1" t="s">
        <v>6620</v>
      </c>
      <c r="FRK1" s="1" t="s">
        <v>6621</v>
      </c>
      <c r="FRL1" s="1" t="s">
        <v>6622</v>
      </c>
      <c r="FRM1" s="1" t="s">
        <v>6623</v>
      </c>
      <c r="FRN1" s="1" t="s">
        <v>6624</v>
      </c>
      <c r="FRO1" s="1" t="s">
        <v>6625</v>
      </c>
      <c r="FRP1" s="1" t="s">
        <v>6626</v>
      </c>
      <c r="FRQ1" s="1" t="s">
        <v>6627</v>
      </c>
      <c r="FRR1" s="1" t="s">
        <v>6628</v>
      </c>
      <c r="FRS1" s="1" t="s">
        <v>6629</v>
      </c>
      <c r="FRT1" s="1" t="s">
        <v>6630</v>
      </c>
      <c r="FRU1" s="1" t="s">
        <v>6631</v>
      </c>
      <c r="FRV1" s="1" t="s">
        <v>6632</v>
      </c>
      <c r="FRW1" s="1" t="s">
        <v>6633</v>
      </c>
      <c r="FRX1" s="1" t="s">
        <v>6634</v>
      </c>
      <c r="FRY1" s="1" t="s">
        <v>6635</v>
      </c>
      <c r="FRZ1" s="1" t="s">
        <v>6636</v>
      </c>
      <c r="FSA1" s="1" t="s">
        <v>6637</v>
      </c>
      <c r="FSB1" s="1" t="s">
        <v>6638</v>
      </c>
      <c r="FSC1" s="1" t="s">
        <v>6639</v>
      </c>
      <c r="FSD1" s="1" t="s">
        <v>6640</v>
      </c>
      <c r="FSE1" s="1" t="s">
        <v>6641</v>
      </c>
      <c r="FSF1" s="1" t="s">
        <v>6642</v>
      </c>
      <c r="FSG1" s="1" t="s">
        <v>6643</v>
      </c>
      <c r="FSH1" s="1" t="s">
        <v>6644</v>
      </c>
      <c r="FSI1" s="1" t="s">
        <v>6645</v>
      </c>
      <c r="FSJ1" s="1" t="s">
        <v>6646</v>
      </c>
      <c r="FSK1" s="1" t="s">
        <v>6647</v>
      </c>
      <c r="FSL1" s="1" t="s">
        <v>6648</v>
      </c>
      <c r="FSM1" s="1" t="s">
        <v>6649</v>
      </c>
      <c r="FSN1" s="1" t="s">
        <v>6650</v>
      </c>
      <c r="FSO1" s="1" t="s">
        <v>6651</v>
      </c>
      <c r="FSP1" s="1" t="s">
        <v>6652</v>
      </c>
      <c r="FSQ1" s="1" t="s">
        <v>6653</v>
      </c>
      <c r="FSR1" s="1" t="s">
        <v>6654</v>
      </c>
      <c r="FSS1" s="1" t="s">
        <v>6655</v>
      </c>
      <c r="FST1" s="1" t="s">
        <v>6656</v>
      </c>
      <c r="FSU1" s="1" t="s">
        <v>6657</v>
      </c>
      <c r="FSV1" s="1" t="s">
        <v>6658</v>
      </c>
      <c r="FSW1" s="1" t="s">
        <v>6659</v>
      </c>
      <c r="FSX1" s="1" t="s">
        <v>6660</v>
      </c>
      <c r="FSY1" s="1" t="s">
        <v>6661</v>
      </c>
      <c r="FSZ1" s="1" t="s">
        <v>6662</v>
      </c>
      <c r="FTA1" s="1" t="s">
        <v>6663</v>
      </c>
      <c r="FTB1" s="1" t="s">
        <v>6664</v>
      </c>
      <c r="FTC1" s="1" t="s">
        <v>6665</v>
      </c>
      <c r="FTD1" s="1" t="s">
        <v>6666</v>
      </c>
      <c r="FTE1" s="1" t="s">
        <v>6667</v>
      </c>
      <c r="FTF1" s="1" t="s">
        <v>6668</v>
      </c>
      <c r="FTG1" s="1" t="s">
        <v>6669</v>
      </c>
      <c r="FTH1" s="1" t="s">
        <v>6670</v>
      </c>
      <c r="FTI1" s="1" t="s">
        <v>6671</v>
      </c>
      <c r="FTJ1" s="1" t="s">
        <v>6672</v>
      </c>
      <c r="FTK1" s="1" t="s">
        <v>6673</v>
      </c>
      <c r="FTL1" s="1" t="s">
        <v>6674</v>
      </c>
      <c r="FTM1" s="1" t="s">
        <v>6675</v>
      </c>
      <c r="FTN1" s="1" t="s">
        <v>6676</v>
      </c>
      <c r="FTO1" s="1" t="s">
        <v>6677</v>
      </c>
      <c r="FTP1" s="1" t="s">
        <v>6678</v>
      </c>
      <c r="FTQ1" s="1" t="s">
        <v>6679</v>
      </c>
      <c r="FTR1" s="1" t="s">
        <v>6680</v>
      </c>
      <c r="FTS1" s="1" t="s">
        <v>6681</v>
      </c>
      <c r="FTT1" s="1" t="s">
        <v>6682</v>
      </c>
      <c r="FTU1" s="1" t="s">
        <v>6683</v>
      </c>
      <c r="FTV1" s="1" t="s">
        <v>6684</v>
      </c>
      <c r="FTW1" s="1" t="s">
        <v>6685</v>
      </c>
      <c r="FTX1" s="1" t="s">
        <v>6686</v>
      </c>
      <c r="FTY1" s="1" t="s">
        <v>6687</v>
      </c>
      <c r="FTZ1" s="1" t="s">
        <v>6688</v>
      </c>
      <c r="FUA1" s="1" t="s">
        <v>6689</v>
      </c>
      <c r="FUB1" s="1" t="s">
        <v>6690</v>
      </c>
      <c r="FUC1" s="1" t="s">
        <v>6691</v>
      </c>
      <c r="FUD1" s="1" t="s">
        <v>6692</v>
      </c>
      <c r="FUE1" s="1" t="s">
        <v>6693</v>
      </c>
      <c r="FUF1" s="1" t="s">
        <v>6694</v>
      </c>
      <c r="FUG1" s="1" t="s">
        <v>6695</v>
      </c>
      <c r="FUH1" s="1" t="s">
        <v>6696</v>
      </c>
      <c r="FUI1" s="1" t="s">
        <v>6697</v>
      </c>
      <c r="FUJ1" s="1" t="s">
        <v>6698</v>
      </c>
      <c r="FUK1" s="1" t="s">
        <v>6699</v>
      </c>
      <c r="FUL1" s="1" t="s">
        <v>6700</v>
      </c>
      <c r="FUM1" s="1" t="s">
        <v>6701</v>
      </c>
      <c r="FUN1" s="1" t="s">
        <v>6702</v>
      </c>
      <c r="FUO1" s="1" t="s">
        <v>6703</v>
      </c>
      <c r="FUP1" s="1" t="s">
        <v>6704</v>
      </c>
      <c r="FUQ1" s="1" t="s">
        <v>6705</v>
      </c>
      <c r="FUR1" s="1" t="s">
        <v>6706</v>
      </c>
      <c r="FUS1" s="1" t="s">
        <v>6707</v>
      </c>
      <c r="FUT1" s="1" t="s">
        <v>6708</v>
      </c>
      <c r="FUU1" s="1" t="s">
        <v>6709</v>
      </c>
      <c r="FUV1" s="1" t="s">
        <v>6710</v>
      </c>
      <c r="FUW1" s="1" t="s">
        <v>6711</v>
      </c>
      <c r="FUX1" s="1" t="s">
        <v>6712</v>
      </c>
      <c r="FUY1" s="1" t="s">
        <v>6713</v>
      </c>
      <c r="FUZ1" s="1" t="s">
        <v>6714</v>
      </c>
      <c r="FVA1" s="1" t="s">
        <v>6715</v>
      </c>
      <c r="FVB1" s="1" t="s">
        <v>6716</v>
      </c>
      <c r="FVC1" s="1" t="s">
        <v>6717</v>
      </c>
      <c r="FVD1" s="1" t="s">
        <v>6718</v>
      </c>
      <c r="FVE1" s="1" t="s">
        <v>6719</v>
      </c>
      <c r="FVF1" s="1" t="s">
        <v>6720</v>
      </c>
      <c r="FVG1" s="1" t="s">
        <v>6721</v>
      </c>
      <c r="FVH1" s="1" t="s">
        <v>6722</v>
      </c>
      <c r="FVI1" s="1" t="s">
        <v>6723</v>
      </c>
      <c r="FVJ1" s="1" t="s">
        <v>6724</v>
      </c>
      <c r="FVK1" s="1" t="s">
        <v>6725</v>
      </c>
      <c r="FVL1" s="1" t="s">
        <v>6726</v>
      </c>
      <c r="FVM1" s="1" t="s">
        <v>6727</v>
      </c>
      <c r="FVN1" s="1" t="s">
        <v>6728</v>
      </c>
      <c r="FVO1" s="1" t="s">
        <v>6729</v>
      </c>
      <c r="FVP1" s="1" t="s">
        <v>6730</v>
      </c>
      <c r="FVQ1" s="1" t="s">
        <v>6731</v>
      </c>
      <c r="FVR1" s="1" t="s">
        <v>6732</v>
      </c>
      <c r="FVS1" s="1" t="s">
        <v>6733</v>
      </c>
      <c r="FVT1" s="1" t="s">
        <v>6734</v>
      </c>
      <c r="FVU1" s="1" t="s">
        <v>6735</v>
      </c>
      <c r="FVV1" s="1" t="s">
        <v>6736</v>
      </c>
      <c r="FVW1" s="1" t="s">
        <v>6737</v>
      </c>
      <c r="FVX1" s="1" t="s">
        <v>6738</v>
      </c>
      <c r="FVY1" s="1" t="s">
        <v>6739</v>
      </c>
      <c r="FVZ1" s="1" t="s">
        <v>6740</v>
      </c>
      <c r="FWA1" s="1" t="s">
        <v>6741</v>
      </c>
      <c r="FWB1" s="1" t="s">
        <v>6742</v>
      </c>
      <c r="FWC1" s="1" t="s">
        <v>6743</v>
      </c>
      <c r="FWD1" s="1" t="s">
        <v>6744</v>
      </c>
      <c r="FWE1" s="1" t="s">
        <v>6745</v>
      </c>
      <c r="FWF1" s="1" t="s">
        <v>6746</v>
      </c>
      <c r="FWG1" s="1" t="s">
        <v>6747</v>
      </c>
      <c r="FWH1" s="1" t="s">
        <v>6748</v>
      </c>
      <c r="FWI1" s="1" t="s">
        <v>6749</v>
      </c>
      <c r="FWJ1" s="1" t="s">
        <v>6750</v>
      </c>
      <c r="FWK1" s="1" t="s">
        <v>6751</v>
      </c>
      <c r="FWL1" s="1" t="s">
        <v>6752</v>
      </c>
      <c r="FWM1" s="1" t="s">
        <v>6753</v>
      </c>
      <c r="FWN1" s="1" t="s">
        <v>6754</v>
      </c>
      <c r="FWO1" s="1" t="s">
        <v>6755</v>
      </c>
      <c r="FWP1" s="1" t="s">
        <v>6756</v>
      </c>
      <c r="FWQ1" s="1" t="s">
        <v>6757</v>
      </c>
      <c r="FWR1" s="1" t="s">
        <v>6758</v>
      </c>
      <c r="FWS1" s="1" t="s">
        <v>6759</v>
      </c>
      <c r="FWT1" s="1" t="s">
        <v>6760</v>
      </c>
      <c r="FWU1" s="1" t="s">
        <v>6761</v>
      </c>
      <c r="FWV1" s="1" t="s">
        <v>6762</v>
      </c>
      <c r="FWW1" s="1" t="s">
        <v>6763</v>
      </c>
      <c r="FWX1" s="1" t="s">
        <v>6764</v>
      </c>
      <c r="FWY1" s="1" t="s">
        <v>6765</v>
      </c>
      <c r="FWZ1" s="1" t="s">
        <v>6766</v>
      </c>
      <c r="FXA1" s="1" t="s">
        <v>6767</v>
      </c>
      <c r="FXB1" s="1" t="s">
        <v>6768</v>
      </c>
      <c r="FXC1" s="1" t="s">
        <v>6769</v>
      </c>
      <c r="FXD1" s="1" t="s">
        <v>6770</v>
      </c>
      <c r="FXE1" s="1" t="s">
        <v>6771</v>
      </c>
      <c r="FXF1" s="1" t="s">
        <v>6772</v>
      </c>
      <c r="FXG1" s="1" t="s">
        <v>6773</v>
      </c>
      <c r="FXH1" s="1" t="s">
        <v>6774</v>
      </c>
      <c r="FXI1" s="1" t="s">
        <v>6775</v>
      </c>
      <c r="FXJ1" s="1" t="s">
        <v>6776</v>
      </c>
      <c r="FXK1" s="1" t="s">
        <v>6777</v>
      </c>
      <c r="FXL1" s="1" t="s">
        <v>6778</v>
      </c>
      <c r="FXM1" s="1" t="s">
        <v>6779</v>
      </c>
      <c r="FXN1" s="1" t="s">
        <v>6780</v>
      </c>
      <c r="FXO1" s="1" t="s">
        <v>6781</v>
      </c>
      <c r="FXP1" s="1" t="s">
        <v>6782</v>
      </c>
      <c r="FXQ1" s="1" t="s">
        <v>6783</v>
      </c>
      <c r="FXR1" s="1" t="s">
        <v>6784</v>
      </c>
      <c r="FXS1" s="1" t="s">
        <v>6785</v>
      </c>
      <c r="FXT1" s="1" t="s">
        <v>6786</v>
      </c>
      <c r="FXU1" s="1" t="s">
        <v>6787</v>
      </c>
      <c r="FXV1" s="1" t="s">
        <v>6788</v>
      </c>
      <c r="FXW1" s="1" t="s">
        <v>6789</v>
      </c>
      <c r="FXX1" s="1" t="s">
        <v>6790</v>
      </c>
      <c r="FXY1" s="1" t="s">
        <v>6791</v>
      </c>
      <c r="FXZ1" s="1" t="s">
        <v>6792</v>
      </c>
      <c r="FYA1" s="1" t="s">
        <v>6793</v>
      </c>
      <c r="FYB1" s="1" t="s">
        <v>6794</v>
      </c>
      <c r="FYC1" s="1" t="s">
        <v>6795</v>
      </c>
      <c r="FYD1" s="1" t="s">
        <v>6796</v>
      </c>
      <c r="FYE1" s="1" t="s">
        <v>6797</v>
      </c>
      <c r="FYF1" s="1" t="s">
        <v>6798</v>
      </c>
      <c r="FYG1" s="1" t="s">
        <v>6799</v>
      </c>
      <c r="FYH1" s="1" t="s">
        <v>6800</v>
      </c>
      <c r="FYI1" s="1" t="s">
        <v>6801</v>
      </c>
      <c r="FYJ1" s="1" t="s">
        <v>6802</v>
      </c>
      <c r="FYK1" s="1" t="s">
        <v>6803</v>
      </c>
      <c r="FYL1" s="1" t="s">
        <v>6804</v>
      </c>
      <c r="FYM1" s="1" t="s">
        <v>6805</v>
      </c>
      <c r="FYN1" s="1" t="s">
        <v>6806</v>
      </c>
      <c r="FYO1" s="1" t="s">
        <v>6807</v>
      </c>
      <c r="FYP1" s="1" t="s">
        <v>6808</v>
      </c>
      <c r="FYQ1" s="1" t="s">
        <v>6809</v>
      </c>
      <c r="FYR1" s="1" t="s">
        <v>6810</v>
      </c>
      <c r="FYS1" s="1" t="s">
        <v>6811</v>
      </c>
      <c r="FYT1" s="1" t="s">
        <v>6812</v>
      </c>
      <c r="FYU1" s="1" t="s">
        <v>6813</v>
      </c>
      <c r="FYV1" s="1" t="s">
        <v>6814</v>
      </c>
      <c r="FYW1" s="1" t="s">
        <v>6815</v>
      </c>
      <c r="FYX1" s="1" t="s">
        <v>6816</v>
      </c>
      <c r="FYY1" s="1" t="s">
        <v>6817</v>
      </c>
      <c r="FYZ1" s="1" t="s">
        <v>6818</v>
      </c>
      <c r="FZA1" s="1" t="s">
        <v>6819</v>
      </c>
      <c r="FZB1" s="1" t="s">
        <v>6820</v>
      </c>
      <c r="FZC1" s="1" t="s">
        <v>6821</v>
      </c>
      <c r="FZD1" s="1" t="s">
        <v>6822</v>
      </c>
      <c r="FZE1" s="1" t="s">
        <v>6823</v>
      </c>
      <c r="FZF1" s="1" t="s">
        <v>6824</v>
      </c>
      <c r="FZG1" s="1" t="s">
        <v>6825</v>
      </c>
      <c r="FZH1" s="1" t="s">
        <v>6826</v>
      </c>
      <c r="FZI1" s="1" t="s">
        <v>6827</v>
      </c>
      <c r="FZJ1" s="1" t="s">
        <v>6828</v>
      </c>
      <c r="FZK1" s="1" t="s">
        <v>6829</v>
      </c>
      <c r="FZL1" s="1" t="s">
        <v>6830</v>
      </c>
      <c r="FZM1" s="1" t="s">
        <v>6831</v>
      </c>
      <c r="FZN1" s="1" t="s">
        <v>6832</v>
      </c>
      <c r="FZO1" s="1" t="s">
        <v>6833</v>
      </c>
      <c r="FZP1" s="1" t="s">
        <v>6834</v>
      </c>
      <c r="FZQ1" s="1" t="s">
        <v>6835</v>
      </c>
      <c r="FZR1" s="1" t="s">
        <v>6836</v>
      </c>
      <c r="FZS1" s="1" t="s">
        <v>6837</v>
      </c>
      <c r="FZT1" s="1" t="s">
        <v>6838</v>
      </c>
      <c r="FZU1" s="1" t="s">
        <v>6839</v>
      </c>
      <c r="FZV1" s="1" t="s">
        <v>6840</v>
      </c>
      <c r="FZW1" s="1" t="s">
        <v>6841</v>
      </c>
      <c r="FZX1" s="1" t="s">
        <v>6842</v>
      </c>
      <c r="FZY1" s="1" t="s">
        <v>6843</v>
      </c>
      <c r="FZZ1" s="1" t="s">
        <v>6844</v>
      </c>
      <c r="GAA1" s="1" t="s">
        <v>6845</v>
      </c>
      <c r="GAB1" s="1" t="s">
        <v>6846</v>
      </c>
      <c r="GAC1" s="1" t="s">
        <v>6847</v>
      </c>
      <c r="GAD1" s="1" t="s">
        <v>6848</v>
      </c>
      <c r="GAE1" s="1" t="s">
        <v>6849</v>
      </c>
      <c r="GAF1" s="1" t="s">
        <v>6850</v>
      </c>
      <c r="GAG1" s="1" t="s">
        <v>6851</v>
      </c>
      <c r="GAH1" s="1" t="s">
        <v>6852</v>
      </c>
      <c r="GAI1" s="1" t="s">
        <v>6853</v>
      </c>
      <c r="GAJ1" s="1" t="s">
        <v>6854</v>
      </c>
      <c r="GAK1" s="1" t="s">
        <v>6855</v>
      </c>
      <c r="GAL1" s="1" t="s">
        <v>6856</v>
      </c>
      <c r="GAM1" s="1" t="s">
        <v>6857</v>
      </c>
      <c r="GAN1" s="1" t="s">
        <v>6858</v>
      </c>
      <c r="GAO1" s="1" t="s">
        <v>6859</v>
      </c>
      <c r="GAP1" s="1" t="s">
        <v>6860</v>
      </c>
      <c r="GAQ1" s="1" t="s">
        <v>6861</v>
      </c>
      <c r="GAR1" s="1" t="s">
        <v>6862</v>
      </c>
      <c r="GAS1" s="1" t="s">
        <v>6863</v>
      </c>
      <c r="GAT1" s="1" t="s">
        <v>6864</v>
      </c>
      <c r="GAU1" s="1" t="s">
        <v>6865</v>
      </c>
      <c r="GAV1" s="1" t="s">
        <v>6866</v>
      </c>
      <c r="GAW1" s="1" t="s">
        <v>6867</v>
      </c>
      <c r="GAX1" s="1" t="s">
        <v>6868</v>
      </c>
      <c r="GAY1" s="1" t="s">
        <v>6869</v>
      </c>
      <c r="GAZ1" s="1" t="s">
        <v>6870</v>
      </c>
      <c r="GBA1" s="1" t="s">
        <v>6871</v>
      </c>
      <c r="GBB1" s="1" t="s">
        <v>6872</v>
      </c>
      <c r="GBC1" s="1" t="s">
        <v>6873</v>
      </c>
      <c r="GBD1" s="1" t="s">
        <v>6874</v>
      </c>
      <c r="GBE1" s="1" t="s">
        <v>6875</v>
      </c>
      <c r="GBF1" s="1" t="s">
        <v>6876</v>
      </c>
      <c r="GBG1" s="1" t="s">
        <v>6877</v>
      </c>
      <c r="GBH1" s="1" t="s">
        <v>6878</v>
      </c>
      <c r="GBI1" s="1" t="s">
        <v>6879</v>
      </c>
      <c r="GBJ1" s="1" t="s">
        <v>6880</v>
      </c>
      <c r="GBK1" s="1" t="s">
        <v>6881</v>
      </c>
      <c r="GBL1" s="1" t="s">
        <v>6882</v>
      </c>
      <c r="GBM1" s="1" t="s">
        <v>6883</v>
      </c>
      <c r="GBN1" s="1" t="s">
        <v>6884</v>
      </c>
      <c r="GBO1" s="1" t="s">
        <v>6885</v>
      </c>
      <c r="GBP1" s="1" t="s">
        <v>6886</v>
      </c>
      <c r="GBQ1" s="1" t="s">
        <v>6887</v>
      </c>
      <c r="GBR1" s="1" t="s">
        <v>6888</v>
      </c>
      <c r="GBS1" s="1" t="s">
        <v>6889</v>
      </c>
      <c r="GBT1" s="1" t="s">
        <v>6890</v>
      </c>
      <c r="GBU1" s="1" t="s">
        <v>6891</v>
      </c>
      <c r="GBV1" s="1" t="s">
        <v>6892</v>
      </c>
      <c r="GBW1" s="1" t="s">
        <v>6893</v>
      </c>
      <c r="GBX1" s="1" t="s">
        <v>6894</v>
      </c>
      <c r="GBY1" s="1" t="s">
        <v>6895</v>
      </c>
      <c r="GBZ1" s="1" t="s">
        <v>6896</v>
      </c>
      <c r="GCA1" s="1" t="s">
        <v>6897</v>
      </c>
      <c r="GCB1" s="1" t="s">
        <v>6898</v>
      </c>
      <c r="GCC1" s="1" t="s">
        <v>6899</v>
      </c>
      <c r="GCD1" s="1" t="s">
        <v>6900</v>
      </c>
      <c r="GCE1" s="1" t="s">
        <v>6901</v>
      </c>
      <c r="GCF1" s="1" t="s">
        <v>6902</v>
      </c>
      <c r="GCG1" s="1" t="s">
        <v>6903</v>
      </c>
      <c r="GCH1" s="1" t="s">
        <v>6904</v>
      </c>
      <c r="GCI1" s="1" t="s">
        <v>6905</v>
      </c>
      <c r="GCJ1" s="1" t="s">
        <v>6906</v>
      </c>
      <c r="GCK1" s="1" t="s">
        <v>6907</v>
      </c>
      <c r="GCL1" s="1" t="s">
        <v>6908</v>
      </c>
      <c r="GCM1" s="1" t="s">
        <v>6909</v>
      </c>
      <c r="GCN1" s="1" t="s">
        <v>6910</v>
      </c>
      <c r="GCO1" s="1" t="s">
        <v>6911</v>
      </c>
      <c r="GCP1" s="1" t="s">
        <v>6912</v>
      </c>
      <c r="GCQ1" s="1" t="s">
        <v>6913</v>
      </c>
      <c r="GCR1" s="1" t="s">
        <v>6914</v>
      </c>
      <c r="GCS1" s="1" t="s">
        <v>6915</v>
      </c>
      <c r="GCT1" s="1" t="s">
        <v>6916</v>
      </c>
      <c r="GCU1" s="1" t="s">
        <v>6917</v>
      </c>
      <c r="GCV1" s="1" t="s">
        <v>6918</v>
      </c>
      <c r="GCW1" s="1" t="s">
        <v>6919</v>
      </c>
      <c r="GCX1" s="1" t="s">
        <v>6920</v>
      </c>
      <c r="GCY1" s="1" t="s">
        <v>6921</v>
      </c>
      <c r="GCZ1" s="1" t="s">
        <v>6922</v>
      </c>
      <c r="GDA1" s="1" t="s">
        <v>6923</v>
      </c>
      <c r="GDB1" s="1" t="s">
        <v>6924</v>
      </c>
      <c r="GDC1" s="1" t="s">
        <v>6925</v>
      </c>
      <c r="GDD1" s="1" t="s">
        <v>6926</v>
      </c>
      <c r="GDE1" s="1" t="s">
        <v>6927</v>
      </c>
      <c r="GDF1" s="1" t="s">
        <v>6928</v>
      </c>
      <c r="GDG1" s="1" t="s">
        <v>6929</v>
      </c>
      <c r="GDH1" s="1" t="s">
        <v>6930</v>
      </c>
      <c r="GDI1" s="1" t="s">
        <v>6931</v>
      </c>
      <c r="GDJ1" s="1" t="s">
        <v>6932</v>
      </c>
      <c r="GDK1" s="1" t="s">
        <v>6933</v>
      </c>
      <c r="GDL1" s="1" t="s">
        <v>6934</v>
      </c>
      <c r="GDM1" s="1" t="s">
        <v>6935</v>
      </c>
      <c r="GDN1" s="1" t="s">
        <v>6936</v>
      </c>
      <c r="GDO1" s="1" t="s">
        <v>6937</v>
      </c>
      <c r="GDP1" s="1" t="s">
        <v>6938</v>
      </c>
      <c r="GDQ1" s="1" t="s">
        <v>6939</v>
      </c>
      <c r="GDR1" s="1" t="s">
        <v>6940</v>
      </c>
      <c r="GDS1" s="1" t="s">
        <v>6941</v>
      </c>
      <c r="GDT1" s="1" t="s">
        <v>6942</v>
      </c>
      <c r="GDU1" s="1" t="s">
        <v>6943</v>
      </c>
      <c r="GDV1" s="1" t="s">
        <v>6944</v>
      </c>
      <c r="GDW1" s="1" t="s">
        <v>6945</v>
      </c>
      <c r="GDX1" s="1" t="s">
        <v>6946</v>
      </c>
      <c r="GDY1" s="1" t="s">
        <v>6947</v>
      </c>
      <c r="GDZ1" s="1" t="s">
        <v>6948</v>
      </c>
      <c r="GEA1" s="1" t="s">
        <v>6949</v>
      </c>
      <c r="GEB1" s="1" t="s">
        <v>6950</v>
      </c>
      <c r="GEC1" s="1" t="s">
        <v>6951</v>
      </c>
      <c r="GED1" s="1" t="s">
        <v>6952</v>
      </c>
      <c r="GEE1" s="1" t="s">
        <v>6953</v>
      </c>
      <c r="GEF1" s="1" t="s">
        <v>6954</v>
      </c>
      <c r="GEG1" s="1" t="s">
        <v>6955</v>
      </c>
      <c r="GEH1" s="1" t="s">
        <v>6956</v>
      </c>
      <c r="GEI1" s="1" t="s">
        <v>6957</v>
      </c>
      <c r="GEJ1" s="1" t="s">
        <v>6958</v>
      </c>
      <c r="GEK1" s="1" t="s">
        <v>6959</v>
      </c>
      <c r="GEL1" s="1" t="s">
        <v>6960</v>
      </c>
      <c r="GEM1" s="1" t="s">
        <v>6961</v>
      </c>
      <c r="GEN1" s="1" t="s">
        <v>6962</v>
      </c>
      <c r="GEO1" s="1" t="s">
        <v>6963</v>
      </c>
      <c r="GEP1" s="1" t="s">
        <v>6964</v>
      </c>
      <c r="GEQ1" s="1" t="s">
        <v>6965</v>
      </c>
      <c r="GER1" s="1" t="s">
        <v>6966</v>
      </c>
      <c r="GES1" s="1" t="s">
        <v>6967</v>
      </c>
      <c r="GET1" s="1" t="s">
        <v>6968</v>
      </c>
      <c r="GEU1" s="1" t="s">
        <v>6969</v>
      </c>
      <c r="GEV1" s="1" t="s">
        <v>6970</v>
      </c>
      <c r="GEW1" s="1" t="s">
        <v>6971</v>
      </c>
      <c r="GEX1" s="1" t="s">
        <v>6972</v>
      </c>
      <c r="GEY1" s="1" t="s">
        <v>6973</v>
      </c>
      <c r="GEZ1" s="1" t="s">
        <v>6974</v>
      </c>
      <c r="GFA1" s="1" t="s">
        <v>6975</v>
      </c>
      <c r="GFB1" s="1" t="s">
        <v>6976</v>
      </c>
      <c r="GFC1" s="1" t="s">
        <v>6977</v>
      </c>
      <c r="GFD1" s="1" t="s">
        <v>6978</v>
      </c>
      <c r="GFE1" s="1" t="s">
        <v>6979</v>
      </c>
      <c r="GFF1" s="1" t="s">
        <v>6980</v>
      </c>
      <c r="GFG1" s="1" t="s">
        <v>6981</v>
      </c>
      <c r="GFH1" s="1" t="s">
        <v>6982</v>
      </c>
      <c r="GFI1" s="1" t="s">
        <v>6983</v>
      </c>
      <c r="GFJ1" s="1" t="s">
        <v>6984</v>
      </c>
      <c r="GFK1" s="1" t="s">
        <v>6985</v>
      </c>
      <c r="GFL1" s="1" t="s">
        <v>6986</v>
      </c>
      <c r="GFM1" s="1" t="s">
        <v>6987</v>
      </c>
      <c r="GFN1" s="1" t="s">
        <v>6988</v>
      </c>
      <c r="GFO1" s="1" t="s">
        <v>6989</v>
      </c>
      <c r="GFP1" s="1" t="s">
        <v>6990</v>
      </c>
      <c r="GFQ1" s="1" t="s">
        <v>6991</v>
      </c>
      <c r="GFR1" s="1" t="s">
        <v>6992</v>
      </c>
      <c r="GFS1" s="1" t="s">
        <v>6993</v>
      </c>
      <c r="GFT1" s="1" t="s">
        <v>6994</v>
      </c>
      <c r="GFU1" s="1" t="s">
        <v>6995</v>
      </c>
      <c r="GFV1" s="1" t="s">
        <v>6996</v>
      </c>
      <c r="GFW1" s="1" t="s">
        <v>6997</v>
      </c>
      <c r="GFX1" s="1" t="s">
        <v>6998</v>
      </c>
      <c r="GFY1" s="1" t="s">
        <v>6999</v>
      </c>
      <c r="GFZ1" s="1" t="s">
        <v>7000</v>
      </c>
      <c r="GGA1" s="1" t="s">
        <v>7001</v>
      </c>
      <c r="GGB1" s="1" t="s">
        <v>7002</v>
      </c>
      <c r="GGC1" s="1" t="s">
        <v>7003</v>
      </c>
      <c r="GGD1" s="1" t="s">
        <v>7004</v>
      </c>
      <c r="GGE1" s="1" t="s">
        <v>7005</v>
      </c>
      <c r="GGF1" s="1" t="s">
        <v>7006</v>
      </c>
      <c r="GGG1" s="1" t="s">
        <v>7007</v>
      </c>
      <c r="GGH1" s="1" t="s">
        <v>7008</v>
      </c>
      <c r="GGI1" s="1" t="s">
        <v>7009</v>
      </c>
      <c r="GGJ1" s="1" t="s">
        <v>7010</v>
      </c>
      <c r="GGK1" s="1" t="s">
        <v>7011</v>
      </c>
      <c r="GGL1" s="1" t="s">
        <v>7012</v>
      </c>
      <c r="GGM1" s="1" t="s">
        <v>7013</v>
      </c>
      <c r="GGN1" s="1" t="s">
        <v>7014</v>
      </c>
      <c r="GGO1" s="1" t="s">
        <v>7015</v>
      </c>
      <c r="GGP1" s="1" t="s">
        <v>7016</v>
      </c>
      <c r="GGQ1" s="1" t="s">
        <v>7017</v>
      </c>
      <c r="GGR1" s="1" t="s">
        <v>7018</v>
      </c>
      <c r="GGS1" s="1" t="s">
        <v>7019</v>
      </c>
      <c r="GGT1" s="1" t="s">
        <v>7020</v>
      </c>
      <c r="GGU1" s="1" t="s">
        <v>7021</v>
      </c>
      <c r="GGV1" s="1" t="s">
        <v>7022</v>
      </c>
      <c r="GGW1" s="1" t="s">
        <v>7023</v>
      </c>
      <c r="GGX1" s="1" t="s">
        <v>7024</v>
      </c>
      <c r="GGY1" s="1" t="s">
        <v>7025</v>
      </c>
      <c r="GGZ1" s="1" t="s">
        <v>7026</v>
      </c>
      <c r="GHA1" s="1" t="s">
        <v>7027</v>
      </c>
      <c r="GHB1" s="1" t="s">
        <v>7028</v>
      </c>
      <c r="GHC1" s="1" t="s">
        <v>7029</v>
      </c>
      <c r="GHD1" s="1" t="s">
        <v>7030</v>
      </c>
      <c r="GHE1" s="1" t="s">
        <v>7031</v>
      </c>
      <c r="GHF1" s="1" t="s">
        <v>7032</v>
      </c>
      <c r="GHG1" s="1" t="s">
        <v>7033</v>
      </c>
      <c r="GHH1" s="1" t="s">
        <v>7034</v>
      </c>
      <c r="GHI1" s="1" t="s">
        <v>7035</v>
      </c>
      <c r="GHJ1" s="1" t="s">
        <v>7036</v>
      </c>
      <c r="GHK1" s="1" t="s">
        <v>7037</v>
      </c>
      <c r="GHL1" s="1" t="s">
        <v>7038</v>
      </c>
      <c r="GHM1" s="1" t="s">
        <v>7039</v>
      </c>
      <c r="GHN1" s="1" t="s">
        <v>7040</v>
      </c>
      <c r="GHO1" s="1" t="s">
        <v>7041</v>
      </c>
      <c r="GHP1" s="1" t="s">
        <v>7042</v>
      </c>
      <c r="GHQ1" s="1" t="s">
        <v>7043</v>
      </c>
      <c r="GHR1" s="1" t="s">
        <v>7044</v>
      </c>
      <c r="GHS1" s="1" t="s">
        <v>7045</v>
      </c>
      <c r="GHT1" s="1" t="s">
        <v>7046</v>
      </c>
      <c r="GHU1" s="1" t="s">
        <v>7047</v>
      </c>
      <c r="GHV1" s="1" t="s">
        <v>7048</v>
      </c>
      <c r="GHW1" s="1" t="s">
        <v>7049</v>
      </c>
      <c r="GHX1" s="1" t="s">
        <v>7050</v>
      </c>
      <c r="GHY1" s="1" t="s">
        <v>7051</v>
      </c>
      <c r="GHZ1" s="1" t="s">
        <v>7052</v>
      </c>
      <c r="GIA1" s="1" t="s">
        <v>7053</v>
      </c>
      <c r="GIB1" s="1" t="s">
        <v>7054</v>
      </c>
      <c r="GIC1" s="1" t="s">
        <v>7055</v>
      </c>
      <c r="GID1" s="1" t="s">
        <v>7056</v>
      </c>
      <c r="GIE1" s="1" t="s">
        <v>7057</v>
      </c>
      <c r="GIF1" s="1" t="s">
        <v>7058</v>
      </c>
      <c r="GIG1" s="1" t="s">
        <v>7059</v>
      </c>
      <c r="GIH1" s="1" t="s">
        <v>7060</v>
      </c>
      <c r="GII1" s="1" t="s">
        <v>7061</v>
      </c>
      <c r="GIJ1" s="1" t="s">
        <v>7062</v>
      </c>
      <c r="GIK1" s="1" t="s">
        <v>7063</v>
      </c>
      <c r="GIL1" s="1" t="s">
        <v>7064</v>
      </c>
      <c r="GIM1" s="1" t="s">
        <v>7065</v>
      </c>
      <c r="GIN1" s="1" t="s">
        <v>7066</v>
      </c>
      <c r="GIO1" s="1" t="s">
        <v>7067</v>
      </c>
      <c r="GIP1" s="1" t="s">
        <v>7068</v>
      </c>
      <c r="GIQ1" s="1" t="s">
        <v>7069</v>
      </c>
      <c r="GIR1" s="1" t="s">
        <v>7070</v>
      </c>
      <c r="GIS1" s="1" t="s">
        <v>7071</v>
      </c>
      <c r="GIT1" s="1" t="s">
        <v>7072</v>
      </c>
      <c r="GIU1" s="1" t="s">
        <v>7073</v>
      </c>
      <c r="GIV1" s="1" t="s">
        <v>7074</v>
      </c>
      <c r="GIW1" s="1" t="s">
        <v>7075</v>
      </c>
      <c r="GIX1" s="1" t="s">
        <v>7076</v>
      </c>
      <c r="GIY1" s="1" t="s">
        <v>7077</v>
      </c>
      <c r="GIZ1" s="1" t="s">
        <v>7078</v>
      </c>
      <c r="GJA1" s="1" t="s">
        <v>7079</v>
      </c>
      <c r="GJB1" s="1" t="s">
        <v>7080</v>
      </c>
      <c r="GJC1" s="1" t="s">
        <v>7081</v>
      </c>
      <c r="GJD1" s="1" t="s">
        <v>7082</v>
      </c>
      <c r="GJE1" s="1" t="s">
        <v>7083</v>
      </c>
      <c r="GJF1" s="1" t="s">
        <v>7084</v>
      </c>
      <c r="GJG1" s="1" t="s">
        <v>7085</v>
      </c>
      <c r="GJH1" s="1" t="s">
        <v>7086</v>
      </c>
      <c r="GJI1" s="1" t="s">
        <v>7087</v>
      </c>
      <c r="GJJ1" s="1" t="s">
        <v>7088</v>
      </c>
      <c r="GJK1" s="1" t="s">
        <v>7089</v>
      </c>
      <c r="GJL1" s="1" t="s">
        <v>7090</v>
      </c>
      <c r="GJM1" s="1" t="s">
        <v>7091</v>
      </c>
      <c r="GJN1" s="1" t="s">
        <v>7092</v>
      </c>
      <c r="GJO1" s="1" t="s">
        <v>7093</v>
      </c>
      <c r="GJP1" s="1" t="s">
        <v>7094</v>
      </c>
      <c r="GJQ1" s="1" t="s">
        <v>7095</v>
      </c>
      <c r="GJR1" s="1" t="s">
        <v>7096</v>
      </c>
      <c r="GJS1" s="1" t="s">
        <v>7097</v>
      </c>
      <c r="GJT1" s="1" t="s">
        <v>7098</v>
      </c>
      <c r="GJU1" s="1" t="s">
        <v>7099</v>
      </c>
      <c r="GJV1" s="1" t="s">
        <v>7100</v>
      </c>
      <c r="GJW1" s="1" t="s">
        <v>7101</v>
      </c>
      <c r="GJX1" s="1" t="s">
        <v>7102</v>
      </c>
      <c r="GJY1" s="1" t="s">
        <v>7103</v>
      </c>
      <c r="GJZ1" s="1" t="s">
        <v>7104</v>
      </c>
      <c r="GKA1" s="1" t="s">
        <v>7105</v>
      </c>
      <c r="GKB1" s="1" t="s">
        <v>7106</v>
      </c>
      <c r="GKC1" s="1" t="s">
        <v>7107</v>
      </c>
      <c r="GKD1" s="1" t="s">
        <v>7108</v>
      </c>
      <c r="GKE1" s="1" t="s">
        <v>7109</v>
      </c>
      <c r="GKF1" s="1" t="s">
        <v>7110</v>
      </c>
      <c r="GKG1" s="1" t="s">
        <v>7111</v>
      </c>
      <c r="GKH1" s="1" t="s">
        <v>7112</v>
      </c>
      <c r="GKI1" s="1" t="s">
        <v>7113</v>
      </c>
      <c r="GKJ1" s="1" t="s">
        <v>7114</v>
      </c>
      <c r="GKK1" s="1" t="s">
        <v>7115</v>
      </c>
      <c r="GKL1" s="1" t="s">
        <v>7116</v>
      </c>
      <c r="GKM1" s="1" t="s">
        <v>7117</v>
      </c>
      <c r="GKN1" s="1" t="s">
        <v>7118</v>
      </c>
      <c r="GKO1" s="1" t="s">
        <v>7119</v>
      </c>
      <c r="GKP1" s="1" t="s">
        <v>7120</v>
      </c>
      <c r="GKQ1" s="1" t="s">
        <v>7121</v>
      </c>
      <c r="GKR1" s="1" t="s">
        <v>7122</v>
      </c>
      <c r="GKS1" s="1" t="s">
        <v>7123</v>
      </c>
      <c r="GKT1" s="1" t="s">
        <v>7124</v>
      </c>
      <c r="GKU1" s="1" t="s">
        <v>7125</v>
      </c>
      <c r="GKV1" s="1" t="s">
        <v>7126</v>
      </c>
      <c r="GKW1" s="1" t="s">
        <v>7127</v>
      </c>
      <c r="GKX1" s="1" t="s">
        <v>7128</v>
      </c>
      <c r="GKY1" s="1" t="s">
        <v>7129</v>
      </c>
      <c r="GKZ1" s="1" t="s">
        <v>7130</v>
      </c>
      <c r="GLA1" s="1" t="s">
        <v>7131</v>
      </c>
      <c r="GLB1" s="1" t="s">
        <v>7132</v>
      </c>
      <c r="GLC1" s="1" t="s">
        <v>7133</v>
      </c>
      <c r="GLD1" s="1" t="s">
        <v>7134</v>
      </c>
      <c r="GLE1" s="1" t="s">
        <v>7135</v>
      </c>
      <c r="GLF1" s="1" t="s">
        <v>7136</v>
      </c>
      <c r="GLG1" s="1" t="s">
        <v>7137</v>
      </c>
      <c r="GLH1" s="1" t="s">
        <v>7138</v>
      </c>
      <c r="GLI1" s="1" t="s">
        <v>7139</v>
      </c>
      <c r="GLJ1" s="1" t="s">
        <v>7140</v>
      </c>
      <c r="GLK1" s="1" t="s">
        <v>7141</v>
      </c>
      <c r="GLL1" s="1" t="s">
        <v>7142</v>
      </c>
      <c r="GLM1" s="1" t="s">
        <v>7143</v>
      </c>
      <c r="GLN1" s="1" t="s">
        <v>7144</v>
      </c>
      <c r="GLO1" s="1" t="s">
        <v>7145</v>
      </c>
      <c r="GLP1" s="1" t="s">
        <v>7146</v>
      </c>
      <c r="GLQ1" s="1" t="s">
        <v>7147</v>
      </c>
      <c r="GLR1" s="1" t="s">
        <v>7148</v>
      </c>
      <c r="GLS1" s="1" t="s">
        <v>7149</v>
      </c>
      <c r="GLT1" s="1" t="s">
        <v>7150</v>
      </c>
      <c r="GLU1" s="1" t="s">
        <v>7151</v>
      </c>
      <c r="GLV1" s="1" t="s">
        <v>7152</v>
      </c>
      <c r="GLW1" s="1" t="s">
        <v>7153</v>
      </c>
      <c r="GLX1" s="1" t="s">
        <v>7154</v>
      </c>
      <c r="GLY1" s="1" t="s">
        <v>7155</v>
      </c>
      <c r="GLZ1" s="1" t="s">
        <v>7156</v>
      </c>
      <c r="GMA1" s="1" t="s">
        <v>7157</v>
      </c>
      <c r="GMB1" s="1" t="s">
        <v>7158</v>
      </c>
      <c r="GMC1" s="1" t="s">
        <v>7159</v>
      </c>
      <c r="GMD1" s="1" t="s">
        <v>7160</v>
      </c>
      <c r="GME1" s="1" t="s">
        <v>7161</v>
      </c>
      <c r="GMF1" s="1" t="s">
        <v>7162</v>
      </c>
      <c r="GMG1" s="1" t="s">
        <v>7163</v>
      </c>
      <c r="GMH1" s="1" t="s">
        <v>7164</v>
      </c>
      <c r="GMI1" s="1" t="s">
        <v>7165</v>
      </c>
      <c r="GMJ1" s="1" t="s">
        <v>7166</v>
      </c>
      <c r="GMK1" s="1" t="s">
        <v>7167</v>
      </c>
      <c r="GML1" s="1" t="s">
        <v>7168</v>
      </c>
      <c r="GMM1" s="1" t="s">
        <v>7169</v>
      </c>
      <c r="GMN1" s="1" t="s">
        <v>7170</v>
      </c>
      <c r="GMO1" s="1" t="s">
        <v>7171</v>
      </c>
      <c r="GMP1" s="1" t="s">
        <v>7172</v>
      </c>
      <c r="GMQ1" s="1" t="s">
        <v>7173</v>
      </c>
      <c r="GMR1" s="1" t="s">
        <v>7174</v>
      </c>
      <c r="GMS1" s="1" t="s">
        <v>7175</v>
      </c>
      <c r="GMT1" s="1" t="s">
        <v>7176</v>
      </c>
      <c r="GMU1" s="1" t="s">
        <v>7177</v>
      </c>
      <c r="GMV1" s="1" t="s">
        <v>7178</v>
      </c>
      <c r="GMW1" s="1" t="s">
        <v>7179</v>
      </c>
      <c r="GMX1" s="1" t="s">
        <v>7180</v>
      </c>
      <c r="GMY1" s="1" t="s">
        <v>7181</v>
      </c>
      <c r="GMZ1" s="1" t="s">
        <v>7182</v>
      </c>
      <c r="GNA1" s="1" t="s">
        <v>7183</v>
      </c>
      <c r="GNB1" s="1" t="s">
        <v>7184</v>
      </c>
      <c r="GNC1" s="1" t="s">
        <v>7185</v>
      </c>
      <c r="GND1" s="1" t="s">
        <v>7186</v>
      </c>
      <c r="GNE1" s="1" t="s">
        <v>7187</v>
      </c>
      <c r="GNF1" s="1" t="s">
        <v>7188</v>
      </c>
      <c r="GNG1" s="1" t="s">
        <v>7189</v>
      </c>
      <c r="GNH1" s="1" t="s">
        <v>7190</v>
      </c>
      <c r="GNI1" s="1" t="s">
        <v>7191</v>
      </c>
      <c r="GNJ1" s="1" t="s">
        <v>7192</v>
      </c>
      <c r="GNK1" s="1" t="s">
        <v>7193</v>
      </c>
      <c r="GNL1" s="1" t="s">
        <v>7194</v>
      </c>
      <c r="GNM1" s="1" t="s">
        <v>7195</v>
      </c>
      <c r="GNN1" s="1" t="s">
        <v>7196</v>
      </c>
      <c r="GNO1" s="1" t="s">
        <v>7197</v>
      </c>
      <c r="GNP1" s="1" t="s">
        <v>7198</v>
      </c>
      <c r="GNQ1" s="1" t="s">
        <v>7199</v>
      </c>
      <c r="GNR1" s="1" t="s">
        <v>7200</v>
      </c>
      <c r="GNS1" s="1" t="s">
        <v>7201</v>
      </c>
      <c r="GNT1" s="1" t="s">
        <v>7202</v>
      </c>
      <c r="GNU1" s="1" t="s">
        <v>7203</v>
      </c>
      <c r="GNV1" s="1" t="s">
        <v>7204</v>
      </c>
      <c r="GNW1" s="1" t="s">
        <v>7205</v>
      </c>
      <c r="GNX1" s="1" t="s">
        <v>7206</v>
      </c>
      <c r="GNY1" s="1" t="s">
        <v>7207</v>
      </c>
      <c r="GNZ1" s="1" t="s">
        <v>7208</v>
      </c>
      <c r="GOA1" s="1" t="s">
        <v>7209</v>
      </c>
      <c r="GOB1" s="1" t="s">
        <v>7210</v>
      </c>
      <c r="GOC1" s="1" t="s">
        <v>7211</v>
      </c>
      <c r="GOD1" s="1" t="s">
        <v>7212</v>
      </c>
      <c r="GOE1" s="1" t="s">
        <v>7213</v>
      </c>
      <c r="GOF1" s="1" t="s">
        <v>7214</v>
      </c>
      <c r="GOG1" s="1" t="s">
        <v>7215</v>
      </c>
      <c r="GOH1" s="1" t="s">
        <v>7216</v>
      </c>
      <c r="GOI1" s="1" t="s">
        <v>7217</v>
      </c>
      <c r="GOJ1" s="1" t="s">
        <v>7218</v>
      </c>
      <c r="GOK1" s="1" t="s">
        <v>7219</v>
      </c>
      <c r="GOL1" s="1" t="s">
        <v>7220</v>
      </c>
      <c r="GOM1" s="1" t="s">
        <v>7221</v>
      </c>
      <c r="GON1" s="1" t="s">
        <v>7222</v>
      </c>
      <c r="GOO1" s="1" t="s">
        <v>7223</v>
      </c>
      <c r="GOP1" s="1" t="s">
        <v>7224</v>
      </c>
      <c r="GOQ1" s="1" t="s">
        <v>7225</v>
      </c>
      <c r="GOR1" s="1" t="s">
        <v>7226</v>
      </c>
      <c r="GOS1" s="1" t="s">
        <v>7227</v>
      </c>
      <c r="GOT1" s="1" t="s">
        <v>7228</v>
      </c>
      <c r="GOU1" s="1" t="s">
        <v>7229</v>
      </c>
      <c r="GOV1" s="1" t="s">
        <v>7230</v>
      </c>
      <c r="GOW1" s="1" t="s">
        <v>7231</v>
      </c>
      <c r="GOX1" s="1" t="s">
        <v>7232</v>
      </c>
      <c r="GOY1" s="1" t="s">
        <v>7233</v>
      </c>
      <c r="GOZ1" s="1" t="s">
        <v>7234</v>
      </c>
      <c r="GPA1" s="1" t="s">
        <v>7235</v>
      </c>
      <c r="GPB1" s="1" t="s">
        <v>7236</v>
      </c>
      <c r="GPC1" s="1" t="s">
        <v>7237</v>
      </c>
      <c r="GPD1" s="1" t="s">
        <v>7238</v>
      </c>
      <c r="GPE1" s="1" t="s">
        <v>7239</v>
      </c>
      <c r="GPF1" s="1" t="s">
        <v>7240</v>
      </c>
      <c r="GPG1" s="1" t="s">
        <v>7241</v>
      </c>
      <c r="GPH1" s="1" t="s">
        <v>7242</v>
      </c>
      <c r="GPI1" s="1" t="s">
        <v>7243</v>
      </c>
      <c r="GPJ1" s="1" t="s">
        <v>7244</v>
      </c>
      <c r="GPK1" s="1" t="s">
        <v>7245</v>
      </c>
      <c r="GPL1" s="1" t="s">
        <v>7246</v>
      </c>
      <c r="GPM1" s="1" t="s">
        <v>7247</v>
      </c>
      <c r="GPN1" s="1" t="s">
        <v>7248</v>
      </c>
      <c r="GPO1" s="1" t="s">
        <v>7249</v>
      </c>
      <c r="GPP1" s="1" t="s">
        <v>7250</v>
      </c>
      <c r="GPQ1" s="1" t="s">
        <v>7251</v>
      </c>
      <c r="GPR1" s="1" t="s">
        <v>7252</v>
      </c>
      <c r="GPS1" s="1" t="s">
        <v>7253</v>
      </c>
      <c r="GPT1" s="1" t="s">
        <v>7254</v>
      </c>
      <c r="GPU1" s="1" t="s">
        <v>7255</v>
      </c>
      <c r="GPV1" s="1" t="s">
        <v>7256</v>
      </c>
      <c r="GPW1" s="1" t="s">
        <v>7257</v>
      </c>
      <c r="GPX1" s="1" t="s">
        <v>7258</v>
      </c>
      <c r="GPY1" s="1" t="s">
        <v>7259</v>
      </c>
      <c r="GPZ1" s="1" t="s">
        <v>7260</v>
      </c>
      <c r="GQA1" s="1" t="s">
        <v>7261</v>
      </c>
      <c r="GQB1" s="1" t="s">
        <v>7262</v>
      </c>
      <c r="GQC1" s="1" t="s">
        <v>7263</v>
      </c>
      <c r="GQD1" s="1" t="s">
        <v>7264</v>
      </c>
      <c r="GQE1" s="1" t="s">
        <v>7265</v>
      </c>
      <c r="GQF1" s="1" t="s">
        <v>7266</v>
      </c>
      <c r="GQG1" s="1" t="s">
        <v>7267</v>
      </c>
      <c r="GQH1" s="1" t="s">
        <v>7268</v>
      </c>
      <c r="GQI1" s="1" t="s">
        <v>7269</v>
      </c>
      <c r="GQJ1" s="1" t="s">
        <v>7270</v>
      </c>
      <c r="GQK1" s="1" t="s">
        <v>7271</v>
      </c>
      <c r="GQL1" s="1" t="s">
        <v>7272</v>
      </c>
      <c r="GQM1" s="1" t="s">
        <v>7273</v>
      </c>
      <c r="GQN1" s="1" t="s">
        <v>7274</v>
      </c>
      <c r="GQO1" s="1" t="s">
        <v>7275</v>
      </c>
      <c r="GQP1" s="1" t="s">
        <v>7276</v>
      </c>
      <c r="GQQ1" s="1" t="s">
        <v>7277</v>
      </c>
      <c r="GQR1" s="1" t="s">
        <v>7278</v>
      </c>
      <c r="GQS1" s="1" t="s">
        <v>7279</v>
      </c>
      <c r="GQT1" s="1" t="s">
        <v>7280</v>
      </c>
      <c r="GQU1" s="1" t="s">
        <v>7281</v>
      </c>
      <c r="GQV1" s="1" t="s">
        <v>7282</v>
      </c>
      <c r="GQW1" s="1" t="s">
        <v>7283</v>
      </c>
      <c r="GQX1" s="1" t="s">
        <v>7284</v>
      </c>
      <c r="GQY1" s="1" t="s">
        <v>7285</v>
      </c>
      <c r="GQZ1" s="1" t="s">
        <v>7286</v>
      </c>
      <c r="GRA1" s="1" t="s">
        <v>7287</v>
      </c>
      <c r="GRB1" s="1" t="s">
        <v>7288</v>
      </c>
      <c r="GRC1" s="1" t="s">
        <v>7289</v>
      </c>
      <c r="GRD1" s="1" t="s">
        <v>7290</v>
      </c>
      <c r="GRE1" s="1" t="s">
        <v>7291</v>
      </c>
      <c r="GRF1" s="1" t="s">
        <v>7292</v>
      </c>
      <c r="GRG1" s="1" t="s">
        <v>7293</v>
      </c>
      <c r="GRH1" s="1" t="s">
        <v>7294</v>
      </c>
      <c r="GRI1" s="1" t="s">
        <v>7295</v>
      </c>
      <c r="GRJ1" s="1" t="s">
        <v>7296</v>
      </c>
      <c r="GRK1" s="1" t="s">
        <v>7297</v>
      </c>
      <c r="GRL1" s="1" t="s">
        <v>7298</v>
      </c>
      <c r="GRM1" s="1" t="s">
        <v>7299</v>
      </c>
      <c r="GRN1" s="1" t="s">
        <v>7300</v>
      </c>
      <c r="GRO1" s="1" t="s">
        <v>7301</v>
      </c>
      <c r="GRP1" s="1" t="s">
        <v>7302</v>
      </c>
      <c r="GRQ1" s="1" t="s">
        <v>7303</v>
      </c>
      <c r="GRR1" s="1" t="s">
        <v>7304</v>
      </c>
      <c r="GRS1" s="1" t="s">
        <v>7305</v>
      </c>
      <c r="GRT1" s="1" t="s">
        <v>7306</v>
      </c>
      <c r="GRU1" s="1" t="s">
        <v>7307</v>
      </c>
      <c r="GRV1" s="1" t="s">
        <v>7308</v>
      </c>
      <c r="GRW1" s="1" t="s">
        <v>7309</v>
      </c>
      <c r="GRX1" s="1" t="s">
        <v>7310</v>
      </c>
      <c r="GRY1" s="1" t="s">
        <v>7311</v>
      </c>
      <c r="GRZ1" s="1" t="s">
        <v>7312</v>
      </c>
      <c r="GSA1" s="1" t="s">
        <v>7313</v>
      </c>
      <c r="GSB1" s="1" t="s">
        <v>7314</v>
      </c>
      <c r="GSC1" s="1" t="s">
        <v>7315</v>
      </c>
      <c r="GSD1" s="1" t="s">
        <v>7316</v>
      </c>
      <c r="GSE1" s="1" t="s">
        <v>7317</v>
      </c>
      <c r="GSF1" s="1" t="s">
        <v>7318</v>
      </c>
      <c r="GSG1" s="1" t="s">
        <v>7319</v>
      </c>
      <c r="GSH1" s="1" t="s">
        <v>7320</v>
      </c>
      <c r="GSI1" s="1" t="s">
        <v>7321</v>
      </c>
      <c r="GSJ1" s="1" t="s">
        <v>7322</v>
      </c>
      <c r="GSK1" s="1" t="s">
        <v>7323</v>
      </c>
      <c r="GSL1" s="1" t="s">
        <v>7324</v>
      </c>
      <c r="GSM1" s="1" t="s">
        <v>7325</v>
      </c>
      <c r="GSN1" s="1" t="s">
        <v>7326</v>
      </c>
      <c r="GSO1" s="1" t="s">
        <v>7327</v>
      </c>
      <c r="GSP1" s="1" t="s">
        <v>7328</v>
      </c>
      <c r="GSQ1" s="1" t="s">
        <v>7329</v>
      </c>
      <c r="GSR1" s="1" t="s">
        <v>7330</v>
      </c>
      <c r="GSS1" s="1" t="s">
        <v>7331</v>
      </c>
      <c r="GST1" s="1" t="s">
        <v>7332</v>
      </c>
      <c r="GSU1" s="1" t="s">
        <v>7333</v>
      </c>
      <c r="GSV1" s="1" t="s">
        <v>7334</v>
      </c>
      <c r="GSW1" s="1" t="s">
        <v>7335</v>
      </c>
      <c r="GSX1" s="1" t="s">
        <v>7336</v>
      </c>
      <c r="GSY1" s="1" t="s">
        <v>7337</v>
      </c>
      <c r="GSZ1" s="1" t="s">
        <v>7338</v>
      </c>
      <c r="GTA1" s="1" t="s">
        <v>7339</v>
      </c>
      <c r="GTB1" s="1" t="s">
        <v>7340</v>
      </c>
      <c r="GTC1" s="1" t="s">
        <v>7341</v>
      </c>
      <c r="GTD1" s="1" t="s">
        <v>7342</v>
      </c>
      <c r="GTE1" s="1" t="s">
        <v>7343</v>
      </c>
      <c r="GTF1" s="1" t="s">
        <v>7344</v>
      </c>
      <c r="GTG1" s="1" t="s">
        <v>7345</v>
      </c>
      <c r="GTH1" s="1" t="s">
        <v>7346</v>
      </c>
      <c r="GTI1" s="1" t="s">
        <v>7347</v>
      </c>
      <c r="GTJ1" s="1" t="s">
        <v>7348</v>
      </c>
      <c r="GTK1" s="1" t="s">
        <v>7349</v>
      </c>
      <c r="GTL1" s="1" t="s">
        <v>7350</v>
      </c>
      <c r="GTM1" s="1" t="s">
        <v>7351</v>
      </c>
      <c r="GTN1" s="1" t="s">
        <v>7352</v>
      </c>
      <c r="GTO1" s="1" t="s">
        <v>7353</v>
      </c>
      <c r="GTP1" s="1" t="s">
        <v>7354</v>
      </c>
      <c r="GTQ1" s="1" t="s">
        <v>7355</v>
      </c>
      <c r="GTR1" s="1" t="s">
        <v>7356</v>
      </c>
      <c r="GTS1" s="1" t="s">
        <v>7357</v>
      </c>
      <c r="GTT1" s="1" t="s">
        <v>7358</v>
      </c>
      <c r="GTU1" s="1" t="s">
        <v>7359</v>
      </c>
      <c r="GTV1" s="1" t="s">
        <v>7360</v>
      </c>
      <c r="GTW1" s="1" t="s">
        <v>7361</v>
      </c>
      <c r="GTX1" s="1" t="s">
        <v>7362</v>
      </c>
      <c r="GTY1" s="1" t="s">
        <v>7363</v>
      </c>
      <c r="GTZ1" s="1" t="s">
        <v>7364</v>
      </c>
      <c r="GUA1" s="1" t="s">
        <v>7365</v>
      </c>
      <c r="GUB1" s="1" t="s">
        <v>7366</v>
      </c>
      <c r="GUC1" s="1" t="s">
        <v>7367</v>
      </c>
      <c r="GUD1" s="1" t="s">
        <v>7368</v>
      </c>
      <c r="GUE1" s="1" t="s">
        <v>7369</v>
      </c>
      <c r="GUF1" s="1" t="s">
        <v>7370</v>
      </c>
      <c r="GUG1" s="1" t="s">
        <v>7371</v>
      </c>
      <c r="GUH1" s="1" t="s">
        <v>7372</v>
      </c>
      <c r="GUI1" s="1" t="s">
        <v>7373</v>
      </c>
      <c r="GUJ1" s="1" t="s">
        <v>7374</v>
      </c>
      <c r="GUK1" s="1" t="s">
        <v>7375</v>
      </c>
      <c r="GUL1" s="1" t="s">
        <v>7376</v>
      </c>
      <c r="GUM1" s="1" t="s">
        <v>7377</v>
      </c>
      <c r="GUN1" s="1" t="s">
        <v>7378</v>
      </c>
      <c r="GUO1" s="1" t="s">
        <v>7379</v>
      </c>
      <c r="GUP1" s="1" t="s">
        <v>7380</v>
      </c>
      <c r="GUQ1" s="1" t="s">
        <v>7381</v>
      </c>
      <c r="GUR1" s="1" t="s">
        <v>7382</v>
      </c>
      <c r="GUS1" s="1" t="s">
        <v>7383</v>
      </c>
      <c r="GUT1" s="1" t="s">
        <v>7384</v>
      </c>
      <c r="GUU1" s="1" t="s">
        <v>7385</v>
      </c>
      <c r="GUV1" s="1" t="s">
        <v>7386</v>
      </c>
      <c r="GUW1" s="1" t="s">
        <v>7387</v>
      </c>
      <c r="GUX1" s="1" t="s">
        <v>7388</v>
      </c>
      <c r="GUY1" s="1" t="s">
        <v>7389</v>
      </c>
      <c r="GUZ1" s="1" t="s">
        <v>7390</v>
      </c>
      <c r="GVA1" s="1" t="s">
        <v>7391</v>
      </c>
      <c r="GVB1" s="1" t="s">
        <v>7392</v>
      </c>
      <c r="GVC1" s="1" t="s">
        <v>7393</v>
      </c>
      <c r="GVD1" s="1" t="s">
        <v>7394</v>
      </c>
      <c r="GVE1" s="1" t="s">
        <v>7395</v>
      </c>
      <c r="GVF1" s="1" t="s">
        <v>7396</v>
      </c>
      <c r="GVG1" s="1" t="s">
        <v>7397</v>
      </c>
      <c r="GVH1" s="1" t="s">
        <v>7398</v>
      </c>
      <c r="GVI1" s="1" t="s">
        <v>7399</v>
      </c>
      <c r="GVJ1" s="1" t="s">
        <v>7400</v>
      </c>
      <c r="GVK1" s="1" t="s">
        <v>7401</v>
      </c>
      <c r="GVL1" s="1" t="s">
        <v>7402</v>
      </c>
      <c r="GVM1" s="1" t="s">
        <v>7403</v>
      </c>
      <c r="GVN1" s="1" t="s">
        <v>7404</v>
      </c>
      <c r="GVO1" s="1" t="s">
        <v>7405</v>
      </c>
      <c r="GVP1" s="1" t="s">
        <v>7406</v>
      </c>
      <c r="GVQ1" s="1" t="s">
        <v>7407</v>
      </c>
      <c r="GVR1" s="1" t="s">
        <v>7408</v>
      </c>
      <c r="GVS1" s="1" t="s">
        <v>7409</v>
      </c>
      <c r="GVT1" s="1" t="s">
        <v>7410</v>
      </c>
      <c r="GVU1" s="1" t="s">
        <v>7411</v>
      </c>
      <c r="GVV1" s="1" t="s">
        <v>7412</v>
      </c>
      <c r="GVW1" s="1" t="s">
        <v>7413</v>
      </c>
      <c r="GVX1" s="1" t="s">
        <v>7414</v>
      </c>
      <c r="GVY1" s="1" t="s">
        <v>7415</v>
      </c>
      <c r="GVZ1" s="1" t="s">
        <v>7416</v>
      </c>
      <c r="GWA1" s="1" t="s">
        <v>7417</v>
      </c>
      <c r="GWB1" s="1" t="s">
        <v>7418</v>
      </c>
      <c r="GWC1" s="1" t="s">
        <v>7419</v>
      </c>
      <c r="GWD1" s="1" t="s">
        <v>7420</v>
      </c>
      <c r="GWE1" s="1" t="s">
        <v>7421</v>
      </c>
      <c r="GWF1" s="1" t="s">
        <v>7422</v>
      </c>
      <c r="GWG1" s="1" t="s">
        <v>7423</v>
      </c>
      <c r="GWH1" s="1" t="s">
        <v>7424</v>
      </c>
      <c r="GWI1" s="1" t="s">
        <v>7425</v>
      </c>
      <c r="GWJ1" s="1" t="s">
        <v>7426</v>
      </c>
      <c r="GWK1" s="1" t="s">
        <v>7427</v>
      </c>
      <c r="GWL1" s="1" t="s">
        <v>7428</v>
      </c>
      <c r="GWM1" s="1" t="s">
        <v>7429</v>
      </c>
      <c r="GWN1" s="1" t="s">
        <v>7430</v>
      </c>
      <c r="GWO1" s="1" t="s">
        <v>7431</v>
      </c>
      <c r="GWP1" s="1" t="s">
        <v>7432</v>
      </c>
      <c r="GWQ1" s="1" t="s">
        <v>7433</v>
      </c>
      <c r="GWR1" s="1" t="s">
        <v>7434</v>
      </c>
      <c r="GWS1" s="1" t="s">
        <v>7435</v>
      </c>
      <c r="GWT1" s="1" t="s">
        <v>7436</v>
      </c>
      <c r="GWU1" s="1" t="s">
        <v>7437</v>
      </c>
      <c r="GWV1" s="1" t="s">
        <v>7438</v>
      </c>
      <c r="GWW1" s="1" t="s">
        <v>7439</v>
      </c>
      <c r="GWX1" s="1" t="s">
        <v>7440</v>
      </c>
      <c r="GWY1" s="1" t="s">
        <v>7441</v>
      </c>
      <c r="GWZ1" s="1" t="s">
        <v>7442</v>
      </c>
      <c r="GXA1" s="1" t="s">
        <v>7443</v>
      </c>
      <c r="GXB1" s="1" t="s">
        <v>7444</v>
      </c>
      <c r="GXC1" s="1" t="s">
        <v>7445</v>
      </c>
      <c r="GXD1" s="1" t="s">
        <v>7446</v>
      </c>
      <c r="GXE1" s="1" t="s">
        <v>7447</v>
      </c>
      <c r="GXF1" s="1" t="s">
        <v>7448</v>
      </c>
      <c r="GXG1" s="1" t="s">
        <v>7449</v>
      </c>
      <c r="GXH1" s="1" t="s">
        <v>7450</v>
      </c>
      <c r="GXI1" s="1" t="s">
        <v>7451</v>
      </c>
      <c r="GXJ1" s="1" t="s">
        <v>7452</v>
      </c>
      <c r="GXK1" s="1" t="s">
        <v>7453</v>
      </c>
      <c r="GXL1" s="1" t="s">
        <v>7454</v>
      </c>
      <c r="GXM1" s="1" t="s">
        <v>7455</v>
      </c>
      <c r="GXN1" s="1" t="s">
        <v>7456</v>
      </c>
      <c r="GXO1" s="1" t="s">
        <v>7457</v>
      </c>
      <c r="GXP1" s="1" t="s">
        <v>7458</v>
      </c>
      <c r="GXQ1" s="1" t="s">
        <v>7459</v>
      </c>
      <c r="GXR1" s="1" t="s">
        <v>7460</v>
      </c>
      <c r="GXS1" s="1" t="s">
        <v>7461</v>
      </c>
      <c r="GXT1" s="1" t="s">
        <v>7462</v>
      </c>
      <c r="GXU1" s="1" t="s">
        <v>7463</v>
      </c>
      <c r="GXV1" s="1" t="s">
        <v>7464</v>
      </c>
      <c r="GXW1" s="1" t="s">
        <v>7465</v>
      </c>
      <c r="GXX1" s="1" t="s">
        <v>7466</v>
      </c>
      <c r="GXY1" s="1" t="s">
        <v>7467</v>
      </c>
      <c r="GXZ1" s="1" t="s">
        <v>7468</v>
      </c>
      <c r="GYA1" s="1" t="s">
        <v>7469</v>
      </c>
      <c r="GYB1" s="1" t="s">
        <v>7470</v>
      </c>
      <c r="GYC1" s="1" t="s">
        <v>7471</v>
      </c>
      <c r="GYD1" s="1" t="s">
        <v>7472</v>
      </c>
      <c r="GYE1" s="1" t="s">
        <v>7473</v>
      </c>
      <c r="GYF1" s="1" t="s">
        <v>7474</v>
      </c>
      <c r="GYG1" s="1" t="s">
        <v>7475</v>
      </c>
      <c r="GYH1" s="1" t="s">
        <v>7476</v>
      </c>
      <c r="GYI1" s="1" t="s">
        <v>7477</v>
      </c>
      <c r="GYJ1" s="1" t="s">
        <v>7478</v>
      </c>
      <c r="GYK1" s="1" t="s">
        <v>7479</v>
      </c>
      <c r="GYL1" s="1" t="s">
        <v>7480</v>
      </c>
      <c r="GYM1" s="1" t="s">
        <v>7481</v>
      </c>
      <c r="GYN1" s="1" t="s">
        <v>7482</v>
      </c>
      <c r="GYO1" s="1" t="s">
        <v>7483</v>
      </c>
      <c r="GYP1" s="1" t="s">
        <v>7484</v>
      </c>
      <c r="GYQ1" s="1" t="s">
        <v>7485</v>
      </c>
      <c r="GYR1" s="1" t="s">
        <v>7486</v>
      </c>
      <c r="GYS1" s="1" t="s">
        <v>7487</v>
      </c>
      <c r="GYT1" s="1" t="s">
        <v>7488</v>
      </c>
      <c r="GYU1" s="1" t="s">
        <v>7489</v>
      </c>
      <c r="GYV1" s="1" t="s">
        <v>7490</v>
      </c>
      <c r="GYW1" s="1" t="s">
        <v>7491</v>
      </c>
      <c r="GYX1" s="1" t="s">
        <v>7492</v>
      </c>
      <c r="GYY1" s="1" t="s">
        <v>7493</v>
      </c>
      <c r="GYZ1" s="1" t="s">
        <v>7494</v>
      </c>
      <c r="GZA1" s="1" t="s">
        <v>7495</v>
      </c>
      <c r="GZB1" s="1" t="s">
        <v>7496</v>
      </c>
      <c r="GZC1" s="1" t="s">
        <v>7497</v>
      </c>
      <c r="GZD1" s="1" t="s">
        <v>7498</v>
      </c>
      <c r="GZE1" s="1" t="s">
        <v>7499</v>
      </c>
      <c r="GZF1" s="1" t="s">
        <v>7500</v>
      </c>
      <c r="GZG1" s="1" t="s">
        <v>7501</v>
      </c>
      <c r="GZH1" s="1" t="s">
        <v>7502</v>
      </c>
      <c r="GZI1" s="1" t="s">
        <v>7503</v>
      </c>
      <c r="GZJ1" s="1" t="s">
        <v>7504</v>
      </c>
      <c r="GZK1" s="1" t="s">
        <v>7505</v>
      </c>
      <c r="GZL1" s="1" t="s">
        <v>7506</v>
      </c>
      <c r="GZM1" s="1" t="s">
        <v>7507</v>
      </c>
      <c r="GZN1" s="1" t="s">
        <v>7508</v>
      </c>
      <c r="GZO1" s="1" t="s">
        <v>7509</v>
      </c>
      <c r="GZP1" s="1" t="s">
        <v>7510</v>
      </c>
      <c r="GZQ1" s="1" t="s">
        <v>7511</v>
      </c>
      <c r="GZR1" s="1" t="s">
        <v>7512</v>
      </c>
      <c r="GZS1" s="1" t="s">
        <v>7513</v>
      </c>
      <c r="GZT1" s="1" t="s">
        <v>7514</v>
      </c>
      <c r="GZU1" s="1" t="s">
        <v>7515</v>
      </c>
      <c r="GZV1" s="1" t="s">
        <v>7516</v>
      </c>
      <c r="GZW1" s="1" t="s">
        <v>7517</v>
      </c>
      <c r="GZX1" s="1" t="s">
        <v>7518</v>
      </c>
      <c r="GZY1" s="1" t="s">
        <v>7519</v>
      </c>
      <c r="GZZ1" s="1" t="s">
        <v>7520</v>
      </c>
      <c r="HAA1" s="1" t="s">
        <v>7521</v>
      </c>
      <c r="HAB1" s="1" t="s">
        <v>7522</v>
      </c>
      <c r="HAC1" s="1" t="s">
        <v>7523</v>
      </c>
      <c r="HAD1" s="1" t="s">
        <v>7524</v>
      </c>
      <c r="HAE1" s="1" t="s">
        <v>7525</v>
      </c>
      <c r="HAF1" s="1" t="s">
        <v>7526</v>
      </c>
      <c r="HAG1" s="1" t="s">
        <v>7527</v>
      </c>
      <c r="HAH1" s="1" t="s">
        <v>7528</v>
      </c>
      <c r="HAI1" s="1" t="s">
        <v>7529</v>
      </c>
      <c r="HAJ1" s="1" t="s">
        <v>7530</v>
      </c>
      <c r="HAK1" s="1" t="s">
        <v>7531</v>
      </c>
      <c r="HAL1" s="1" t="s">
        <v>7532</v>
      </c>
      <c r="HAM1" s="1" t="s">
        <v>7533</v>
      </c>
      <c r="HAN1" s="1" t="s">
        <v>7534</v>
      </c>
      <c r="HAO1" s="1" t="s">
        <v>7535</v>
      </c>
      <c r="HAP1" s="1" t="s">
        <v>7536</v>
      </c>
      <c r="HAQ1" s="1" t="s">
        <v>7537</v>
      </c>
      <c r="HAR1" s="1" t="s">
        <v>7538</v>
      </c>
      <c r="HAS1" s="1" t="s">
        <v>7539</v>
      </c>
      <c r="HAT1" s="1" t="s">
        <v>7540</v>
      </c>
      <c r="HAU1" s="1" t="s">
        <v>7541</v>
      </c>
      <c r="HAV1" s="1" t="s">
        <v>7542</v>
      </c>
      <c r="HAW1" s="1" t="s">
        <v>7543</v>
      </c>
      <c r="HAX1" s="1" t="s">
        <v>7544</v>
      </c>
      <c r="HAY1" s="1" t="s">
        <v>7545</v>
      </c>
      <c r="HAZ1" s="1" t="s">
        <v>7546</v>
      </c>
      <c r="HBA1" s="1" t="s">
        <v>7547</v>
      </c>
      <c r="HBB1" s="1" t="s">
        <v>7548</v>
      </c>
      <c r="HBC1" s="1" t="s">
        <v>7549</v>
      </c>
      <c r="HBD1" s="1" t="s">
        <v>7550</v>
      </c>
      <c r="HBE1" s="1" t="s">
        <v>7551</v>
      </c>
      <c r="HBF1" s="1" t="s">
        <v>7552</v>
      </c>
      <c r="HBG1" s="1" t="s">
        <v>7553</v>
      </c>
      <c r="HBH1" s="1" t="s">
        <v>7554</v>
      </c>
      <c r="HBI1" s="1" t="s">
        <v>7555</v>
      </c>
      <c r="HBJ1" s="1" t="s">
        <v>7556</v>
      </c>
      <c r="HBK1" s="1" t="s">
        <v>7557</v>
      </c>
      <c r="HBL1" s="1" t="s">
        <v>7558</v>
      </c>
      <c r="HBM1" s="1" t="s">
        <v>7559</v>
      </c>
      <c r="HBN1" s="1" t="s">
        <v>7560</v>
      </c>
      <c r="HBO1" s="1" t="s">
        <v>7561</v>
      </c>
      <c r="HBP1" s="1" t="s">
        <v>7562</v>
      </c>
      <c r="HBQ1" s="1" t="s">
        <v>7563</v>
      </c>
      <c r="HBR1" s="1" t="s">
        <v>7564</v>
      </c>
      <c r="HBS1" s="1" t="s">
        <v>7565</v>
      </c>
      <c r="HBT1" s="1" t="s">
        <v>7566</v>
      </c>
      <c r="HBU1" s="1" t="s">
        <v>7567</v>
      </c>
      <c r="HBV1" s="1" t="s">
        <v>7568</v>
      </c>
      <c r="HBW1" s="1" t="s">
        <v>7569</v>
      </c>
      <c r="HBX1" s="1" t="s">
        <v>7570</v>
      </c>
      <c r="HBY1" s="1" t="s">
        <v>7571</v>
      </c>
      <c r="HBZ1" s="1" t="s">
        <v>7572</v>
      </c>
      <c r="HCA1" s="1" t="s">
        <v>7573</v>
      </c>
      <c r="HCB1" s="1" t="s">
        <v>7574</v>
      </c>
      <c r="HCC1" s="1" t="s">
        <v>7575</v>
      </c>
      <c r="HCD1" s="1" t="s">
        <v>7576</v>
      </c>
      <c r="HCE1" s="1" t="s">
        <v>7577</v>
      </c>
      <c r="HCF1" s="1" t="s">
        <v>7578</v>
      </c>
      <c r="HCG1" s="1" t="s">
        <v>7579</v>
      </c>
      <c r="HCH1" s="1" t="s">
        <v>7580</v>
      </c>
      <c r="HCI1" s="1" t="s">
        <v>7581</v>
      </c>
      <c r="HCJ1" s="1" t="s">
        <v>7582</v>
      </c>
      <c r="HCK1" s="1" t="s">
        <v>7583</v>
      </c>
      <c r="HCL1" s="1" t="s">
        <v>7584</v>
      </c>
      <c r="HCM1" s="1" t="s">
        <v>7585</v>
      </c>
      <c r="HCN1" s="1" t="s">
        <v>7586</v>
      </c>
      <c r="HCO1" s="1" t="s">
        <v>7587</v>
      </c>
      <c r="HCP1" s="1" t="s">
        <v>7588</v>
      </c>
      <c r="HCQ1" s="1" t="s">
        <v>7589</v>
      </c>
      <c r="HCR1" s="1" t="s">
        <v>7590</v>
      </c>
      <c r="HCS1" s="1" t="s">
        <v>7591</v>
      </c>
      <c r="HCT1" s="1" t="s">
        <v>7592</v>
      </c>
      <c r="HCU1" s="1" t="s">
        <v>7593</v>
      </c>
      <c r="HCV1" s="1" t="s">
        <v>7594</v>
      </c>
      <c r="HCW1" s="1" t="s">
        <v>7595</v>
      </c>
      <c r="HCX1" s="1" t="s">
        <v>7596</v>
      </c>
      <c r="HCY1" s="1" t="s">
        <v>7597</v>
      </c>
      <c r="HCZ1" s="1" t="s">
        <v>7598</v>
      </c>
      <c r="HDA1" s="1" t="s">
        <v>7599</v>
      </c>
      <c r="HDB1" s="1" t="s">
        <v>7600</v>
      </c>
      <c r="HDC1" s="1" t="s">
        <v>7601</v>
      </c>
      <c r="HDD1" s="1" t="s">
        <v>7602</v>
      </c>
      <c r="HDE1" s="1" t="s">
        <v>7603</v>
      </c>
      <c r="HDF1" s="1" t="s">
        <v>7604</v>
      </c>
      <c r="HDG1" s="1" t="s">
        <v>7605</v>
      </c>
      <c r="HDH1" s="1" t="s">
        <v>7606</v>
      </c>
      <c r="HDI1" s="1" t="s">
        <v>7607</v>
      </c>
      <c r="HDJ1" s="1" t="s">
        <v>7608</v>
      </c>
      <c r="HDK1" s="1" t="s">
        <v>7609</v>
      </c>
      <c r="HDL1" s="1" t="s">
        <v>7610</v>
      </c>
      <c r="HDM1" s="1" t="s">
        <v>7611</v>
      </c>
      <c r="HDN1" s="1" t="s">
        <v>7612</v>
      </c>
      <c r="HDO1" s="1" t="s">
        <v>7613</v>
      </c>
      <c r="HDP1" s="1" t="s">
        <v>7614</v>
      </c>
      <c r="HDQ1" s="1" t="s">
        <v>7615</v>
      </c>
      <c r="HDR1" s="1" t="s">
        <v>7616</v>
      </c>
      <c r="HDS1" s="1" t="s">
        <v>7617</v>
      </c>
      <c r="HDT1" s="1" t="s">
        <v>7618</v>
      </c>
      <c r="HDU1" s="1" t="s">
        <v>7619</v>
      </c>
      <c r="HDV1" s="1" t="s">
        <v>7620</v>
      </c>
      <c r="HDW1" s="1" t="s">
        <v>7621</v>
      </c>
      <c r="HDX1" s="1" t="s">
        <v>7622</v>
      </c>
      <c r="HDY1" s="1" t="s">
        <v>7623</v>
      </c>
      <c r="HDZ1" s="1" t="s">
        <v>7624</v>
      </c>
      <c r="HEA1" s="1" t="s">
        <v>7625</v>
      </c>
      <c r="HEB1" s="1" t="s">
        <v>7626</v>
      </c>
      <c r="HEC1" s="1" t="s">
        <v>7627</v>
      </c>
      <c r="HED1" s="1" t="s">
        <v>7628</v>
      </c>
      <c r="HEE1" s="1" t="s">
        <v>7629</v>
      </c>
      <c r="HEF1" s="1" t="s">
        <v>7630</v>
      </c>
      <c r="HEG1" s="1" t="s">
        <v>7631</v>
      </c>
      <c r="HEH1" s="1" t="s">
        <v>7632</v>
      </c>
      <c r="HEI1" s="1" t="s">
        <v>7633</v>
      </c>
      <c r="HEJ1" s="1" t="s">
        <v>7634</v>
      </c>
      <c r="HEK1" s="1" t="s">
        <v>7635</v>
      </c>
      <c r="HEL1" s="1" t="s">
        <v>7636</v>
      </c>
      <c r="HEM1" s="1" t="s">
        <v>7637</v>
      </c>
      <c r="HEN1" s="1" t="s">
        <v>7638</v>
      </c>
      <c r="HEO1" s="1" t="s">
        <v>7639</v>
      </c>
      <c r="HEP1" s="1" t="s">
        <v>7640</v>
      </c>
      <c r="HEQ1" s="1" t="s">
        <v>7641</v>
      </c>
      <c r="HER1" s="1" t="s">
        <v>7642</v>
      </c>
      <c r="HES1" s="1" t="s">
        <v>7643</v>
      </c>
      <c r="HET1" s="1" t="s">
        <v>7644</v>
      </c>
      <c r="HEU1" s="1" t="s">
        <v>7645</v>
      </c>
      <c r="HEV1" s="1" t="s">
        <v>7646</v>
      </c>
      <c r="HEW1" s="1" t="s">
        <v>7647</v>
      </c>
      <c r="HEX1" s="1" t="s">
        <v>7648</v>
      </c>
      <c r="HEY1" s="1" t="s">
        <v>7649</v>
      </c>
      <c r="HEZ1" s="1" t="s">
        <v>7650</v>
      </c>
      <c r="HFA1" s="1" t="s">
        <v>7651</v>
      </c>
      <c r="HFB1" s="1" t="s">
        <v>7652</v>
      </c>
      <c r="HFC1" s="1" t="s">
        <v>7653</v>
      </c>
      <c r="HFD1" s="1" t="s">
        <v>7654</v>
      </c>
      <c r="HFE1" s="1" t="s">
        <v>7655</v>
      </c>
      <c r="HFF1" s="1" t="s">
        <v>7656</v>
      </c>
      <c r="HFG1" s="1" t="s">
        <v>7657</v>
      </c>
      <c r="HFH1" s="1" t="s">
        <v>7658</v>
      </c>
      <c r="HFI1" s="1" t="s">
        <v>7659</v>
      </c>
      <c r="HFJ1" s="1" t="s">
        <v>7660</v>
      </c>
      <c r="HFK1" s="1" t="s">
        <v>7661</v>
      </c>
      <c r="HFL1" s="1" t="s">
        <v>7662</v>
      </c>
      <c r="HFM1" s="1" t="s">
        <v>7663</v>
      </c>
      <c r="HFN1" s="1" t="s">
        <v>7664</v>
      </c>
      <c r="HFO1" s="1" t="s">
        <v>7665</v>
      </c>
      <c r="HFP1" s="1" t="s">
        <v>7666</v>
      </c>
      <c r="HFQ1" s="1" t="s">
        <v>7667</v>
      </c>
      <c r="HFR1" s="1" t="s">
        <v>7668</v>
      </c>
      <c r="HFS1" s="1" t="s">
        <v>7669</v>
      </c>
      <c r="HFT1" s="1" t="s">
        <v>7670</v>
      </c>
      <c r="HFU1" s="1" t="s">
        <v>7671</v>
      </c>
      <c r="HFV1" s="1" t="s">
        <v>7672</v>
      </c>
      <c r="HFW1" s="1" t="s">
        <v>7673</v>
      </c>
      <c r="HFX1" s="1" t="s">
        <v>7674</v>
      </c>
      <c r="HFY1" s="1" t="s">
        <v>7675</v>
      </c>
      <c r="HFZ1" s="1" t="s">
        <v>7676</v>
      </c>
      <c r="HGA1" s="1" t="s">
        <v>7677</v>
      </c>
      <c r="HGB1" s="1" t="s">
        <v>7678</v>
      </c>
      <c r="HGC1" s="1" t="s">
        <v>7679</v>
      </c>
      <c r="HGD1" s="1" t="s">
        <v>7680</v>
      </c>
      <c r="HGE1" s="1" t="s">
        <v>7681</v>
      </c>
      <c r="HGF1" s="1" t="s">
        <v>7682</v>
      </c>
      <c r="HGG1" s="1" t="s">
        <v>7683</v>
      </c>
      <c r="HGH1" s="1" t="s">
        <v>7684</v>
      </c>
      <c r="HGI1" s="1" t="s">
        <v>7685</v>
      </c>
      <c r="HGJ1" s="1" t="s">
        <v>7686</v>
      </c>
      <c r="HGK1" s="1" t="s">
        <v>7687</v>
      </c>
      <c r="HGL1" s="1" t="s">
        <v>7688</v>
      </c>
      <c r="HGM1" s="1" t="s">
        <v>7689</v>
      </c>
      <c r="HGN1" s="1" t="s">
        <v>7690</v>
      </c>
      <c r="HGO1" s="1" t="s">
        <v>7691</v>
      </c>
      <c r="HGP1" s="1" t="s">
        <v>7692</v>
      </c>
      <c r="HGQ1" s="1" t="s">
        <v>7693</v>
      </c>
      <c r="HGR1" s="1" t="s">
        <v>7694</v>
      </c>
      <c r="HGS1" s="1" t="s">
        <v>7695</v>
      </c>
      <c r="HGT1" s="1" t="s">
        <v>7696</v>
      </c>
      <c r="HGU1" s="1" t="s">
        <v>7697</v>
      </c>
      <c r="HGV1" s="1" t="s">
        <v>7698</v>
      </c>
      <c r="HGW1" s="1" t="s">
        <v>7699</v>
      </c>
      <c r="HGX1" s="1" t="s">
        <v>7700</v>
      </c>
      <c r="HGY1" s="1" t="s">
        <v>7701</v>
      </c>
      <c r="HGZ1" s="1" t="s">
        <v>7702</v>
      </c>
      <c r="HHA1" s="1" t="s">
        <v>7703</v>
      </c>
      <c r="HHB1" s="1" t="s">
        <v>7704</v>
      </c>
      <c r="HHC1" s="1" t="s">
        <v>7705</v>
      </c>
      <c r="HHD1" s="1" t="s">
        <v>7706</v>
      </c>
      <c r="HHE1" s="1" t="s">
        <v>7707</v>
      </c>
      <c r="HHF1" s="1" t="s">
        <v>7708</v>
      </c>
      <c r="HHG1" s="1" t="s">
        <v>7709</v>
      </c>
      <c r="HHH1" s="1" t="s">
        <v>7710</v>
      </c>
      <c r="HHI1" s="1" t="s">
        <v>7711</v>
      </c>
      <c r="HHJ1" s="1" t="s">
        <v>7712</v>
      </c>
      <c r="HHK1" s="1" t="s">
        <v>7713</v>
      </c>
      <c r="HHL1" s="1" t="s">
        <v>7714</v>
      </c>
      <c r="HHM1" s="1" t="s">
        <v>7715</v>
      </c>
      <c r="HHN1" s="1" t="s">
        <v>7716</v>
      </c>
      <c r="HHO1" s="1" t="s">
        <v>7717</v>
      </c>
      <c r="HHP1" s="1" t="s">
        <v>7718</v>
      </c>
      <c r="HHQ1" s="1" t="s">
        <v>7719</v>
      </c>
      <c r="HHR1" s="1" t="s">
        <v>7720</v>
      </c>
      <c r="HHS1" s="1" t="s">
        <v>7721</v>
      </c>
      <c r="HHT1" s="1" t="s">
        <v>7722</v>
      </c>
      <c r="HHU1" s="1" t="s">
        <v>7723</v>
      </c>
      <c r="HHV1" s="1" t="s">
        <v>7724</v>
      </c>
      <c r="HHW1" s="1" t="s">
        <v>7725</v>
      </c>
      <c r="HHX1" s="1" t="s">
        <v>7726</v>
      </c>
      <c r="HHY1" s="1" t="s">
        <v>7727</v>
      </c>
      <c r="HHZ1" s="1" t="s">
        <v>7728</v>
      </c>
      <c r="HIA1" s="1" t="s">
        <v>7729</v>
      </c>
      <c r="HIB1" s="1" t="s">
        <v>7730</v>
      </c>
      <c r="HIC1" s="1" t="s">
        <v>7731</v>
      </c>
      <c r="HID1" s="1" t="s">
        <v>7732</v>
      </c>
      <c r="HIE1" s="1" t="s">
        <v>7733</v>
      </c>
      <c r="HIF1" s="1" t="s">
        <v>7734</v>
      </c>
      <c r="HIG1" s="1" t="s">
        <v>7735</v>
      </c>
      <c r="HIH1" s="1" t="s">
        <v>7736</v>
      </c>
      <c r="HII1" s="1" t="s">
        <v>7737</v>
      </c>
      <c r="HIJ1" s="1" t="s">
        <v>7738</v>
      </c>
      <c r="HIK1" s="1" t="s">
        <v>7739</v>
      </c>
      <c r="HIL1" s="1" t="s">
        <v>7740</v>
      </c>
      <c r="HIM1" s="1" t="s">
        <v>7741</v>
      </c>
      <c r="HIN1" s="1" t="s">
        <v>7742</v>
      </c>
      <c r="HIO1" s="1" t="s">
        <v>7743</v>
      </c>
      <c r="HIP1" s="1" t="s">
        <v>7744</v>
      </c>
      <c r="HIQ1" s="1" t="s">
        <v>7745</v>
      </c>
      <c r="HIR1" s="1" t="s">
        <v>7746</v>
      </c>
      <c r="HIS1" s="1" t="s">
        <v>7747</v>
      </c>
      <c r="HIT1" s="1" t="s">
        <v>7748</v>
      </c>
      <c r="HIU1" s="1" t="s">
        <v>7749</v>
      </c>
      <c r="HIV1" s="1" t="s">
        <v>7750</v>
      </c>
      <c r="HIW1" s="1" t="s">
        <v>7751</v>
      </c>
      <c r="HIX1" s="1" t="s">
        <v>7752</v>
      </c>
      <c r="HIY1" s="1" t="s">
        <v>7753</v>
      </c>
      <c r="HIZ1" s="1" t="s">
        <v>7754</v>
      </c>
      <c r="HJA1" s="1" t="s">
        <v>7755</v>
      </c>
      <c r="HJB1" s="1" t="s">
        <v>7756</v>
      </c>
      <c r="HJC1" s="1" t="s">
        <v>7757</v>
      </c>
      <c r="HJD1" s="1" t="s">
        <v>7758</v>
      </c>
      <c r="HJE1" s="1" t="s">
        <v>7759</v>
      </c>
      <c r="HJF1" s="1" t="s">
        <v>7760</v>
      </c>
      <c r="HJG1" s="1" t="s">
        <v>7761</v>
      </c>
      <c r="HJH1" s="1" t="s">
        <v>7762</v>
      </c>
      <c r="HJI1" s="1" t="s">
        <v>7763</v>
      </c>
      <c r="HJJ1" s="1" t="s">
        <v>7764</v>
      </c>
      <c r="HJK1" s="1" t="s">
        <v>7765</v>
      </c>
      <c r="HJL1" s="1" t="s">
        <v>7766</v>
      </c>
      <c r="HJM1" s="1" t="s">
        <v>7767</v>
      </c>
      <c r="HJN1" s="1" t="s">
        <v>7768</v>
      </c>
      <c r="HJO1" s="1" t="s">
        <v>7769</v>
      </c>
      <c r="HJP1" s="1" t="s">
        <v>7770</v>
      </c>
      <c r="HJQ1" s="1" t="s">
        <v>7771</v>
      </c>
      <c r="HJR1" s="1" t="s">
        <v>7772</v>
      </c>
      <c r="HJS1" s="1" t="s">
        <v>7773</v>
      </c>
      <c r="HJT1" s="1" t="s">
        <v>7774</v>
      </c>
      <c r="HJU1" s="1" t="s">
        <v>7775</v>
      </c>
      <c r="HJV1" s="1" t="s">
        <v>7776</v>
      </c>
      <c r="HJW1" s="1" t="s">
        <v>7777</v>
      </c>
      <c r="HJX1" s="1" t="s">
        <v>7778</v>
      </c>
      <c r="HJY1" s="1" t="s">
        <v>7779</v>
      </c>
      <c r="HJZ1" s="1" t="s">
        <v>7780</v>
      </c>
      <c r="HKA1" s="1" t="s">
        <v>7781</v>
      </c>
      <c r="HKB1" s="1" t="s">
        <v>7782</v>
      </c>
      <c r="HKC1" s="1" t="s">
        <v>7783</v>
      </c>
      <c r="HKD1" s="1" t="s">
        <v>7784</v>
      </c>
      <c r="HKE1" s="1" t="s">
        <v>7785</v>
      </c>
      <c r="HKF1" s="1" t="s">
        <v>7786</v>
      </c>
      <c r="HKG1" s="1" t="s">
        <v>7787</v>
      </c>
      <c r="HKH1" s="1" t="s">
        <v>7788</v>
      </c>
      <c r="HKI1" s="1" t="s">
        <v>7789</v>
      </c>
      <c r="HKJ1" s="1" t="s">
        <v>7790</v>
      </c>
      <c r="HKK1" s="1" t="s">
        <v>7791</v>
      </c>
      <c r="HKL1" s="1" t="s">
        <v>7792</v>
      </c>
      <c r="HKM1" s="1" t="s">
        <v>7793</v>
      </c>
      <c r="HKN1" s="1" t="s">
        <v>7794</v>
      </c>
      <c r="HKO1" s="1" t="s">
        <v>7795</v>
      </c>
      <c r="HKP1" s="1" t="s">
        <v>7796</v>
      </c>
      <c r="HKQ1" s="1" t="s">
        <v>7797</v>
      </c>
      <c r="HKR1" s="1" t="s">
        <v>7798</v>
      </c>
      <c r="HKS1" s="1" t="s">
        <v>7799</v>
      </c>
      <c r="HKT1" s="1" t="s">
        <v>7800</v>
      </c>
      <c r="HKU1" s="1" t="s">
        <v>7801</v>
      </c>
      <c r="HKV1" s="1" t="s">
        <v>7802</v>
      </c>
      <c r="HKW1" s="1" t="s">
        <v>7803</v>
      </c>
      <c r="HKX1" s="1" t="s">
        <v>7804</v>
      </c>
      <c r="HKY1" s="1" t="s">
        <v>7805</v>
      </c>
      <c r="HKZ1" s="1" t="s">
        <v>7806</v>
      </c>
      <c r="HLA1" s="1" t="s">
        <v>7807</v>
      </c>
      <c r="HLB1" s="1" t="s">
        <v>7808</v>
      </c>
      <c r="HLC1" s="1" t="s">
        <v>7809</v>
      </c>
      <c r="HLD1" s="1" t="s">
        <v>7810</v>
      </c>
      <c r="HLE1" s="1" t="s">
        <v>7811</v>
      </c>
      <c r="HLF1" s="1" t="s">
        <v>7812</v>
      </c>
      <c r="HLG1" s="1" t="s">
        <v>7813</v>
      </c>
      <c r="HLH1" s="1" t="s">
        <v>7814</v>
      </c>
      <c r="HLI1" s="1" t="s">
        <v>7815</v>
      </c>
      <c r="HLJ1" s="1" t="s">
        <v>7816</v>
      </c>
      <c r="HLK1" s="1" t="s">
        <v>7817</v>
      </c>
      <c r="HLL1" s="1" t="s">
        <v>7818</v>
      </c>
      <c r="HLM1" s="1" t="s">
        <v>7819</v>
      </c>
      <c r="HLN1" s="1" t="s">
        <v>7820</v>
      </c>
      <c r="HLO1" s="1" t="s">
        <v>7821</v>
      </c>
      <c r="HLP1" s="1" t="s">
        <v>7822</v>
      </c>
      <c r="HLQ1" s="1" t="s">
        <v>7823</v>
      </c>
      <c r="HLR1" s="1" t="s">
        <v>7824</v>
      </c>
      <c r="HLS1" s="1" t="s">
        <v>7825</v>
      </c>
      <c r="HLT1" s="1" t="s">
        <v>7826</v>
      </c>
      <c r="HLU1" s="1" t="s">
        <v>7827</v>
      </c>
      <c r="HLV1" s="1" t="s">
        <v>7828</v>
      </c>
      <c r="HLW1" s="1" t="s">
        <v>7829</v>
      </c>
      <c r="HLX1" s="1" t="s">
        <v>7830</v>
      </c>
      <c r="HLY1" s="1" t="s">
        <v>7831</v>
      </c>
      <c r="HLZ1" s="1" t="s">
        <v>7832</v>
      </c>
      <c r="HMA1" s="1" t="s">
        <v>7833</v>
      </c>
      <c r="HMB1" s="1" t="s">
        <v>7834</v>
      </c>
      <c r="HMC1" s="1" t="s">
        <v>7835</v>
      </c>
      <c r="HMD1" s="1" t="s">
        <v>7836</v>
      </c>
      <c r="HME1" s="1" t="s">
        <v>7837</v>
      </c>
      <c r="HMF1" s="1" t="s">
        <v>7838</v>
      </c>
      <c r="HMG1" s="1" t="s">
        <v>7839</v>
      </c>
      <c r="HMH1" s="1" t="s">
        <v>7840</v>
      </c>
      <c r="HMI1" s="1" t="s">
        <v>7841</v>
      </c>
      <c r="HMJ1" s="1" t="s">
        <v>7842</v>
      </c>
      <c r="HMK1" s="1" t="s">
        <v>7843</v>
      </c>
      <c r="HML1" s="1" t="s">
        <v>7844</v>
      </c>
      <c r="HMM1" s="1" t="s">
        <v>7845</v>
      </c>
      <c r="HMN1" s="1" t="s">
        <v>7846</v>
      </c>
      <c r="HMO1" s="1" t="s">
        <v>7847</v>
      </c>
      <c r="HMP1" s="1" t="s">
        <v>7848</v>
      </c>
      <c r="HMQ1" s="1" t="s">
        <v>7849</v>
      </c>
      <c r="HMR1" s="1" t="s">
        <v>7850</v>
      </c>
      <c r="HMS1" s="1" t="s">
        <v>7851</v>
      </c>
      <c r="HMT1" s="1" t="s">
        <v>7852</v>
      </c>
      <c r="HMU1" s="1" t="s">
        <v>7853</v>
      </c>
      <c r="HMV1" s="1" t="s">
        <v>7854</v>
      </c>
      <c r="HMW1" s="1" t="s">
        <v>7855</v>
      </c>
      <c r="HMX1" s="1" t="s">
        <v>7856</v>
      </c>
      <c r="HMY1" s="1" t="s">
        <v>7857</v>
      </c>
      <c r="HMZ1" s="1" t="s">
        <v>7858</v>
      </c>
      <c r="HNA1" s="1" t="s">
        <v>7859</v>
      </c>
      <c r="HNB1" s="1" t="s">
        <v>7860</v>
      </c>
      <c r="HNC1" s="1" t="s">
        <v>7861</v>
      </c>
      <c r="HND1" s="1" t="s">
        <v>7862</v>
      </c>
      <c r="HNE1" s="1" t="s">
        <v>7863</v>
      </c>
      <c r="HNF1" s="1" t="s">
        <v>7864</v>
      </c>
      <c r="HNG1" s="1" t="s">
        <v>7865</v>
      </c>
      <c r="HNH1" s="1" t="s">
        <v>7866</v>
      </c>
      <c r="HNI1" s="1" t="s">
        <v>7867</v>
      </c>
      <c r="HNJ1" s="1" t="s">
        <v>7868</v>
      </c>
      <c r="HNK1" s="1" t="s">
        <v>7869</v>
      </c>
      <c r="HNL1" s="1" t="s">
        <v>7870</v>
      </c>
      <c r="HNM1" s="1" t="s">
        <v>7871</v>
      </c>
      <c r="HNN1" s="1" t="s">
        <v>7872</v>
      </c>
      <c r="HNO1" s="1" t="s">
        <v>7873</v>
      </c>
      <c r="HNP1" s="1" t="s">
        <v>7874</v>
      </c>
      <c r="HNQ1" s="1" t="s">
        <v>7875</v>
      </c>
      <c r="HNR1" s="1" t="s">
        <v>7876</v>
      </c>
      <c r="HNS1" s="1" t="s">
        <v>7877</v>
      </c>
      <c r="HNT1" s="1" t="s">
        <v>7878</v>
      </c>
      <c r="HNU1" s="1" t="s">
        <v>7879</v>
      </c>
      <c r="HNV1" s="1" t="s">
        <v>7880</v>
      </c>
      <c r="HNW1" s="1" t="s">
        <v>7881</v>
      </c>
      <c r="HNX1" s="1" t="s">
        <v>7882</v>
      </c>
      <c r="HNY1" s="1" t="s">
        <v>7883</v>
      </c>
      <c r="HNZ1" s="1" t="s">
        <v>7884</v>
      </c>
      <c r="HOA1" s="1" t="s">
        <v>7885</v>
      </c>
      <c r="HOB1" s="1" t="s">
        <v>7886</v>
      </c>
      <c r="HOC1" s="1" t="s">
        <v>7887</v>
      </c>
      <c r="HOD1" s="1" t="s">
        <v>7888</v>
      </c>
      <c r="HOE1" s="1" t="s">
        <v>7889</v>
      </c>
      <c r="HOF1" s="1" t="s">
        <v>7890</v>
      </c>
      <c r="HOG1" s="1" t="s">
        <v>7891</v>
      </c>
      <c r="HOH1" s="1" t="s">
        <v>7892</v>
      </c>
      <c r="HOI1" s="1" t="s">
        <v>7893</v>
      </c>
      <c r="HOJ1" s="1" t="s">
        <v>7894</v>
      </c>
      <c r="HOK1" s="1" t="s">
        <v>7895</v>
      </c>
      <c r="HOL1" s="1" t="s">
        <v>7896</v>
      </c>
      <c r="HOM1" s="1" t="s">
        <v>7897</v>
      </c>
      <c r="HON1" s="1" t="s">
        <v>7898</v>
      </c>
      <c r="HOO1" s="1" t="s">
        <v>7899</v>
      </c>
      <c r="HOP1" s="1" t="s">
        <v>7900</v>
      </c>
      <c r="HOQ1" s="1" t="s">
        <v>7901</v>
      </c>
      <c r="HOR1" s="1" t="s">
        <v>7902</v>
      </c>
      <c r="HOS1" s="1" t="s">
        <v>7903</v>
      </c>
      <c r="HOT1" s="1" t="s">
        <v>7904</v>
      </c>
      <c r="HOU1" s="1" t="s">
        <v>7905</v>
      </c>
      <c r="HOV1" s="1" t="s">
        <v>7906</v>
      </c>
      <c r="HOW1" s="1" t="s">
        <v>7907</v>
      </c>
      <c r="HOX1" s="1" t="s">
        <v>7908</v>
      </c>
      <c r="HOY1" s="1" t="s">
        <v>7909</v>
      </c>
      <c r="HOZ1" s="1" t="s">
        <v>7910</v>
      </c>
      <c r="HPA1" s="1" t="s">
        <v>7911</v>
      </c>
      <c r="HPB1" s="1" t="s">
        <v>7912</v>
      </c>
      <c r="HPC1" s="1" t="s">
        <v>7913</v>
      </c>
      <c r="HPD1" s="1" t="s">
        <v>7914</v>
      </c>
      <c r="HPE1" s="1" t="s">
        <v>7915</v>
      </c>
      <c r="HPF1" s="1" t="s">
        <v>7916</v>
      </c>
      <c r="HPG1" s="1" t="s">
        <v>7917</v>
      </c>
      <c r="HPH1" s="1" t="s">
        <v>7918</v>
      </c>
      <c r="HPI1" s="1" t="s">
        <v>7919</v>
      </c>
      <c r="HPJ1" s="1" t="s">
        <v>7920</v>
      </c>
      <c r="HPK1" s="1" t="s">
        <v>7921</v>
      </c>
      <c r="HPL1" s="1" t="s">
        <v>7922</v>
      </c>
      <c r="HPM1" s="1" t="s">
        <v>7923</v>
      </c>
      <c r="HPN1" s="1" t="s">
        <v>7924</v>
      </c>
      <c r="HPO1" s="1" t="s">
        <v>7925</v>
      </c>
      <c r="HPP1" s="1" t="s">
        <v>7926</v>
      </c>
      <c r="HPQ1" s="1" t="s">
        <v>7927</v>
      </c>
      <c r="HPR1" s="1" t="s">
        <v>7928</v>
      </c>
      <c r="HPS1" s="1" t="s">
        <v>7929</v>
      </c>
      <c r="HPT1" s="1" t="s">
        <v>7930</v>
      </c>
      <c r="HPU1" s="1" t="s">
        <v>7931</v>
      </c>
      <c r="HPV1" s="1" t="s">
        <v>7932</v>
      </c>
      <c r="HPW1" s="1" t="s">
        <v>7933</v>
      </c>
      <c r="HPX1" s="1" t="s">
        <v>7934</v>
      </c>
      <c r="HPY1" s="1" t="s">
        <v>7935</v>
      </c>
      <c r="HPZ1" s="1" t="s">
        <v>7936</v>
      </c>
      <c r="HQA1" s="1" t="s">
        <v>7937</v>
      </c>
      <c r="HQB1" s="1" t="s">
        <v>7938</v>
      </c>
      <c r="HQC1" s="1" t="s">
        <v>7939</v>
      </c>
      <c r="HQD1" s="1" t="s">
        <v>7940</v>
      </c>
      <c r="HQE1" s="1" t="s">
        <v>7941</v>
      </c>
      <c r="HQF1" s="1" t="s">
        <v>7942</v>
      </c>
      <c r="HQG1" s="1" t="s">
        <v>7943</v>
      </c>
      <c r="HQH1" s="1" t="s">
        <v>7944</v>
      </c>
      <c r="HQI1" s="1" t="s">
        <v>7945</v>
      </c>
      <c r="HQJ1" s="1" t="s">
        <v>7946</v>
      </c>
      <c r="HQK1" s="1" t="s">
        <v>7947</v>
      </c>
      <c r="HQL1" s="1" t="s">
        <v>7948</v>
      </c>
      <c r="HQM1" s="1" t="s">
        <v>7949</v>
      </c>
      <c r="HQN1" s="1" t="s">
        <v>7950</v>
      </c>
      <c r="HQO1" s="1" t="s">
        <v>7951</v>
      </c>
      <c r="HQP1" s="1" t="s">
        <v>7952</v>
      </c>
      <c r="HQQ1" s="1" t="s">
        <v>7953</v>
      </c>
      <c r="HQR1" s="1" t="s">
        <v>7954</v>
      </c>
      <c r="HQS1" s="1" t="s">
        <v>7955</v>
      </c>
      <c r="HQT1" s="1" t="s">
        <v>7956</v>
      </c>
      <c r="HQU1" s="1" t="s">
        <v>7957</v>
      </c>
      <c r="HQV1" s="1" t="s">
        <v>7958</v>
      </c>
      <c r="HQW1" s="1" t="s">
        <v>7959</v>
      </c>
      <c r="HQX1" s="1" t="s">
        <v>7960</v>
      </c>
      <c r="HQY1" s="1" t="s">
        <v>7961</v>
      </c>
      <c r="HQZ1" s="1" t="s">
        <v>7962</v>
      </c>
      <c r="HRA1" s="1" t="s">
        <v>7963</v>
      </c>
      <c r="HRB1" s="1" t="s">
        <v>7964</v>
      </c>
      <c r="HRC1" s="1" t="s">
        <v>7965</v>
      </c>
      <c r="HRD1" s="1" t="s">
        <v>7966</v>
      </c>
      <c r="HRE1" s="1" t="s">
        <v>7967</v>
      </c>
      <c r="HRF1" s="1" t="s">
        <v>7968</v>
      </c>
      <c r="HRG1" s="1" t="s">
        <v>7969</v>
      </c>
      <c r="HRH1" s="1" t="s">
        <v>7970</v>
      </c>
      <c r="HRI1" s="1" t="s">
        <v>7971</v>
      </c>
      <c r="HRJ1" s="1" t="s">
        <v>7972</v>
      </c>
      <c r="HRK1" s="1" t="s">
        <v>7973</v>
      </c>
      <c r="HRL1" s="1" t="s">
        <v>7974</v>
      </c>
      <c r="HRM1" s="1" t="s">
        <v>7975</v>
      </c>
      <c r="HRN1" s="1" t="s">
        <v>7976</v>
      </c>
      <c r="HRO1" s="1" t="s">
        <v>7977</v>
      </c>
      <c r="HRP1" s="1" t="s">
        <v>7978</v>
      </c>
      <c r="HRQ1" s="1" t="s">
        <v>7979</v>
      </c>
      <c r="HRR1" s="1" t="s">
        <v>7980</v>
      </c>
      <c r="HRS1" s="1" t="s">
        <v>7981</v>
      </c>
      <c r="HRT1" s="1" t="s">
        <v>7982</v>
      </c>
      <c r="HRU1" s="1" t="s">
        <v>7983</v>
      </c>
      <c r="HRV1" s="1" t="s">
        <v>7984</v>
      </c>
      <c r="HRW1" s="1" t="s">
        <v>7985</v>
      </c>
      <c r="HRX1" s="1" t="s">
        <v>7986</v>
      </c>
      <c r="HRY1" s="1" t="s">
        <v>7987</v>
      </c>
      <c r="HRZ1" s="1" t="s">
        <v>7988</v>
      </c>
      <c r="HSA1" s="1" t="s">
        <v>7989</v>
      </c>
      <c r="HSB1" s="1" t="s">
        <v>7990</v>
      </c>
      <c r="HSC1" s="1" t="s">
        <v>7991</v>
      </c>
      <c r="HSD1" s="1" t="s">
        <v>7992</v>
      </c>
      <c r="HSE1" s="1" t="s">
        <v>7993</v>
      </c>
      <c r="HSF1" s="1" t="s">
        <v>7994</v>
      </c>
      <c r="HSG1" s="1" t="s">
        <v>7995</v>
      </c>
      <c r="HSH1" s="1" t="s">
        <v>7996</v>
      </c>
      <c r="HSI1" s="1" t="s">
        <v>7997</v>
      </c>
      <c r="HSJ1" s="1" t="s">
        <v>7998</v>
      </c>
      <c r="HSK1" s="1" t="s">
        <v>7999</v>
      </c>
      <c r="HSL1" s="1" t="s">
        <v>8000</v>
      </c>
      <c r="HSM1" s="1" t="s">
        <v>8001</v>
      </c>
      <c r="HSN1" s="1" t="s">
        <v>8002</v>
      </c>
      <c r="HSO1" s="1" t="s">
        <v>8003</v>
      </c>
      <c r="HSP1" s="1" t="s">
        <v>8004</v>
      </c>
      <c r="HSQ1" s="1" t="s">
        <v>8005</v>
      </c>
      <c r="HSR1" s="1" t="s">
        <v>8006</v>
      </c>
      <c r="HSS1" s="1" t="s">
        <v>8007</v>
      </c>
      <c r="HST1" s="1" t="s">
        <v>8008</v>
      </c>
      <c r="HSU1" s="1" t="s">
        <v>8009</v>
      </c>
      <c r="HSV1" s="1" t="s">
        <v>8010</v>
      </c>
      <c r="HSW1" s="1" t="s">
        <v>8011</v>
      </c>
      <c r="HSX1" s="1" t="s">
        <v>8012</v>
      </c>
      <c r="HSY1" s="1" t="s">
        <v>8013</v>
      </c>
      <c r="HSZ1" s="1" t="s">
        <v>8014</v>
      </c>
      <c r="HTA1" s="1" t="s">
        <v>8015</v>
      </c>
      <c r="HTB1" s="1" t="s">
        <v>8016</v>
      </c>
      <c r="HTC1" s="1" t="s">
        <v>8017</v>
      </c>
      <c r="HTD1" s="1" t="s">
        <v>8018</v>
      </c>
      <c r="HTE1" s="1" t="s">
        <v>8019</v>
      </c>
      <c r="HTF1" s="1" t="s">
        <v>8020</v>
      </c>
      <c r="HTG1" s="1" t="s">
        <v>8021</v>
      </c>
      <c r="HTH1" s="1" t="s">
        <v>8022</v>
      </c>
      <c r="HTI1" s="1" t="s">
        <v>8023</v>
      </c>
      <c r="HTJ1" s="1" t="s">
        <v>8024</v>
      </c>
      <c r="HTK1" s="1" t="s">
        <v>8025</v>
      </c>
      <c r="HTL1" s="1" t="s">
        <v>8026</v>
      </c>
      <c r="HTM1" s="1" t="s">
        <v>8027</v>
      </c>
      <c r="HTN1" s="1" t="s">
        <v>8028</v>
      </c>
      <c r="HTO1" s="1" t="s">
        <v>8029</v>
      </c>
      <c r="HTP1" s="1" t="s">
        <v>8030</v>
      </c>
      <c r="HTQ1" s="1" t="s">
        <v>8031</v>
      </c>
      <c r="HTR1" s="1" t="s">
        <v>8032</v>
      </c>
      <c r="HTS1" s="1" t="s">
        <v>8033</v>
      </c>
      <c r="HTT1" s="1" t="s">
        <v>8034</v>
      </c>
      <c r="HTU1" s="1" t="s">
        <v>8035</v>
      </c>
      <c r="HTV1" s="1" t="s">
        <v>8036</v>
      </c>
      <c r="HTW1" s="1" t="s">
        <v>8037</v>
      </c>
      <c r="HTX1" s="1" t="s">
        <v>8038</v>
      </c>
      <c r="HTY1" s="1" t="s">
        <v>8039</v>
      </c>
      <c r="HTZ1" s="1" t="s">
        <v>8040</v>
      </c>
      <c r="HUA1" s="1" t="s">
        <v>8041</v>
      </c>
      <c r="HUB1" s="1" t="s">
        <v>8042</v>
      </c>
      <c r="HUC1" s="1" t="s">
        <v>8043</v>
      </c>
      <c r="HUD1" s="1" t="s">
        <v>8044</v>
      </c>
      <c r="HUE1" s="1" t="s">
        <v>8045</v>
      </c>
      <c r="HUF1" s="1" t="s">
        <v>8046</v>
      </c>
      <c r="HUG1" s="1" t="s">
        <v>8047</v>
      </c>
      <c r="HUH1" s="1" t="s">
        <v>8048</v>
      </c>
      <c r="HUI1" s="1" t="s">
        <v>8049</v>
      </c>
      <c r="HUJ1" s="1" t="s">
        <v>8050</v>
      </c>
      <c r="HUK1" s="1" t="s">
        <v>8051</v>
      </c>
      <c r="HUL1" s="1" t="s">
        <v>8052</v>
      </c>
      <c r="HUM1" s="1" t="s">
        <v>8053</v>
      </c>
      <c r="HUN1" s="1" t="s">
        <v>8054</v>
      </c>
      <c r="HUO1" s="1" t="s">
        <v>8055</v>
      </c>
      <c r="HUP1" s="1" t="s">
        <v>8056</v>
      </c>
      <c r="HUQ1" s="1" t="s">
        <v>8057</v>
      </c>
      <c r="HUR1" s="1" t="s">
        <v>8058</v>
      </c>
      <c r="HUS1" s="1" t="s">
        <v>8059</v>
      </c>
      <c r="HUT1" s="1" t="s">
        <v>8060</v>
      </c>
      <c r="HUU1" s="1" t="s">
        <v>8061</v>
      </c>
      <c r="HUV1" s="1" t="s">
        <v>8062</v>
      </c>
      <c r="HUW1" s="1" t="s">
        <v>8063</v>
      </c>
      <c r="HUX1" s="1" t="s">
        <v>8064</v>
      </c>
      <c r="HUY1" s="1" t="s">
        <v>8065</v>
      </c>
      <c r="HUZ1" s="1" t="s">
        <v>8066</v>
      </c>
      <c r="HVA1" s="1" t="s">
        <v>8067</v>
      </c>
      <c r="HVB1" s="1" t="s">
        <v>8068</v>
      </c>
      <c r="HVC1" s="1" t="s">
        <v>8069</v>
      </c>
      <c r="HVD1" s="1" t="s">
        <v>8070</v>
      </c>
      <c r="HVE1" s="1" t="s">
        <v>8071</v>
      </c>
      <c r="HVF1" s="1" t="s">
        <v>8072</v>
      </c>
      <c r="HVG1" s="1" t="s">
        <v>8073</v>
      </c>
      <c r="HVH1" s="1" t="s">
        <v>8074</v>
      </c>
      <c r="HVI1" s="1" t="s">
        <v>8075</v>
      </c>
      <c r="HVJ1" s="1" t="s">
        <v>8076</v>
      </c>
      <c r="HVK1" s="1" t="s">
        <v>8077</v>
      </c>
      <c r="HVL1" s="1" t="s">
        <v>8078</v>
      </c>
      <c r="HVM1" s="1" t="s">
        <v>8079</v>
      </c>
      <c r="HVN1" s="1" t="s">
        <v>8080</v>
      </c>
      <c r="HVO1" s="1" t="s">
        <v>8081</v>
      </c>
      <c r="HVP1" s="1" t="s">
        <v>8082</v>
      </c>
      <c r="HVQ1" s="1" t="s">
        <v>8083</v>
      </c>
      <c r="HVR1" s="1" t="s">
        <v>8084</v>
      </c>
      <c r="HVS1" s="1" t="s">
        <v>8085</v>
      </c>
      <c r="HVT1" s="1" t="s">
        <v>8086</v>
      </c>
      <c r="HVU1" s="1" t="s">
        <v>8087</v>
      </c>
      <c r="HVV1" s="1" t="s">
        <v>8088</v>
      </c>
      <c r="HVW1" s="1" t="s">
        <v>8089</v>
      </c>
      <c r="HVX1" s="1" t="s">
        <v>8090</v>
      </c>
      <c r="HVY1" s="1" t="s">
        <v>8091</v>
      </c>
      <c r="HVZ1" s="1" t="s">
        <v>8092</v>
      </c>
      <c r="HWA1" s="1" t="s">
        <v>8093</v>
      </c>
      <c r="HWB1" s="1" t="s">
        <v>8094</v>
      </c>
      <c r="HWC1" s="1" t="s">
        <v>8095</v>
      </c>
      <c r="HWD1" s="1" t="s">
        <v>8096</v>
      </c>
      <c r="HWE1" s="1" t="s">
        <v>8097</v>
      </c>
      <c r="HWF1" s="1" t="s">
        <v>8098</v>
      </c>
      <c r="HWG1" s="1" t="s">
        <v>8099</v>
      </c>
      <c r="HWH1" s="1" t="s">
        <v>8100</v>
      </c>
      <c r="HWI1" s="1" t="s">
        <v>8101</v>
      </c>
      <c r="HWJ1" s="1" t="s">
        <v>8102</v>
      </c>
      <c r="HWK1" s="1" t="s">
        <v>8103</v>
      </c>
      <c r="HWL1" s="1" t="s">
        <v>8104</v>
      </c>
      <c r="HWM1" s="1" t="s">
        <v>8105</v>
      </c>
      <c r="HWN1" s="1" t="s">
        <v>8106</v>
      </c>
      <c r="HWO1" s="1" t="s">
        <v>8107</v>
      </c>
      <c r="HWP1" s="1" t="s">
        <v>8108</v>
      </c>
      <c r="HWQ1" s="1" t="s">
        <v>8109</v>
      </c>
      <c r="HWR1" s="1" t="s">
        <v>8110</v>
      </c>
      <c r="HWS1" s="1" t="s">
        <v>8111</v>
      </c>
      <c r="HWT1" s="1" t="s">
        <v>8112</v>
      </c>
      <c r="HWU1" s="1" t="s">
        <v>8113</v>
      </c>
      <c r="HWV1" s="1" t="s">
        <v>8114</v>
      </c>
      <c r="HWW1" s="1" t="s">
        <v>8115</v>
      </c>
      <c r="HWX1" s="1" t="s">
        <v>8116</v>
      </c>
      <c r="HWY1" s="1" t="s">
        <v>8117</v>
      </c>
      <c r="HWZ1" s="1" t="s">
        <v>8118</v>
      </c>
      <c r="HXA1" s="1" t="s">
        <v>8119</v>
      </c>
      <c r="HXB1" s="1" t="s">
        <v>8120</v>
      </c>
      <c r="HXC1" s="1" t="s">
        <v>8121</v>
      </c>
      <c r="HXD1" s="1" t="s">
        <v>8122</v>
      </c>
      <c r="HXE1" s="1" t="s">
        <v>8123</v>
      </c>
      <c r="HXF1" s="1" t="s">
        <v>8124</v>
      </c>
      <c r="HXG1" s="1" t="s">
        <v>8125</v>
      </c>
      <c r="HXH1" s="1" t="s">
        <v>8126</v>
      </c>
      <c r="HXI1" s="1" t="s">
        <v>8127</v>
      </c>
      <c r="HXJ1" s="1" t="s">
        <v>8128</v>
      </c>
      <c r="HXK1" s="1" t="s">
        <v>8129</v>
      </c>
      <c r="HXL1" s="1" t="s">
        <v>8130</v>
      </c>
      <c r="HXM1" s="1" t="s">
        <v>8131</v>
      </c>
      <c r="HXN1" s="1" t="s">
        <v>8132</v>
      </c>
      <c r="HXO1" s="1" t="s">
        <v>8133</v>
      </c>
      <c r="HXP1" s="1" t="s">
        <v>8134</v>
      </c>
      <c r="HXQ1" s="1" t="s">
        <v>8135</v>
      </c>
      <c r="HXR1" s="1" t="s">
        <v>8136</v>
      </c>
      <c r="HXS1" s="1" t="s">
        <v>8137</v>
      </c>
      <c r="HXT1" s="1" t="s">
        <v>8138</v>
      </c>
      <c r="HXU1" s="1" t="s">
        <v>8139</v>
      </c>
      <c r="HXV1" s="1" t="s">
        <v>8140</v>
      </c>
      <c r="HXW1" s="1" t="s">
        <v>8141</v>
      </c>
      <c r="HXX1" s="1" t="s">
        <v>8142</v>
      </c>
      <c r="HXY1" s="1" t="s">
        <v>8143</v>
      </c>
      <c r="HXZ1" s="1" t="s">
        <v>8144</v>
      </c>
      <c r="HYA1" s="1" t="s">
        <v>8145</v>
      </c>
      <c r="HYB1" s="1" t="s">
        <v>8146</v>
      </c>
      <c r="HYC1" s="1" t="s">
        <v>8147</v>
      </c>
      <c r="HYD1" s="1" t="s">
        <v>8148</v>
      </c>
      <c r="HYE1" s="1" t="s">
        <v>8149</v>
      </c>
      <c r="HYF1" s="1" t="s">
        <v>8150</v>
      </c>
      <c r="HYG1" s="1" t="s">
        <v>8151</v>
      </c>
      <c r="HYH1" s="1" t="s">
        <v>8152</v>
      </c>
      <c r="HYI1" s="1" t="s">
        <v>8153</v>
      </c>
      <c r="HYJ1" s="1" t="s">
        <v>8154</v>
      </c>
      <c r="HYK1" s="1" t="s">
        <v>8155</v>
      </c>
      <c r="HYL1" s="1" t="s">
        <v>8156</v>
      </c>
      <c r="HYM1" s="1" t="s">
        <v>8157</v>
      </c>
      <c r="HYN1" s="1" t="s">
        <v>8158</v>
      </c>
      <c r="HYO1" s="1" t="s">
        <v>8159</v>
      </c>
      <c r="HYP1" s="1" t="s">
        <v>8160</v>
      </c>
      <c r="HYQ1" s="1" t="s">
        <v>8161</v>
      </c>
      <c r="HYR1" s="1" t="s">
        <v>8162</v>
      </c>
      <c r="HYS1" s="1" t="s">
        <v>8163</v>
      </c>
      <c r="HYT1" s="1" t="s">
        <v>8164</v>
      </c>
      <c r="HYU1" s="1" t="s">
        <v>8165</v>
      </c>
      <c r="HYV1" s="1" t="s">
        <v>8166</v>
      </c>
      <c r="HYW1" s="1" t="s">
        <v>8167</v>
      </c>
      <c r="HYX1" s="1" t="s">
        <v>8168</v>
      </c>
      <c r="HYY1" s="1" t="s">
        <v>8169</v>
      </c>
      <c r="HYZ1" s="1" t="s">
        <v>8170</v>
      </c>
      <c r="HZA1" s="1" t="s">
        <v>8171</v>
      </c>
      <c r="HZB1" s="1" t="s">
        <v>8172</v>
      </c>
      <c r="HZC1" s="1" t="s">
        <v>8173</v>
      </c>
      <c r="HZD1" s="1" t="s">
        <v>8174</v>
      </c>
      <c r="HZE1" s="1" t="s">
        <v>8175</v>
      </c>
      <c r="HZF1" s="1" t="s">
        <v>8176</v>
      </c>
      <c r="HZG1" s="1" t="s">
        <v>8177</v>
      </c>
      <c r="HZH1" s="1" t="s">
        <v>8178</v>
      </c>
      <c r="HZI1" s="1" t="s">
        <v>8179</v>
      </c>
      <c r="HZJ1" s="1" t="s">
        <v>8180</v>
      </c>
      <c r="HZK1" s="1" t="s">
        <v>8181</v>
      </c>
      <c r="HZL1" s="1" t="s">
        <v>8182</v>
      </c>
      <c r="HZM1" s="1" t="s">
        <v>8183</v>
      </c>
      <c r="HZN1" s="1" t="s">
        <v>8184</v>
      </c>
      <c r="HZO1" s="1" t="s">
        <v>8185</v>
      </c>
      <c r="HZP1" s="1" t="s">
        <v>8186</v>
      </c>
      <c r="HZQ1" s="1" t="s">
        <v>8187</v>
      </c>
      <c r="HZR1" s="1" t="s">
        <v>8188</v>
      </c>
      <c r="HZS1" s="1" t="s">
        <v>8189</v>
      </c>
      <c r="HZT1" s="1" t="s">
        <v>8190</v>
      </c>
      <c r="HZU1" s="1" t="s">
        <v>8191</v>
      </c>
      <c r="HZV1" s="1" t="s">
        <v>8192</v>
      </c>
      <c r="HZW1" s="1" t="s">
        <v>8193</v>
      </c>
      <c r="HZX1" s="1" t="s">
        <v>8194</v>
      </c>
      <c r="HZY1" s="1" t="s">
        <v>8195</v>
      </c>
      <c r="HZZ1" s="1" t="s">
        <v>8196</v>
      </c>
      <c r="IAA1" s="1" t="s">
        <v>8197</v>
      </c>
      <c r="IAB1" s="1" t="s">
        <v>8198</v>
      </c>
      <c r="IAC1" s="1" t="s">
        <v>8199</v>
      </c>
      <c r="IAD1" s="1" t="s">
        <v>8200</v>
      </c>
      <c r="IAE1" s="1" t="s">
        <v>8201</v>
      </c>
      <c r="IAF1" s="1" t="s">
        <v>8202</v>
      </c>
      <c r="IAG1" s="1" t="s">
        <v>8203</v>
      </c>
      <c r="IAH1" s="1" t="s">
        <v>8204</v>
      </c>
      <c r="IAI1" s="1" t="s">
        <v>8205</v>
      </c>
      <c r="IAJ1" s="1" t="s">
        <v>8206</v>
      </c>
      <c r="IAK1" s="1" t="s">
        <v>8207</v>
      </c>
      <c r="IAL1" s="1" t="s">
        <v>8208</v>
      </c>
      <c r="IAM1" s="1" t="s">
        <v>8209</v>
      </c>
      <c r="IAN1" s="1" t="s">
        <v>8210</v>
      </c>
      <c r="IAO1" s="1" t="s">
        <v>8211</v>
      </c>
      <c r="IAP1" s="1" t="s">
        <v>8212</v>
      </c>
      <c r="IAQ1" s="1" t="s">
        <v>8213</v>
      </c>
      <c r="IAR1" s="1" t="s">
        <v>8214</v>
      </c>
      <c r="IAS1" s="1" t="s">
        <v>8215</v>
      </c>
      <c r="IAT1" s="1" t="s">
        <v>8216</v>
      </c>
      <c r="IAU1" s="1" t="s">
        <v>8217</v>
      </c>
      <c r="IAV1" s="1" t="s">
        <v>8218</v>
      </c>
      <c r="IAW1" s="1" t="s">
        <v>8219</v>
      </c>
      <c r="IAX1" s="1" t="s">
        <v>8220</v>
      </c>
      <c r="IAY1" s="1" t="s">
        <v>8221</v>
      </c>
      <c r="IAZ1" s="1" t="s">
        <v>8222</v>
      </c>
      <c r="IBA1" s="1" t="s">
        <v>8223</v>
      </c>
      <c r="IBB1" s="1" t="s">
        <v>8224</v>
      </c>
      <c r="IBC1" s="1" t="s">
        <v>8225</v>
      </c>
      <c r="IBD1" s="1" t="s">
        <v>8226</v>
      </c>
      <c r="IBE1" s="1" t="s">
        <v>8227</v>
      </c>
      <c r="IBF1" s="1" t="s">
        <v>8228</v>
      </c>
      <c r="IBG1" s="1" t="s">
        <v>8229</v>
      </c>
      <c r="IBH1" s="1" t="s">
        <v>8230</v>
      </c>
      <c r="IBI1" s="1" t="s">
        <v>8231</v>
      </c>
      <c r="IBJ1" s="1" t="s">
        <v>8232</v>
      </c>
      <c r="IBK1" s="1" t="s">
        <v>8233</v>
      </c>
      <c r="IBL1" s="1" t="s">
        <v>8234</v>
      </c>
      <c r="IBM1" s="1" t="s">
        <v>8235</v>
      </c>
      <c r="IBN1" s="1" t="s">
        <v>8236</v>
      </c>
      <c r="IBO1" s="1" t="s">
        <v>8237</v>
      </c>
      <c r="IBP1" s="1" t="s">
        <v>8238</v>
      </c>
      <c r="IBQ1" s="1" t="s">
        <v>8239</v>
      </c>
      <c r="IBR1" s="1" t="s">
        <v>8240</v>
      </c>
      <c r="IBS1" s="1" t="s">
        <v>8241</v>
      </c>
      <c r="IBT1" s="1" t="s">
        <v>8242</v>
      </c>
      <c r="IBU1" s="1" t="s">
        <v>8243</v>
      </c>
      <c r="IBV1" s="1" t="s">
        <v>8244</v>
      </c>
      <c r="IBW1" s="1" t="s">
        <v>8245</v>
      </c>
      <c r="IBX1" s="1" t="s">
        <v>8246</v>
      </c>
      <c r="IBY1" s="1" t="s">
        <v>8247</v>
      </c>
      <c r="IBZ1" s="1" t="s">
        <v>8248</v>
      </c>
      <c r="ICA1" s="1" t="s">
        <v>8249</v>
      </c>
      <c r="ICB1" s="1" t="s">
        <v>8250</v>
      </c>
      <c r="ICC1" s="1" t="s">
        <v>8251</v>
      </c>
      <c r="ICD1" s="1" t="s">
        <v>8252</v>
      </c>
      <c r="ICE1" s="1" t="s">
        <v>8253</v>
      </c>
      <c r="ICF1" s="1" t="s">
        <v>8254</v>
      </c>
      <c r="ICG1" s="1" t="s">
        <v>8255</v>
      </c>
      <c r="ICH1" s="1" t="s">
        <v>8256</v>
      </c>
      <c r="ICI1" s="1" t="s">
        <v>8257</v>
      </c>
      <c r="ICJ1" s="1" t="s">
        <v>8258</v>
      </c>
      <c r="ICK1" s="1" t="s">
        <v>8259</v>
      </c>
      <c r="ICL1" s="1" t="s">
        <v>8260</v>
      </c>
      <c r="ICM1" s="1" t="s">
        <v>8261</v>
      </c>
      <c r="ICN1" s="1" t="s">
        <v>8262</v>
      </c>
      <c r="ICO1" s="1" t="s">
        <v>8263</v>
      </c>
      <c r="ICP1" s="1" t="s">
        <v>8264</v>
      </c>
      <c r="ICQ1" s="1" t="s">
        <v>8265</v>
      </c>
      <c r="ICR1" s="1" t="s">
        <v>8266</v>
      </c>
      <c r="ICS1" s="1" t="s">
        <v>8267</v>
      </c>
      <c r="ICT1" s="1" t="s">
        <v>8268</v>
      </c>
      <c r="ICU1" s="1" t="s">
        <v>8269</v>
      </c>
      <c r="ICV1" s="1" t="s">
        <v>8270</v>
      </c>
      <c r="ICW1" s="1" t="s">
        <v>8271</v>
      </c>
      <c r="ICX1" s="1" t="s">
        <v>8272</v>
      </c>
      <c r="ICY1" s="1" t="s">
        <v>8273</v>
      </c>
      <c r="ICZ1" s="1" t="s">
        <v>8274</v>
      </c>
      <c r="IDA1" s="1" t="s">
        <v>8275</v>
      </c>
      <c r="IDB1" s="1" t="s">
        <v>8276</v>
      </c>
      <c r="IDC1" s="1" t="s">
        <v>8277</v>
      </c>
      <c r="IDD1" s="1" t="s">
        <v>8278</v>
      </c>
      <c r="IDE1" s="1" t="s">
        <v>8279</v>
      </c>
      <c r="IDF1" s="1" t="s">
        <v>8280</v>
      </c>
      <c r="IDG1" s="1" t="s">
        <v>8281</v>
      </c>
      <c r="IDH1" s="1" t="s">
        <v>8282</v>
      </c>
      <c r="IDI1" s="1" t="s">
        <v>8283</v>
      </c>
      <c r="IDJ1" s="1" t="s">
        <v>8284</v>
      </c>
      <c r="IDK1" s="1" t="s">
        <v>8285</v>
      </c>
      <c r="IDL1" s="1" t="s">
        <v>8286</v>
      </c>
      <c r="IDM1" s="1" t="s">
        <v>8287</v>
      </c>
      <c r="IDN1" s="1" t="s">
        <v>8288</v>
      </c>
      <c r="IDO1" s="1" t="s">
        <v>8289</v>
      </c>
      <c r="IDP1" s="1" t="s">
        <v>8290</v>
      </c>
      <c r="IDQ1" s="1" t="s">
        <v>8291</v>
      </c>
      <c r="IDR1" s="1" t="s">
        <v>8292</v>
      </c>
      <c r="IDS1" s="1" t="s">
        <v>8293</v>
      </c>
      <c r="IDT1" s="1" t="s">
        <v>8294</v>
      </c>
      <c r="IDU1" s="1" t="s">
        <v>8295</v>
      </c>
      <c r="IDV1" s="1" t="s">
        <v>8296</v>
      </c>
      <c r="IDW1" s="1" t="s">
        <v>8297</v>
      </c>
      <c r="IDX1" s="1" t="s">
        <v>8298</v>
      </c>
      <c r="IDY1" s="1" t="s">
        <v>8299</v>
      </c>
      <c r="IDZ1" s="1" t="s">
        <v>8300</v>
      </c>
      <c r="IEA1" s="1" t="s">
        <v>8301</v>
      </c>
      <c r="IEB1" s="1" t="s">
        <v>8302</v>
      </c>
      <c r="IEC1" s="1" t="s">
        <v>8303</v>
      </c>
      <c r="IED1" s="1" t="s">
        <v>8304</v>
      </c>
      <c r="IEE1" s="1" t="s">
        <v>8305</v>
      </c>
      <c r="IEF1" s="1" t="s">
        <v>8306</v>
      </c>
      <c r="IEG1" s="1" t="s">
        <v>8307</v>
      </c>
      <c r="IEH1" s="1" t="s">
        <v>8308</v>
      </c>
      <c r="IEI1" s="1" t="s">
        <v>8309</v>
      </c>
      <c r="IEJ1" s="1" t="s">
        <v>8310</v>
      </c>
      <c r="IEK1" s="1" t="s">
        <v>8311</v>
      </c>
      <c r="IEL1" s="1" t="s">
        <v>8312</v>
      </c>
      <c r="IEM1" s="1" t="s">
        <v>8313</v>
      </c>
      <c r="IEN1" s="1" t="s">
        <v>8314</v>
      </c>
      <c r="IEO1" s="1" t="s">
        <v>8315</v>
      </c>
      <c r="IEP1" s="1" t="s">
        <v>8316</v>
      </c>
      <c r="IEQ1" s="1" t="s">
        <v>8317</v>
      </c>
      <c r="IER1" s="1" t="s">
        <v>8318</v>
      </c>
      <c r="IES1" s="1" t="s">
        <v>8319</v>
      </c>
      <c r="IET1" s="1" t="s">
        <v>8320</v>
      </c>
      <c r="IEU1" s="1" t="s">
        <v>8321</v>
      </c>
      <c r="IEV1" s="1" t="s">
        <v>8322</v>
      </c>
      <c r="IEW1" s="1" t="s">
        <v>8323</v>
      </c>
      <c r="IEX1" s="1" t="s">
        <v>8324</v>
      </c>
      <c r="IEY1" s="1" t="s">
        <v>8325</v>
      </c>
      <c r="IEZ1" s="1" t="s">
        <v>8326</v>
      </c>
      <c r="IFA1" s="1" t="s">
        <v>8327</v>
      </c>
      <c r="IFB1" s="1" t="s">
        <v>8328</v>
      </c>
      <c r="IFC1" s="1" t="s">
        <v>8329</v>
      </c>
      <c r="IFD1" s="1" t="s">
        <v>8330</v>
      </c>
      <c r="IFE1" s="1" t="s">
        <v>8331</v>
      </c>
      <c r="IFF1" s="1" t="s">
        <v>8332</v>
      </c>
      <c r="IFG1" s="1" t="s">
        <v>8333</v>
      </c>
      <c r="IFH1" s="1" t="s">
        <v>8334</v>
      </c>
      <c r="IFI1" s="1" t="s">
        <v>8335</v>
      </c>
      <c r="IFJ1" s="1" t="s">
        <v>8336</v>
      </c>
      <c r="IFK1" s="1" t="s">
        <v>8337</v>
      </c>
      <c r="IFL1" s="1" t="s">
        <v>8338</v>
      </c>
      <c r="IFM1" s="1" t="s">
        <v>8339</v>
      </c>
      <c r="IFN1" s="1" t="s">
        <v>8340</v>
      </c>
      <c r="IFO1" s="1" t="s">
        <v>8341</v>
      </c>
      <c r="IFP1" s="1" t="s">
        <v>8342</v>
      </c>
      <c r="IFQ1" s="1" t="s">
        <v>8343</v>
      </c>
      <c r="IFR1" s="1" t="s">
        <v>8344</v>
      </c>
      <c r="IFS1" s="1" t="s">
        <v>8345</v>
      </c>
      <c r="IFT1" s="1" t="s">
        <v>8346</v>
      </c>
      <c r="IFU1" s="1" t="s">
        <v>8347</v>
      </c>
      <c r="IFV1" s="1" t="s">
        <v>8348</v>
      </c>
      <c r="IFW1" s="1" t="s">
        <v>8349</v>
      </c>
      <c r="IFX1" s="1" t="s">
        <v>8350</v>
      </c>
      <c r="IFY1" s="1" t="s">
        <v>8351</v>
      </c>
      <c r="IFZ1" s="1" t="s">
        <v>8352</v>
      </c>
      <c r="IGA1" s="1" t="s">
        <v>8353</v>
      </c>
      <c r="IGB1" s="1" t="s">
        <v>8354</v>
      </c>
      <c r="IGC1" s="1" t="s">
        <v>8355</v>
      </c>
      <c r="IGD1" s="1" t="s">
        <v>8356</v>
      </c>
      <c r="IGE1" s="1" t="s">
        <v>8357</v>
      </c>
      <c r="IGF1" s="1" t="s">
        <v>8358</v>
      </c>
      <c r="IGG1" s="1" t="s">
        <v>8359</v>
      </c>
      <c r="IGH1" s="1" t="s">
        <v>8360</v>
      </c>
      <c r="IGI1" s="1" t="s">
        <v>8361</v>
      </c>
      <c r="IGJ1" s="1" t="s">
        <v>8362</v>
      </c>
      <c r="IGK1" s="1" t="s">
        <v>8363</v>
      </c>
      <c r="IGL1" s="1" t="s">
        <v>8364</v>
      </c>
      <c r="IGM1" s="1" t="s">
        <v>8365</v>
      </c>
      <c r="IGN1" s="1" t="s">
        <v>8366</v>
      </c>
      <c r="IGO1" s="1" t="s">
        <v>8367</v>
      </c>
      <c r="IGP1" s="1" t="s">
        <v>8368</v>
      </c>
      <c r="IGQ1" s="1" t="s">
        <v>8369</v>
      </c>
      <c r="IGR1" s="1" t="s">
        <v>8370</v>
      </c>
      <c r="IGS1" s="1" t="s">
        <v>8371</v>
      </c>
      <c r="IGT1" s="1" t="s">
        <v>8372</v>
      </c>
      <c r="IGU1" s="1" t="s">
        <v>8373</v>
      </c>
      <c r="IGV1" s="1" t="s">
        <v>8374</v>
      </c>
      <c r="IGW1" s="1" t="s">
        <v>8375</v>
      </c>
      <c r="IGX1" s="1" t="s">
        <v>8376</v>
      </c>
      <c r="IGY1" s="1" t="s">
        <v>8377</v>
      </c>
      <c r="IGZ1" s="1" t="s">
        <v>8378</v>
      </c>
      <c r="IHA1" s="1" t="s">
        <v>8379</v>
      </c>
      <c r="IHB1" s="1" t="s">
        <v>8380</v>
      </c>
      <c r="IHC1" s="1" t="s">
        <v>8381</v>
      </c>
      <c r="IHD1" s="1" t="s">
        <v>8382</v>
      </c>
      <c r="IHE1" s="1" t="s">
        <v>8383</v>
      </c>
      <c r="IHF1" s="1" t="s">
        <v>8384</v>
      </c>
      <c r="IHG1" s="1" t="s">
        <v>8385</v>
      </c>
      <c r="IHH1" s="1" t="s">
        <v>8386</v>
      </c>
      <c r="IHI1" s="1" t="s">
        <v>8387</v>
      </c>
      <c r="IHJ1" s="1" t="s">
        <v>8388</v>
      </c>
      <c r="IHK1" s="1" t="s">
        <v>8389</v>
      </c>
      <c r="IHL1" s="1" t="s">
        <v>8390</v>
      </c>
      <c r="IHM1" s="1" t="s">
        <v>8391</v>
      </c>
      <c r="IHN1" s="1" t="s">
        <v>8392</v>
      </c>
      <c r="IHO1" s="1" t="s">
        <v>8393</v>
      </c>
      <c r="IHP1" s="1" t="s">
        <v>8394</v>
      </c>
      <c r="IHQ1" s="1" t="s">
        <v>8395</v>
      </c>
      <c r="IHR1" s="1" t="s">
        <v>8396</v>
      </c>
      <c r="IHS1" s="1" t="s">
        <v>8397</v>
      </c>
      <c r="IHT1" s="1" t="s">
        <v>8398</v>
      </c>
      <c r="IHU1" s="1" t="s">
        <v>8399</v>
      </c>
      <c r="IHV1" s="1" t="s">
        <v>8400</v>
      </c>
      <c r="IHW1" s="1" t="s">
        <v>8401</v>
      </c>
      <c r="IHX1" s="1" t="s">
        <v>8402</v>
      </c>
      <c r="IHY1" s="1" t="s">
        <v>8403</v>
      </c>
      <c r="IHZ1" s="1" t="s">
        <v>8404</v>
      </c>
      <c r="IIA1" s="1" t="s">
        <v>8405</v>
      </c>
      <c r="IIB1" s="1" t="s">
        <v>8406</v>
      </c>
      <c r="IIC1" s="1" t="s">
        <v>8407</v>
      </c>
      <c r="IID1" s="1" t="s">
        <v>8408</v>
      </c>
      <c r="IIE1" s="1" t="s">
        <v>8409</v>
      </c>
      <c r="IIF1" s="1" t="s">
        <v>8410</v>
      </c>
      <c r="IIG1" s="1" t="s">
        <v>8411</v>
      </c>
      <c r="IIH1" s="1" t="s">
        <v>8412</v>
      </c>
      <c r="III1" s="1" t="s">
        <v>8413</v>
      </c>
      <c r="IIJ1" s="1" t="s">
        <v>8414</v>
      </c>
      <c r="IIK1" s="1" t="s">
        <v>8415</v>
      </c>
      <c r="IIL1" s="1" t="s">
        <v>8416</v>
      </c>
      <c r="IIM1" s="1" t="s">
        <v>8417</v>
      </c>
      <c r="IIN1" s="1" t="s">
        <v>8418</v>
      </c>
      <c r="IIO1" s="1" t="s">
        <v>8419</v>
      </c>
      <c r="IIP1" s="1" t="s">
        <v>8420</v>
      </c>
      <c r="IIQ1" s="1" t="s">
        <v>8421</v>
      </c>
      <c r="IIR1" s="1" t="s">
        <v>8422</v>
      </c>
      <c r="IIS1" s="1" t="s">
        <v>8423</v>
      </c>
      <c r="IIT1" s="1" t="s">
        <v>8424</v>
      </c>
      <c r="IIU1" s="1" t="s">
        <v>8425</v>
      </c>
      <c r="IIV1" s="1" t="s">
        <v>8426</v>
      </c>
      <c r="IIW1" s="1" t="s">
        <v>8427</v>
      </c>
      <c r="IIX1" s="1" t="s">
        <v>8428</v>
      </c>
      <c r="IIY1" s="1" t="s">
        <v>8429</v>
      </c>
      <c r="IIZ1" s="1" t="s">
        <v>8430</v>
      </c>
      <c r="IJA1" s="1" t="s">
        <v>8431</v>
      </c>
      <c r="IJB1" s="1" t="s">
        <v>8432</v>
      </c>
      <c r="IJC1" s="1" t="s">
        <v>8433</v>
      </c>
      <c r="IJD1" s="1" t="s">
        <v>8434</v>
      </c>
      <c r="IJE1" s="1" t="s">
        <v>8435</v>
      </c>
      <c r="IJF1" s="1" t="s">
        <v>8436</v>
      </c>
      <c r="IJG1" s="1" t="s">
        <v>8437</v>
      </c>
      <c r="IJH1" s="1" t="s">
        <v>8438</v>
      </c>
      <c r="IJI1" s="1" t="s">
        <v>8439</v>
      </c>
      <c r="IJJ1" s="1" t="s">
        <v>8440</v>
      </c>
      <c r="IJK1" s="1" t="s">
        <v>8441</v>
      </c>
      <c r="IJL1" s="1" t="s">
        <v>8442</v>
      </c>
      <c r="IJM1" s="1" t="s">
        <v>8443</v>
      </c>
      <c r="IJN1" s="1" t="s">
        <v>8444</v>
      </c>
      <c r="IJO1" s="1" t="s">
        <v>8445</v>
      </c>
      <c r="IJP1" s="1" t="s">
        <v>8446</v>
      </c>
      <c r="IJQ1" s="1" t="s">
        <v>8447</v>
      </c>
      <c r="IJR1" s="1" t="s">
        <v>8448</v>
      </c>
      <c r="IJS1" s="1" t="s">
        <v>8449</v>
      </c>
      <c r="IJT1" s="1" t="s">
        <v>8450</v>
      </c>
      <c r="IJU1" s="1" t="s">
        <v>8451</v>
      </c>
      <c r="IJV1" s="1" t="s">
        <v>8452</v>
      </c>
      <c r="IJW1" s="1" t="s">
        <v>8453</v>
      </c>
      <c r="IJX1" s="1" t="s">
        <v>8454</v>
      </c>
      <c r="IJY1" s="1" t="s">
        <v>8455</v>
      </c>
      <c r="IJZ1" s="1" t="s">
        <v>8456</v>
      </c>
      <c r="IKA1" s="1" t="s">
        <v>8457</v>
      </c>
      <c r="IKB1" s="1" t="s">
        <v>8458</v>
      </c>
      <c r="IKC1" s="1" t="s">
        <v>8459</v>
      </c>
      <c r="IKD1" s="1" t="s">
        <v>8460</v>
      </c>
      <c r="IKE1" s="1" t="s">
        <v>8461</v>
      </c>
      <c r="IKF1" s="1" t="s">
        <v>8462</v>
      </c>
      <c r="IKG1" s="1" t="s">
        <v>8463</v>
      </c>
      <c r="IKH1" s="1" t="s">
        <v>8464</v>
      </c>
      <c r="IKI1" s="1" t="s">
        <v>8465</v>
      </c>
      <c r="IKJ1" s="1" t="s">
        <v>8466</v>
      </c>
      <c r="IKK1" s="1" t="s">
        <v>8467</v>
      </c>
      <c r="IKL1" s="1" t="s">
        <v>8468</v>
      </c>
      <c r="IKM1" s="1" t="s">
        <v>8469</v>
      </c>
      <c r="IKN1" s="1" t="s">
        <v>8470</v>
      </c>
      <c r="IKO1" s="1" t="s">
        <v>8471</v>
      </c>
      <c r="IKP1" s="1" t="s">
        <v>8472</v>
      </c>
      <c r="IKQ1" s="1" t="s">
        <v>8473</v>
      </c>
      <c r="IKR1" s="1" t="s">
        <v>8474</v>
      </c>
      <c r="IKS1" s="1" t="s">
        <v>8475</v>
      </c>
      <c r="IKT1" s="1" t="s">
        <v>8476</v>
      </c>
      <c r="IKU1" s="1" t="s">
        <v>8477</v>
      </c>
      <c r="IKV1" s="1" t="s">
        <v>8478</v>
      </c>
      <c r="IKW1" s="1" t="s">
        <v>8479</v>
      </c>
      <c r="IKX1" s="1" t="s">
        <v>8480</v>
      </c>
      <c r="IKY1" s="1" t="s">
        <v>8481</v>
      </c>
      <c r="IKZ1" s="1" t="s">
        <v>8482</v>
      </c>
      <c r="ILA1" s="1" t="s">
        <v>8483</v>
      </c>
      <c r="ILB1" s="1" t="s">
        <v>8484</v>
      </c>
      <c r="ILC1" s="1" t="s">
        <v>8485</v>
      </c>
      <c r="ILD1" s="1" t="s">
        <v>8486</v>
      </c>
      <c r="ILE1" s="1" t="s">
        <v>8487</v>
      </c>
      <c r="ILF1" s="1" t="s">
        <v>8488</v>
      </c>
      <c r="ILG1" s="1" t="s">
        <v>8489</v>
      </c>
      <c r="ILH1" s="1" t="s">
        <v>8490</v>
      </c>
      <c r="ILI1" s="1" t="s">
        <v>8491</v>
      </c>
      <c r="ILJ1" s="1" t="s">
        <v>8492</v>
      </c>
      <c r="ILK1" s="1" t="s">
        <v>8493</v>
      </c>
      <c r="ILL1" s="1" t="s">
        <v>8494</v>
      </c>
      <c r="ILM1" s="1" t="s">
        <v>8495</v>
      </c>
      <c r="ILN1" s="1" t="s">
        <v>8496</v>
      </c>
      <c r="ILO1" s="1" t="s">
        <v>8497</v>
      </c>
      <c r="ILP1" s="1" t="s">
        <v>8498</v>
      </c>
      <c r="ILQ1" s="1" t="s">
        <v>8499</v>
      </c>
      <c r="ILR1" s="1" t="s">
        <v>8500</v>
      </c>
      <c r="ILS1" s="1" t="s">
        <v>8501</v>
      </c>
      <c r="ILT1" s="1" t="s">
        <v>8502</v>
      </c>
      <c r="ILU1" s="1" t="s">
        <v>8503</v>
      </c>
      <c r="ILV1" s="1" t="s">
        <v>8504</v>
      </c>
      <c r="ILW1" s="1" t="s">
        <v>8505</v>
      </c>
      <c r="ILX1" s="1" t="s">
        <v>8506</v>
      </c>
      <c r="ILY1" s="1" t="s">
        <v>8507</v>
      </c>
      <c r="ILZ1" s="1" t="s">
        <v>8508</v>
      </c>
      <c r="IMA1" s="1" t="s">
        <v>8509</v>
      </c>
      <c r="IMB1" s="1" t="s">
        <v>8510</v>
      </c>
      <c r="IMC1" s="1" t="s">
        <v>8511</v>
      </c>
      <c r="IMD1" s="1" t="s">
        <v>8512</v>
      </c>
      <c r="IME1" s="1" t="s">
        <v>8513</v>
      </c>
      <c r="IMF1" s="1" t="s">
        <v>8514</v>
      </c>
      <c r="IMG1" s="1" t="s">
        <v>8515</v>
      </c>
      <c r="IMH1" s="1" t="s">
        <v>8516</v>
      </c>
      <c r="IMI1" s="1" t="s">
        <v>8517</v>
      </c>
      <c r="IMJ1" s="1" t="s">
        <v>8518</v>
      </c>
      <c r="IMK1" s="1" t="s">
        <v>8519</v>
      </c>
      <c r="IML1" s="1" t="s">
        <v>8520</v>
      </c>
      <c r="IMM1" s="1" t="s">
        <v>8521</v>
      </c>
      <c r="IMN1" s="1" t="s">
        <v>8522</v>
      </c>
      <c r="IMO1" s="1" t="s">
        <v>8523</v>
      </c>
      <c r="IMP1" s="1" t="s">
        <v>8524</v>
      </c>
      <c r="IMQ1" s="1" t="s">
        <v>8525</v>
      </c>
      <c r="IMR1" s="1" t="s">
        <v>8526</v>
      </c>
      <c r="IMS1" s="1" t="s">
        <v>8527</v>
      </c>
      <c r="IMT1" s="1" t="s">
        <v>8528</v>
      </c>
      <c r="IMU1" s="1" t="s">
        <v>8529</v>
      </c>
      <c r="IMV1" s="1" t="s">
        <v>8530</v>
      </c>
      <c r="IMW1" s="1" t="s">
        <v>8531</v>
      </c>
      <c r="IMX1" s="1" t="s">
        <v>8532</v>
      </c>
      <c r="IMY1" s="1" t="s">
        <v>8533</v>
      </c>
      <c r="IMZ1" s="1" t="s">
        <v>8534</v>
      </c>
      <c r="INA1" s="1" t="s">
        <v>8535</v>
      </c>
      <c r="INB1" s="1" t="s">
        <v>8536</v>
      </c>
      <c r="INC1" s="1" t="s">
        <v>8537</v>
      </c>
      <c r="IND1" s="1" t="s">
        <v>8538</v>
      </c>
      <c r="INE1" s="1" t="s">
        <v>8539</v>
      </c>
      <c r="INF1" s="1" t="s">
        <v>8540</v>
      </c>
      <c r="ING1" s="1" t="s">
        <v>8541</v>
      </c>
      <c r="INH1" s="1" t="s">
        <v>8542</v>
      </c>
      <c r="INI1" s="1" t="s">
        <v>8543</v>
      </c>
      <c r="INJ1" s="1" t="s">
        <v>8544</v>
      </c>
      <c r="INK1" s="1" t="s">
        <v>8545</v>
      </c>
      <c r="INL1" s="1" t="s">
        <v>8546</v>
      </c>
      <c r="INM1" s="1" t="s">
        <v>8547</v>
      </c>
      <c r="INN1" s="1" t="s">
        <v>8548</v>
      </c>
      <c r="INO1" s="1" t="s">
        <v>8549</v>
      </c>
      <c r="INP1" s="1" t="s">
        <v>8550</v>
      </c>
      <c r="INQ1" s="1" t="s">
        <v>8551</v>
      </c>
      <c r="INR1" s="1" t="s">
        <v>8552</v>
      </c>
      <c r="INS1" s="1" t="s">
        <v>8553</v>
      </c>
      <c r="INT1" s="1" t="s">
        <v>8554</v>
      </c>
      <c r="INU1" s="1" t="s">
        <v>8555</v>
      </c>
      <c r="INV1" s="1" t="s">
        <v>8556</v>
      </c>
      <c r="INW1" s="1" t="s">
        <v>8557</v>
      </c>
      <c r="INX1" s="1" t="s">
        <v>8558</v>
      </c>
      <c r="INY1" s="1" t="s">
        <v>8559</v>
      </c>
      <c r="INZ1" s="1" t="s">
        <v>8560</v>
      </c>
      <c r="IOA1" s="1" t="s">
        <v>8561</v>
      </c>
      <c r="IOB1" s="1" t="s">
        <v>8562</v>
      </c>
      <c r="IOC1" s="1" t="s">
        <v>8563</v>
      </c>
      <c r="IOD1" s="1" t="s">
        <v>8564</v>
      </c>
      <c r="IOE1" s="1" t="s">
        <v>8565</v>
      </c>
      <c r="IOF1" s="1" t="s">
        <v>8566</v>
      </c>
      <c r="IOG1" s="1" t="s">
        <v>8567</v>
      </c>
      <c r="IOH1" s="1" t="s">
        <v>8568</v>
      </c>
      <c r="IOI1" s="1" t="s">
        <v>8569</v>
      </c>
      <c r="IOJ1" s="1" t="s">
        <v>8570</v>
      </c>
      <c r="IOK1" s="1" t="s">
        <v>8571</v>
      </c>
      <c r="IOL1" s="1" t="s">
        <v>8572</v>
      </c>
      <c r="IOM1" s="1" t="s">
        <v>8573</v>
      </c>
      <c r="ION1" s="1" t="s">
        <v>8574</v>
      </c>
      <c r="IOO1" s="1" t="s">
        <v>8575</v>
      </c>
      <c r="IOP1" s="1" t="s">
        <v>8576</v>
      </c>
      <c r="IOQ1" s="1" t="s">
        <v>8577</v>
      </c>
      <c r="IOR1" s="1" t="s">
        <v>8578</v>
      </c>
      <c r="IOS1" s="1" t="s">
        <v>8579</v>
      </c>
      <c r="IOT1" s="1" t="s">
        <v>8580</v>
      </c>
      <c r="IOU1" s="1" t="s">
        <v>8581</v>
      </c>
      <c r="IOV1" s="1" t="s">
        <v>8582</v>
      </c>
      <c r="IOW1" s="1" t="s">
        <v>8583</v>
      </c>
      <c r="IOX1" s="1" t="s">
        <v>8584</v>
      </c>
      <c r="IOY1" s="1" t="s">
        <v>8585</v>
      </c>
      <c r="IOZ1" s="1" t="s">
        <v>8586</v>
      </c>
      <c r="IPA1" s="1" t="s">
        <v>8587</v>
      </c>
      <c r="IPB1" s="1" t="s">
        <v>8588</v>
      </c>
      <c r="IPC1" s="1" t="s">
        <v>8589</v>
      </c>
      <c r="IPD1" s="1" t="s">
        <v>8590</v>
      </c>
      <c r="IPE1" s="1" t="s">
        <v>8591</v>
      </c>
      <c r="IPF1" s="1" t="s">
        <v>8592</v>
      </c>
      <c r="IPG1" s="1" t="s">
        <v>8593</v>
      </c>
      <c r="IPH1" s="1" t="s">
        <v>8594</v>
      </c>
      <c r="IPI1" s="1" t="s">
        <v>8595</v>
      </c>
      <c r="IPJ1" s="1" t="s">
        <v>8596</v>
      </c>
      <c r="IPK1" s="1" t="s">
        <v>8597</v>
      </c>
      <c r="IPL1" s="1" t="s">
        <v>8598</v>
      </c>
      <c r="IPM1" s="1" t="s">
        <v>8599</v>
      </c>
      <c r="IPN1" s="1" t="s">
        <v>8600</v>
      </c>
      <c r="IPO1" s="1" t="s">
        <v>8601</v>
      </c>
      <c r="IPP1" s="1" t="s">
        <v>8602</v>
      </c>
      <c r="IPQ1" s="1" t="s">
        <v>8603</v>
      </c>
      <c r="IPR1" s="1" t="s">
        <v>8604</v>
      </c>
      <c r="IPS1" s="1" t="s">
        <v>8605</v>
      </c>
      <c r="IPT1" s="1" t="s">
        <v>8606</v>
      </c>
      <c r="IPU1" s="1" t="s">
        <v>8607</v>
      </c>
      <c r="IPV1" s="1" t="s">
        <v>8608</v>
      </c>
      <c r="IPW1" s="1" t="s">
        <v>8609</v>
      </c>
      <c r="IPX1" s="1" t="s">
        <v>8610</v>
      </c>
      <c r="IPY1" s="1" t="s">
        <v>8611</v>
      </c>
      <c r="IPZ1" s="1" t="s">
        <v>8612</v>
      </c>
      <c r="IQA1" s="1" t="s">
        <v>8613</v>
      </c>
      <c r="IQB1" s="1" t="s">
        <v>8614</v>
      </c>
      <c r="IQC1" s="1" t="s">
        <v>8615</v>
      </c>
      <c r="IQD1" s="1" t="s">
        <v>8616</v>
      </c>
      <c r="IQE1" s="1" t="s">
        <v>8617</v>
      </c>
      <c r="IQF1" s="1" t="s">
        <v>8618</v>
      </c>
      <c r="IQG1" s="1" t="s">
        <v>8619</v>
      </c>
      <c r="IQH1" s="1" t="s">
        <v>8620</v>
      </c>
      <c r="IQI1" s="1" t="s">
        <v>8621</v>
      </c>
      <c r="IQJ1" s="1" t="s">
        <v>8622</v>
      </c>
      <c r="IQK1" s="1" t="s">
        <v>8623</v>
      </c>
      <c r="IQL1" s="1" t="s">
        <v>8624</v>
      </c>
      <c r="IQM1" s="1" t="s">
        <v>8625</v>
      </c>
      <c r="IQN1" s="1" t="s">
        <v>8626</v>
      </c>
      <c r="IQO1" s="1" t="s">
        <v>8627</v>
      </c>
      <c r="IQP1" s="1" t="s">
        <v>8628</v>
      </c>
      <c r="IQQ1" s="1" t="s">
        <v>8629</v>
      </c>
      <c r="IQR1" s="1" t="s">
        <v>8630</v>
      </c>
      <c r="IQS1" s="1" t="s">
        <v>8631</v>
      </c>
      <c r="IQT1" s="1" t="s">
        <v>8632</v>
      </c>
      <c r="IQU1" s="1" t="s">
        <v>8633</v>
      </c>
      <c r="IQV1" s="1" t="s">
        <v>8634</v>
      </c>
      <c r="IQW1" s="1" t="s">
        <v>8635</v>
      </c>
      <c r="IQX1" s="1" t="s">
        <v>8636</v>
      </c>
      <c r="IQY1" s="1" t="s">
        <v>8637</v>
      </c>
      <c r="IQZ1" s="1" t="s">
        <v>8638</v>
      </c>
      <c r="IRA1" s="1" t="s">
        <v>8639</v>
      </c>
      <c r="IRB1" s="1" t="s">
        <v>8640</v>
      </c>
      <c r="IRC1" s="1" t="s">
        <v>8641</v>
      </c>
      <c r="IRD1" s="1" t="s">
        <v>8642</v>
      </c>
      <c r="IRE1" s="1" t="s">
        <v>8643</v>
      </c>
      <c r="IRF1" s="1" t="s">
        <v>8644</v>
      </c>
      <c r="IRG1" s="1" t="s">
        <v>8645</v>
      </c>
      <c r="IRH1" s="1" t="s">
        <v>8646</v>
      </c>
      <c r="IRI1" s="1" t="s">
        <v>8647</v>
      </c>
      <c r="IRJ1" s="1" t="s">
        <v>8648</v>
      </c>
      <c r="IRK1" s="1" t="s">
        <v>8649</v>
      </c>
      <c r="IRL1" s="1" t="s">
        <v>8650</v>
      </c>
      <c r="IRM1" s="1" t="s">
        <v>8651</v>
      </c>
      <c r="IRN1" s="1" t="s">
        <v>8652</v>
      </c>
      <c r="IRO1" s="1" t="s">
        <v>8653</v>
      </c>
      <c r="IRP1" s="1" t="s">
        <v>8654</v>
      </c>
      <c r="IRQ1" s="1" t="s">
        <v>8655</v>
      </c>
      <c r="IRR1" s="1" t="s">
        <v>8656</v>
      </c>
      <c r="IRS1" s="1" t="s">
        <v>8657</v>
      </c>
      <c r="IRT1" s="1" t="s">
        <v>8658</v>
      </c>
      <c r="IRU1" s="1" t="s">
        <v>8659</v>
      </c>
      <c r="IRV1" s="1" t="s">
        <v>8660</v>
      </c>
      <c r="IRW1" s="1" t="s">
        <v>8661</v>
      </c>
      <c r="IRX1" s="1" t="s">
        <v>8662</v>
      </c>
      <c r="IRY1" s="1" t="s">
        <v>8663</v>
      </c>
      <c r="IRZ1" s="1" t="s">
        <v>8664</v>
      </c>
      <c r="ISA1" s="1" t="s">
        <v>8665</v>
      </c>
      <c r="ISB1" s="1" t="s">
        <v>8666</v>
      </c>
      <c r="ISC1" s="1" t="s">
        <v>8667</v>
      </c>
      <c r="ISD1" s="1" t="s">
        <v>8668</v>
      </c>
      <c r="ISE1" s="1" t="s">
        <v>8669</v>
      </c>
      <c r="ISF1" s="1" t="s">
        <v>8670</v>
      </c>
      <c r="ISG1" s="1" t="s">
        <v>8671</v>
      </c>
      <c r="ISH1" s="1" t="s">
        <v>8672</v>
      </c>
      <c r="ISI1" s="1" t="s">
        <v>8673</v>
      </c>
      <c r="ISJ1" s="1" t="s">
        <v>8674</v>
      </c>
      <c r="ISK1" s="1" t="s">
        <v>8675</v>
      </c>
      <c r="ISL1" s="1" t="s">
        <v>8676</v>
      </c>
      <c r="ISM1" s="1" t="s">
        <v>8677</v>
      </c>
      <c r="ISN1" s="1" t="s">
        <v>8678</v>
      </c>
      <c r="ISO1" s="1" t="s">
        <v>8679</v>
      </c>
      <c r="ISP1" s="1" t="s">
        <v>8680</v>
      </c>
      <c r="ISQ1" s="1" t="s">
        <v>8681</v>
      </c>
      <c r="ISR1" s="1" t="s">
        <v>8682</v>
      </c>
      <c r="ISS1" s="1" t="s">
        <v>8683</v>
      </c>
      <c r="IST1" s="1" t="s">
        <v>8684</v>
      </c>
      <c r="ISU1" s="1" t="s">
        <v>8685</v>
      </c>
      <c r="ISV1" s="1" t="s">
        <v>8686</v>
      </c>
      <c r="ISW1" s="1" t="s">
        <v>8687</v>
      </c>
      <c r="ISX1" s="1" t="s">
        <v>8688</v>
      </c>
      <c r="ISY1" s="1" t="s">
        <v>8689</v>
      </c>
      <c r="ISZ1" s="1" t="s">
        <v>8690</v>
      </c>
      <c r="ITA1" s="1" t="s">
        <v>8691</v>
      </c>
      <c r="ITB1" s="1" t="s">
        <v>8692</v>
      </c>
      <c r="ITC1" s="1" t="s">
        <v>8693</v>
      </c>
      <c r="ITD1" s="1" t="s">
        <v>8694</v>
      </c>
      <c r="ITE1" s="1" t="s">
        <v>8695</v>
      </c>
      <c r="ITF1" s="1" t="s">
        <v>8696</v>
      </c>
      <c r="ITG1" s="1" t="s">
        <v>8697</v>
      </c>
      <c r="ITH1" s="1" t="s">
        <v>8698</v>
      </c>
      <c r="ITI1" s="1" t="s">
        <v>8699</v>
      </c>
      <c r="ITJ1" s="1" t="s">
        <v>8700</v>
      </c>
      <c r="ITK1" s="1" t="s">
        <v>8701</v>
      </c>
      <c r="ITL1" s="1" t="s">
        <v>8702</v>
      </c>
      <c r="ITM1" s="1" t="s">
        <v>8703</v>
      </c>
      <c r="ITN1" s="1" t="s">
        <v>8704</v>
      </c>
      <c r="ITO1" s="1" t="s">
        <v>8705</v>
      </c>
      <c r="ITP1" s="1" t="s">
        <v>8706</v>
      </c>
      <c r="ITQ1" s="1" t="s">
        <v>8707</v>
      </c>
      <c r="ITR1" s="1" t="s">
        <v>8708</v>
      </c>
      <c r="ITS1" s="1" t="s">
        <v>8709</v>
      </c>
      <c r="ITT1" s="1" t="s">
        <v>8710</v>
      </c>
      <c r="ITU1" s="1" t="s">
        <v>8711</v>
      </c>
      <c r="ITV1" s="1" t="s">
        <v>8712</v>
      </c>
      <c r="ITW1" s="1" t="s">
        <v>8713</v>
      </c>
      <c r="ITX1" s="1" t="s">
        <v>8714</v>
      </c>
      <c r="ITY1" s="1" t="s">
        <v>8715</v>
      </c>
      <c r="ITZ1" s="1" t="s">
        <v>8716</v>
      </c>
      <c r="IUA1" s="1" t="s">
        <v>8717</v>
      </c>
      <c r="IUB1" s="1" t="s">
        <v>8718</v>
      </c>
      <c r="IUC1" s="1" t="s">
        <v>8719</v>
      </c>
      <c r="IUD1" s="1" t="s">
        <v>8720</v>
      </c>
      <c r="IUE1" s="1" t="s">
        <v>8721</v>
      </c>
      <c r="IUF1" s="1" t="s">
        <v>8722</v>
      </c>
      <c r="IUG1" s="1" t="s">
        <v>8723</v>
      </c>
      <c r="IUH1" s="1" t="s">
        <v>8724</v>
      </c>
      <c r="IUI1" s="1" t="s">
        <v>8725</v>
      </c>
      <c r="IUJ1" s="1" t="s">
        <v>8726</v>
      </c>
      <c r="IUK1" s="1" t="s">
        <v>8727</v>
      </c>
      <c r="IUL1" s="1" t="s">
        <v>8728</v>
      </c>
      <c r="IUM1" s="1" t="s">
        <v>8729</v>
      </c>
      <c r="IUN1" s="1" t="s">
        <v>8730</v>
      </c>
      <c r="IUO1" s="1" t="s">
        <v>8731</v>
      </c>
      <c r="IUP1" s="1" t="s">
        <v>8732</v>
      </c>
      <c r="IUQ1" s="1" t="s">
        <v>8733</v>
      </c>
      <c r="IUR1" s="1" t="s">
        <v>8734</v>
      </c>
      <c r="IUS1" s="1" t="s">
        <v>8735</v>
      </c>
      <c r="IUT1" s="1" t="s">
        <v>8736</v>
      </c>
      <c r="IUU1" s="1" t="s">
        <v>8737</v>
      </c>
      <c r="IUV1" s="1" t="s">
        <v>8738</v>
      </c>
      <c r="IUW1" s="1" t="s">
        <v>8739</v>
      </c>
      <c r="IUX1" s="1" t="s">
        <v>8740</v>
      </c>
      <c r="IUY1" s="1" t="s">
        <v>8741</v>
      </c>
      <c r="IUZ1" s="1" t="s">
        <v>8742</v>
      </c>
      <c r="IVA1" s="1" t="s">
        <v>8743</v>
      </c>
      <c r="IVB1" s="1" t="s">
        <v>8744</v>
      </c>
      <c r="IVC1" s="1" t="s">
        <v>8745</v>
      </c>
      <c r="IVD1" s="1" t="s">
        <v>8746</v>
      </c>
      <c r="IVE1" s="1" t="s">
        <v>8747</v>
      </c>
      <c r="IVF1" s="1" t="s">
        <v>8748</v>
      </c>
      <c r="IVG1" s="1" t="s">
        <v>8749</v>
      </c>
      <c r="IVH1" s="1" t="s">
        <v>8750</v>
      </c>
      <c r="IVI1" s="1" t="s">
        <v>8751</v>
      </c>
      <c r="IVJ1" s="1" t="s">
        <v>8752</v>
      </c>
      <c r="IVK1" s="1" t="s">
        <v>8753</v>
      </c>
      <c r="IVL1" s="1" t="s">
        <v>8754</v>
      </c>
      <c r="IVM1" s="1" t="s">
        <v>8755</v>
      </c>
      <c r="IVN1" s="1" t="s">
        <v>8756</v>
      </c>
      <c r="IVO1" s="1" t="s">
        <v>8757</v>
      </c>
      <c r="IVP1" s="1" t="s">
        <v>8758</v>
      </c>
      <c r="IVQ1" s="1" t="s">
        <v>8759</v>
      </c>
      <c r="IVR1" s="1" t="s">
        <v>8760</v>
      </c>
      <c r="IVS1" s="1" t="s">
        <v>8761</v>
      </c>
      <c r="IVT1" s="1" t="s">
        <v>8762</v>
      </c>
      <c r="IVU1" s="1" t="s">
        <v>8763</v>
      </c>
      <c r="IVV1" s="1" t="s">
        <v>8764</v>
      </c>
      <c r="IVW1" s="1" t="s">
        <v>8765</v>
      </c>
      <c r="IVX1" s="1" t="s">
        <v>8766</v>
      </c>
      <c r="IVY1" s="1" t="s">
        <v>8767</v>
      </c>
      <c r="IVZ1" s="1" t="s">
        <v>8768</v>
      </c>
      <c r="IWA1" s="1" t="s">
        <v>8769</v>
      </c>
      <c r="IWB1" s="1" t="s">
        <v>8770</v>
      </c>
      <c r="IWC1" s="1" t="s">
        <v>8771</v>
      </c>
      <c r="IWD1" s="1" t="s">
        <v>8772</v>
      </c>
      <c r="IWE1" s="1" t="s">
        <v>8773</v>
      </c>
      <c r="IWF1" s="1" t="s">
        <v>8774</v>
      </c>
      <c r="IWG1" s="1" t="s">
        <v>8775</v>
      </c>
      <c r="IWH1" s="1" t="s">
        <v>8776</v>
      </c>
      <c r="IWI1" s="1" t="s">
        <v>8777</v>
      </c>
      <c r="IWJ1" s="1" t="s">
        <v>8778</v>
      </c>
      <c r="IWK1" s="1" t="s">
        <v>8779</v>
      </c>
      <c r="IWL1" s="1" t="s">
        <v>8780</v>
      </c>
      <c r="IWM1" s="1" t="s">
        <v>8781</v>
      </c>
      <c r="IWN1" s="1" t="s">
        <v>8782</v>
      </c>
      <c r="IWO1" s="1" t="s">
        <v>8783</v>
      </c>
      <c r="IWP1" s="1" t="s">
        <v>8784</v>
      </c>
      <c r="IWQ1" s="1" t="s">
        <v>8785</v>
      </c>
      <c r="IWR1" s="1" t="s">
        <v>8786</v>
      </c>
      <c r="IWS1" s="1" t="s">
        <v>8787</v>
      </c>
      <c r="IWT1" s="1" t="s">
        <v>8788</v>
      </c>
      <c r="IWU1" s="1" t="s">
        <v>8789</v>
      </c>
      <c r="IWV1" s="1" t="s">
        <v>8790</v>
      </c>
      <c r="IWW1" s="1" t="s">
        <v>8791</v>
      </c>
      <c r="IWX1" s="1" t="s">
        <v>8792</v>
      </c>
      <c r="IWY1" s="1" t="s">
        <v>8793</v>
      </c>
      <c r="IWZ1" s="1" t="s">
        <v>8794</v>
      </c>
      <c r="IXA1" s="1" t="s">
        <v>8795</v>
      </c>
      <c r="IXB1" s="1" t="s">
        <v>8796</v>
      </c>
      <c r="IXC1" s="1" t="s">
        <v>8797</v>
      </c>
      <c r="IXD1" s="1" t="s">
        <v>8798</v>
      </c>
      <c r="IXE1" s="1" t="s">
        <v>8799</v>
      </c>
      <c r="IXF1" s="1" t="s">
        <v>8800</v>
      </c>
      <c r="IXG1" s="1" t="s">
        <v>8801</v>
      </c>
      <c r="IXH1" s="1" t="s">
        <v>8802</v>
      </c>
      <c r="IXI1" s="1" t="s">
        <v>8803</v>
      </c>
      <c r="IXJ1" s="1" t="s">
        <v>8804</v>
      </c>
      <c r="IXK1" s="1" t="s">
        <v>8805</v>
      </c>
      <c r="IXL1" s="1" t="s">
        <v>8806</v>
      </c>
      <c r="IXM1" s="1" t="s">
        <v>8807</v>
      </c>
      <c r="IXN1" s="1" t="s">
        <v>8808</v>
      </c>
      <c r="IXO1" s="1" t="s">
        <v>8809</v>
      </c>
      <c r="IXP1" s="1" t="s">
        <v>8810</v>
      </c>
      <c r="IXQ1" s="1" t="s">
        <v>8811</v>
      </c>
      <c r="IXR1" s="1" t="s">
        <v>8812</v>
      </c>
      <c r="IXS1" s="1" t="s">
        <v>8813</v>
      </c>
      <c r="IXT1" s="1" t="s">
        <v>8814</v>
      </c>
      <c r="IXU1" s="1" t="s">
        <v>8815</v>
      </c>
      <c r="IXV1" s="1" t="s">
        <v>8816</v>
      </c>
      <c r="IXW1" s="1" t="s">
        <v>8817</v>
      </c>
      <c r="IXX1" s="1" t="s">
        <v>8818</v>
      </c>
      <c r="IXY1" s="1" t="s">
        <v>8819</v>
      </c>
      <c r="IXZ1" s="1" t="s">
        <v>8820</v>
      </c>
      <c r="IYA1" s="1" t="s">
        <v>8821</v>
      </c>
      <c r="IYB1" s="1" t="s">
        <v>8822</v>
      </c>
      <c r="IYC1" s="1" t="s">
        <v>8823</v>
      </c>
      <c r="IYD1" s="1" t="s">
        <v>8824</v>
      </c>
      <c r="IYE1" s="1" t="s">
        <v>8825</v>
      </c>
      <c r="IYF1" s="1" t="s">
        <v>8826</v>
      </c>
      <c r="IYG1" s="1" t="s">
        <v>8827</v>
      </c>
      <c r="IYH1" s="1" t="s">
        <v>8828</v>
      </c>
      <c r="IYI1" s="1" t="s">
        <v>8829</v>
      </c>
      <c r="IYJ1" s="1" t="s">
        <v>8830</v>
      </c>
      <c r="IYK1" s="1" t="s">
        <v>8831</v>
      </c>
      <c r="IYL1" s="1" t="s">
        <v>8832</v>
      </c>
      <c r="IYM1" s="1" t="s">
        <v>8833</v>
      </c>
      <c r="IYN1" s="1" t="s">
        <v>8834</v>
      </c>
      <c r="IYO1" s="1" t="s">
        <v>8835</v>
      </c>
      <c r="IYP1" s="1" t="s">
        <v>8836</v>
      </c>
      <c r="IYQ1" s="1" t="s">
        <v>8837</v>
      </c>
      <c r="IYR1" s="1" t="s">
        <v>8838</v>
      </c>
      <c r="IYS1" s="1" t="s">
        <v>8839</v>
      </c>
      <c r="IYT1" s="1" t="s">
        <v>8840</v>
      </c>
      <c r="IYU1" s="1" t="s">
        <v>8841</v>
      </c>
      <c r="IYV1" s="1" t="s">
        <v>8842</v>
      </c>
      <c r="IYW1" s="1" t="s">
        <v>8843</v>
      </c>
      <c r="IYX1" s="1" t="s">
        <v>8844</v>
      </c>
      <c r="IYY1" s="1" t="s">
        <v>8845</v>
      </c>
      <c r="IYZ1" s="1" t="s">
        <v>8846</v>
      </c>
      <c r="IZA1" s="1" t="s">
        <v>8847</v>
      </c>
      <c r="IZB1" s="1" t="s">
        <v>8848</v>
      </c>
      <c r="IZC1" s="1" t="s">
        <v>8849</v>
      </c>
      <c r="IZD1" s="1" t="s">
        <v>8850</v>
      </c>
      <c r="IZE1" s="1" t="s">
        <v>8851</v>
      </c>
      <c r="IZF1" s="1" t="s">
        <v>8852</v>
      </c>
      <c r="IZG1" s="1" t="s">
        <v>8853</v>
      </c>
      <c r="IZH1" s="1" t="s">
        <v>8854</v>
      </c>
      <c r="IZI1" s="1" t="s">
        <v>8855</v>
      </c>
      <c r="IZJ1" s="1" t="s">
        <v>8856</v>
      </c>
      <c r="IZK1" s="1" t="s">
        <v>8857</v>
      </c>
      <c r="IZL1" s="1" t="s">
        <v>8858</v>
      </c>
      <c r="IZM1" s="1" t="s">
        <v>8859</v>
      </c>
      <c r="IZN1" s="1" t="s">
        <v>8860</v>
      </c>
      <c r="IZO1" s="1" t="s">
        <v>8861</v>
      </c>
      <c r="IZP1" s="1" t="s">
        <v>8862</v>
      </c>
      <c r="IZQ1" s="1" t="s">
        <v>8863</v>
      </c>
      <c r="IZR1" s="1" t="s">
        <v>8864</v>
      </c>
      <c r="IZS1" s="1" t="s">
        <v>8865</v>
      </c>
      <c r="IZT1" s="1" t="s">
        <v>8866</v>
      </c>
      <c r="IZU1" s="1" t="s">
        <v>8867</v>
      </c>
      <c r="IZV1" s="1" t="s">
        <v>8868</v>
      </c>
      <c r="IZW1" s="1" t="s">
        <v>8869</v>
      </c>
      <c r="IZX1" s="1" t="s">
        <v>8870</v>
      </c>
      <c r="IZY1" s="1" t="s">
        <v>8871</v>
      </c>
      <c r="IZZ1" s="1" t="s">
        <v>8872</v>
      </c>
      <c r="JAA1" s="1" t="s">
        <v>8873</v>
      </c>
      <c r="JAB1" s="1" t="s">
        <v>8874</v>
      </c>
      <c r="JAC1" s="1" t="s">
        <v>8875</v>
      </c>
      <c r="JAD1" s="1" t="s">
        <v>8876</v>
      </c>
      <c r="JAE1" s="1" t="s">
        <v>8877</v>
      </c>
      <c r="JAF1" s="1" t="s">
        <v>8878</v>
      </c>
      <c r="JAG1" s="1" t="s">
        <v>8879</v>
      </c>
      <c r="JAH1" s="1" t="s">
        <v>8880</v>
      </c>
      <c r="JAI1" s="1" t="s">
        <v>8881</v>
      </c>
      <c r="JAJ1" s="1" t="s">
        <v>8882</v>
      </c>
      <c r="JAK1" s="1" t="s">
        <v>8883</v>
      </c>
      <c r="JAL1" s="1" t="s">
        <v>8884</v>
      </c>
      <c r="JAM1" s="1" t="s">
        <v>8885</v>
      </c>
      <c r="JAN1" s="1" t="s">
        <v>8886</v>
      </c>
      <c r="JAO1" s="1" t="s">
        <v>8887</v>
      </c>
      <c r="JAP1" s="1" t="s">
        <v>8888</v>
      </c>
      <c r="JAQ1" s="1" t="s">
        <v>8889</v>
      </c>
      <c r="JAR1" s="1" t="s">
        <v>8890</v>
      </c>
      <c r="JAS1" s="1" t="s">
        <v>8891</v>
      </c>
      <c r="JAT1" s="1" t="s">
        <v>8892</v>
      </c>
      <c r="JAU1" s="1" t="s">
        <v>8893</v>
      </c>
      <c r="JAV1" s="1" t="s">
        <v>8894</v>
      </c>
      <c r="JAW1" s="1" t="s">
        <v>8895</v>
      </c>
      <c r="JAX1" s="1" t="s">
        <v>8896</v>
      </c>
      <c r="JAY1" s="1" t="s">
        <v>8897</v>
      </c>
      <c r="JAZ1" s="1" t="s">
        <v>8898</v>
      </c>
      <c r="JBA1" s="1" t="s">
        <v>8899</v>
      </c>
      <c r="JBB1" s="1" t="s">
        <v>8900</v>
      </c>
      <c r="JBC1" s="1" t="s">
        <v>8901</v>
      </c>
      <c r="JBD1" s="1" t="s">
        <v>8902</v>
      </c>
      <c r="JBE1" s="1" t="s">
        <v>8903</v>
      </c>
      <c r="JBF1" s="1" t="s">
        <v>8904</v>
      </c>
      <c r="JBG1" s="1" t="s">
        <v>8905</v>
      </c>
      <c r="JBH1" s="1" t="s">
        <v>8906</v>
      </c>
      <c r="JBI1" s="1" t="s">
        <v>8907</v>
      </c>
      <c r="JBJ1" s="1" t="s">
        <v>8908</v>
      </c>
      <c r="JBK1" s="1" t="s">
        <v>8909</v>
      </c>
      <c r="JBL1" s="1" t="s">
        <v>8910</v>
      </c>
      <c r="JBM1" s="1" t="s">
        <v>8911</v>
      </c>
      <c r="JBN1" s="1" t="s">
        <v>8912</v>
      </c>
      <c r="JBO1" s="1" t="s">
        <v>8913</v>
      </c>
      <c r="JBP1" s="1" t="s">
        <v>8914</v>
      </c>
      <c r="JBQ1" s="1" t="s">
        <v>8915</v>
      </c>
      <c r="JBR1" s="1" t="s">
        <v>8916</v>
      </c>
      <c r="JBS1" s="1" t="s">
        <v>8917</v>
      </c>
      <c r="JBT1" s="1" t="s">
        <v>8918</v>
      </c>
      <c r="JBU1" s="1" t="s">
        <v>8919</v>
      </c>
      <c r="JBV1" s="1" t="s">
        <v>8920</v>
      </c>
      <c r="JBW1" s="1" t="s">
        <v>8921</v>
      </c>
      <c r="JBX1" s="1" t="s">
        <v>8922</v>
      </c>
      <c r="JBY1" s="1" t="s">
        <v>8923</v>
      </c>
      <c r="JBZ1" s="1" t="s">
        <v>8924</v>
      </c>
      <c r="JCA1" s="1" t="s">
        <v>8925</v>
      </c>
      <c r="JCB1" s="1" t="s">
        <v>8926</v>
      </c>
      <c r="JCC1" s="1" t="s">
        <v>8927</v>
      </c>
      <c r="JCD1" s="1" t="s">
        <v>8928</v>
      </c>
      <c r="JCE1" s="1" t="s">
        <v>8929</v>
      </c>
      <c r="JCF1" s="1" t="s">
        <v>8930</v>
      </c>
      <c r="JCG1" s="1" t="s">
        <v>8931</v>
      </c>
      <c r="JCH1" s="1" t="s">
        <v>8932</v>
      </c>
      <c r="JCI1" s="1" t="s">
        <v>8933</v>
      </c>
      <c r="JCJ1" s="1" t="s">
        <v>8934</v>
      </c>
      <c r="JCK1" s="1" t="s">
        <v>8935</v>
      </c>
      <c r="JCL1" s="1" t="s">
        <v>8936</v>
      </c>
      <c r="JCM1" s="1" t="s">
        <v>8937</v>
      </c>
      <c r="JCN1" s="1" t="s">
        <v>8938</v>
      </c>
      <c r="JCO1" s="1" t="s">
        <v>8939</v>
      </c>
      <c r="JCP1" s="1" t="s">
        <v>8940</v>
      </c>
      <c r="JCQ1" s="1" t="s">
        <v>8941</v>
      </c>
      <c r="JCR1" s="1" t="s">
        <v>8942</v>
      </c>
      <c r="JCS1" s="1" t="s">
        <v>8943</v>
      </c>
      <c r="JCT1" s="1" t="s">
        <v>8944</v>
      </c>
      <c r="JCU1" s="1" t="s">
        <v>8945</v>
      </c>
      <c r="JCV1" s="1" t="s">
        <v>8946</v>
      </c>
      <c r="JCW1" s="1" t="s">
        <v>8947</v>
      </c>
      <c r="JCX1" s="1" t="s">
        <v>8948</v>
      </c>
      <c r="JCY1" s="1" t="s">
        <v>8949</v>
      </c>
      <c r="JCZ1" s="1" t="s">
        <v>8950</v>
      </c>
      <c r="JDA1" s="1" t="s">
        <v>8951</v>
      </c>
      <c r="JDB1" s="1" t="s">
        <v>8952</v>
      </c>
      <c r="JDC1" s="1" t="s">
        <v>8953</v>
      </c>
      <c r="JDD1" s="1" t="s">
        <v>8954</v>
      </c>
      <c r="JDE1" s="1" t="s">
        <v>8955</v>
      </c>
      <c r="JDF1" s="1" t="s">
        <v>8956</v>
      </c>
      <c r="JDG1" s="1" t="s">
        <v>8957</v>
      </c>
      <c r="JDH1" s="1" t="s">
        <v>8958</v>
      </c>
      <c r="JDI1" s="1" t="s">
        <v>8959</v>
      </c>
      <c r="JDJ1" s="1" t="s">
        <v>8960</v>
      </c>
      <c r="JDK1" s="1" t="s">
        <v>8961</v>
      </c>
      <c r="JDL1" s="1" t="s">
        <v>8962</v>
      </c>
      <c r="JDM1" s="1" t="s">
        <v>8963</v>
      </c>
      <c r="JDN1" s="1" t="s">
        <v>8964</v>
      </c>
      <c r="JDO1" s="1" t="s">
        <v>8965</v>
      </c>
      <c r="JDP1" s="1" t="s">
        <v>8966</v>
      </c>
      <c r="JDQ1" s="1" t="s">
        <v>8967</v>
      </c>
      <c r="JDR1" s="1" t="s">
        <v>8968</v>
      </c>
      <c r="JDS1" s="1" t="s">
        <v>8969</v>
      </c>
      <c r="JDT1" s="1" t="s">
        <v>8970</v>
      </c>
      <c r="JDU1" s="1" t="s">
        <v>8971</v>
      </c>
      <c r="JDV1" s="1" t="s">
        <v>8972</v>
      </c>
      <c r="JDW1" s="1" t="s">
        <v>8973</v>
      </c>
      <c r="JDX1" s="1" t="s">
        <v>8974</v>
      </c>
      <c r="JDY1" s="1" t="s">
        <v>8975</v>
      </c>
      <c r="JDZ1" s="1" t="s">
        <v>8976</v>
      </c>
      <c r="JEA1" s="1" t="s">
        <v>8977</v>
      </c>
      <c r="JEB1" s="1" t="s">
        <v>8978</v>
      </c>
      <c r="JEC1" s="1" t="s">
        <v>8979</v>
      </c>
      <c r="JED1" s="1" t="s">
        <v>8980</v>
      </c>
      <c r="JEE1" s="1" t="s">
        <v>8981</v>
      </c>
      <c r="JEF1" s="1" t="s">
        <v>8982</v>
      </c>
      <c r="JEG1" s="1" t="s">
        <v>8983</v>
      </c>
      <c r="JEH1" s="1" t="s">
        <v>8984</v>
      </c>
      <c r="JEI1" s="1" t="s">
        <v>8985</v>
      </c>
      <c r="JEJ1" s="1" t="s">
        <v>8986</v>
      </c>
      <c r="JEK1" s="1" t="s">
        <v>8987</v>
      </c>
      <c r="JEL1" s="1" t="s">
        <v>8988</v>
      </c>
      <c r="JEM1" s="1" t="s">
        <v>8989</v>
      </c>
      <c r="JEN1" s="1" t="s">
        <v>8990</v>
      </c>
      <c r="JEO1" s="1" t="s">
        <v>8991</v>
      </c>
      <c r="JEP1" s="1" t="s">
        <v>8992</v>
      </c>
      <c r="JEQ1" s="1" t="s">
        <v>8993</v>
      </c>
      <c r="JER1" s="1" t="s">
        <v>8994</v>
      </c>
      <c r="JES1" s="1" t="s">
        <v>8995</v>
      </c>
      <c r="JET1" s="1" t="s">
        <v>8996</v>
      </c>
      <c r="JEU1" s="1" t="s">
        <v>8997</v>
      </c>
      <c r="JEV1" s="1" t="s">
        <v>8998</v>
      </c>
      <c r="JEW1" s="1" t="s">
        <v>8999</v>
      </c>
      <c r="JEX1" s="1" t="s">
        <v>9000</v>
      </c>
      <c r="JEY1" s="1" t="s">
        <v>9001</v>
      </c>
      <c r="JEZ1" s="1" t="s">
        <v>9002</v>
      </c>
      <c r="JFA1" s="1" t="s">
        <v>9003</v>
      </c>
      <c r="JFB1" s="1" t="s">
        <v>9004</v>
      </c>
      <c r="JFC1" s="1" t="s">
        <v>9005</v>
      </c>
      <c r="JFD1" s="1" t="s">
        <v>9006</v>
      </c>
      <c r="JFE1" s="1" t="s">
        <v>9007</v>
      </c>
      <c r="JFF1" s="1" t="s">
        <v>9008</v>
      </c>
      <c r="JFG1" s="1" t="s">
        <v>9009</v>
      </c>
      <c r="JFH1" s="1" t="s">
        <v>9010</v>
      </c>
      <c r="JFI1" s="1" t="s">
        <v>9011</v>
      </c>
      <c r="JFJ1" s="1" t="s">
        <v>9012</v>
      </c>
      <c r="JFK1" s="1" t="s">
        <v>9013</v>
      </c>
      <c r="JFL1" s="1" t="s">
        <v>9014</v>
      </c>
      <c r="JFM1" s="1" t="s">
        <v>9015</v>
      </c>
      <c r="JFN1" s="1" t="s">
        <v>9016</v>
      </c>
      <c r="JFO1" s="1" t="s">
        <v>9017</v>
      </c>
      <c r="JFP1" s="1" t="s">
        <v>9018</v>
      </c>
      <c r="JFQ1" s="1" t="s">
        <v>9019</v>
      </c>
      <c r="JFR1" s="1" t="s">
        <v>9020</v>
      </c>
      <c r="JFS1" s="1" t="s">
        <v>9021</v>
      </c>
      <c r="JFT1" s="1" t="s">
        <v>9022</v>
      </c>
      <c r="JFU1" s="1" t="s">
        <v>9023</v>
      </c>
      <c r="JFV1" s="1" t="s">
        <v>9024</v>
      </c>
      <c r="JFW1" s="1" t="s">
        <v>9025</v>
      </c>
      <c r="JFX1" s="1" t="s">
        <v>9026</v>
      </c>
      <c r="JFY1" s="1" t="s">
        <v>9027</v>
      </c>
      <c r="JFZ1" s="1" t="s">
        <v>9028</v>
      </c>
      <c r="JGA1" s="1" t="s">
        <v>9029</v>
      </c>
      <c r="JGB1" s="1" t="s">
        <v>9030</v>
      </c>
      <c r="JGC1" s="1" t="s">
        <v>9031</v>
      </c>
      <c r="JGD1" s="1" t="s">
        <v>9032</v>
      </c>
      <c r="JGE1" s="1" t="s">
        <v>9033</v>
      </c>
      <c r="JGF1" s="1" t="s">
        <v>9034</v>
      </c>
      <c r="JGG1" s="1" t="s">
        <v>9035</v>
      </c>
      <c r="JGH1" s="1" t="s">
        <v>9036</v>
      </c>
      <c r="JGI1" s="1" t="s">
        <v>9037</v>
      </c>
      <c r="JGJ1" s="1" t="s">
        <v>9038</v>
      </c>
      <c r="JGK1" s="1" t="s">
        <v>9039</v>
      </c>
      <c r="JGL1" s="1" t="s">
        <v>9040</v>
      </c>
      <c r="JGM1" s="1" t="s">
        <v>9041</v>
      </c>
      <c r="JGN1" s="1" t="s">
        <v>9042</v>
      </c>
      <c r="JGO1" s="1" t="s">
        <v>9043</v>
      </c>
      <c r="JGP1" s="1" t="s">
        <v>9044</v>
      </c>
      <c r="JGQ1" s="1" t="s">
        <v>9045</v>
      </c>
      <c r="JGR1" s="1" t="s">
        <v>9046</v>
      </c>
      <c r="JGS1" s="1" t="s">
        <v>9047</v>
      </c>
      <c r="JGT1" s="1" t="s">
        <v>9048</v>
      </c>
      <c r="JGU1" s="1" t="s">
        <v>9049</v>
      </c>
      <c r="JGV1" s="1" t="s">
        <v>9050</v>
      </c>
      <c r="JGW1" s="1" t="s">
        <v>9051</v>
      </c>
      <c r="JGX1" s="1" t="s">
        <v>9052</v>
      </c>
      <c r="JGY1" s="1" t="s">
        <v>9053</v>
      </c>
      <c r="JGZ1" s="1" t="s">
        <v>9054</v>
      </c>
      <c r="JHA1" s="1" t="s">
        <v>9055</v>
      </c>
      <c r="JHB1" s="1" t="s">
        <v>9056</v>
      </c>
      <c r="JHC1" s="1" t="s">
        <v>9057</v>
      </c>
      <c r="JHD1" s="1" t="s">
        <v>9058</v>
      </c>
      <c r="JHE1" s="1" t="s">
        <v>9059</v>
      </c>
      <c r="JHF1" s="1" t="s">
        <v>9060</v>
      </c>
      <c r="JHG1" s="1" t="s">
        <v>9061</v>
      </c>
      <c r="JHH1" s="1" t="s">
        <v>9062</v>
      </c>
      <c r="JHI1" s="1" t="s">
        <v>9063</v>
      </c>
      <c r="JHJ1" s="1" t="s">
        <v>9064</v>
      </c>
      <c r="JHK1" s="1" t="s">
        <v>9065</v>
      </c>
      <c r="JHL1" s="1" t="s">
        <v>9066</v>
      </c>
      <c r="JHM1" s="1" t="s">
        <v>9067</v>
      </c>
      <c r="JHN1" s="1" t="s">
        <v>9068</v>
      </c>
      <c r="JHO1" s="1" t="s">
        <v>9069</v>
      </c>
      <c r="JHP1" s="1" t="s">
        <v>9070</v>
      </c>
      <c r="JHQ1" s="1" t="s">
        <v>9071</v>
      </c>
      <c r="JHR1" s="1" t="s">
        <v>9072</v>
      </c>
      <c r="JHS1" s="1" t="s">
        <v>9073</v>
      </c>
      <c r="JHT1" s="1" t="s">
        <v>9074</v>
      </c>
      <c r="JHU1" s="1" t="s">
        <v>9075</v>
      </c>
      <c r="JHV1" s="1" t="s">
        <v>9076</v>
      </c>
      <c r="JHW1" s="1" t="s">
        <v>9077</v>
      </c>
      <c r="JHX1" s="1" t="s">
        <v>9078</v>
      </c>
      <c r="JHY1" s="1" t="s">
        <v>9079</v>
      </c>
      <c r="JHZ1" s="1" t="s">
        <v>9080</v>
      </c>
      <c r="JIA1" s="1" t="s">
        <v>9081</v>
      </c>
      <c r="JIB1" s="1" t="s">
        <v>9082</v>
      </c>
      <c r="JIC1" s="1" t="s">
        <v>9083</v>
      </c>
      <c r="JID1" s="1" t="s">
        <v>9084</v>
      </c>
      <c r="JIE1" s="1" t="s">
        <v>9085</v>
      </c>
      <c r="JIF1" s="1" t="s">
        <v>9086</v>
      </c>
      <c r="JIG1" s="1" t="s">
        <v>9087</v>
      </c>
      <c r="JIH1" s="1" t="s">
        <v>9088</v>
      </c>
      <c r="JII1" s="1" t="s">
        <v>9089</v>
      </c>
      <c r="JIJ1" s="1" t="s">
        <v>9090</v>
      </c>
      <c r="JIK1" s="1" t="s">
        <v>9091</v>
      </c>
      <c r="JIL1" s="1" t="s">
        <v>9092</v>
      </c>
      <c r="JIM1" s="1" t="s">
        <v>9093</v>
      </c>
      <c r="JIN1" s="1" t="s">
        <v>9094</v>
      </c>
      <c r="JIO1" s="1" t="s">
        <v>9095</v>
      </c>
      <c r="JIP1" s="1" t="s">
        <v>9096</v>
      </c>
      <c r="JIQ1" s="1" t="s">
        <v>9097</v>
      </c>
      <c r="JIR1" s="1" t="s">
        <v>9098</v>
      </c>
      <c r="JIS1" s="1" t="s">
        <v>9099</v>
      </c>
      <c r="JIT1" s="1" t="s">
        <v>9100</v>
      </c>
      <c r="JIU1" s="1" t="s">
        <v>9101</v>
      </c>
      <c r="JIV1" s="1" t="s">
        <v>9102</v>
      </c>
      <c r="JIW1" s="1" t="s">
        <v>9103</v>
      </c>
      <c r="JIX1" s="1" t="s">
        <v>9104</v>
      </c>
      <c r="JIY1" s="1" t="s">
        <v>9105</v>
      </c>
      <c r="JIZ1" s="1" t="s">
        <v>9106</v>
      </c>
      <c r="JJA1" s="1" t="s">
        <v>9107</v>
      </c>
      <c r="JJB1" s="1" t="s">
        <v>9108</v>
      </c>
      <c r="JJC1" s="1" t="s">
        <v>9109</v>
      </c>
      <c r="JJD1" s="1" t="s">
        <v>9110</v>
      </c>
      <c r="JJE1" s="1" t="s">
        <v>9111</v>
      </c>
      <c r="JJF1" s="1" t="s">
        <v>9112</v>
      </c>
      <c r="JJG1" s="1" t="s">
        <v>9113</v>
      </c>
      <c r="JJH1" s="1" t="s">
        <v>9114</v>
      </c>
      <c r="JJI1" s="1" t="s">
        <v>9115</v>
      </c>
      <c r="JJJ1" s="1" t="s">
        <v>9116</v>
      </c>
      <c r="JJK1" s="1" t="s">
        <v>9117</v>
      </c>
      <c r="JJL1" s="1" t="s">
        <v>9118</v>
      </c>
      <c r="JJM1" s="1" t="s">
        <v>9119</v>
      </c>
      <c r="JJN1" s="1" t="s">
        <v>9120</v>
      </c>
      <c r="JJO1" s="1" t="s">
        <v>9121</v>
      </c>
      <c r="JJP1" s="1" t="s">
        <v>9122</v>
      </c>
      <c r="JJQ1" s="1" t="s">
        <v>9123</v>
      </c>
      <c r="JJR1" s="1" t="s">
        <v>9124</v>
      </c>
      <c r="JJS1" s="1" t="s">
        <v>9125</v>
      </c>
      <c r="JJT1" s="1" t="s">
        <v>9126</v>
      </c>
      <c r="JJU1" s="1" t="s">
        <v>9127</v>
      </c>
      <c r="JJV1" s="1" t="s">
        <v>9128</v>
      </c>
      <c r="JJW1" s="1" t="s">
        <v>9129</v>
      </c>
      <c r="JJX1" s="1" t="s">
        <v>9130</v>
      </c>
      <c r="JJY1" s="1" t="s">
        <v>9131</v>
      </c>
      <c r="JJZ1" s="1" t="s">
        <v>9132</v>
      </c>
      <c r="JKA1" s="1" t="s">
        <v>9133</v>
      </c>
      <c r="JKB1" s="1" t="s">
        <v>9134</v>
      </c>
      <c r="JKC1" s="1" t="s">
        <v>9135</v>
      </c>
      <c r="JKD1" s="1" t="s">
        <v>9136</v>
      </c>
      <c r="JKE1" s="1" t="s">
        <v>9137</v>
      </c>
      <c r="JKF1" s="1" t="s">
        <v>9138</v>
      </c>
      <c r="JKG1" s="1" t="s">
        <v>9139</v>
      </c>
      <c r="JKH1" s="1" t="s">
        <v>9140</v>
      </c>
      <c r="JKI1" s="1" t="s">
        <v>9141</v>
      </c>
      <c r="JKJ1" s="1" t="s">
        <v>9142</v>
      </c>
      <c r="JKK1" s="1" t="s">
        <v>9143</v>
      </c>
      <c r="JKL1" s="1" t="s">
        <v>9144</v>
      </c>
      <c r="JKM1" s="1" t="s">
        <v>9145</v>
      </c>
      <c r="JKN1" s="1" t="s">
        <v>9146</v>
      </c>
      <c r="JKO1" s="1" t="s">
        <v>9147</v>
      </c>
      <c r="JKP1" s="1" t="s">
        <v>9148</v>
      </c>
      <c r="JKQ1" s="1" t="s">
        <v>9149</v>
      </c>
      <c r="JKR1" s="1" t="s">
        <v>9150</v>
      </c>
      <c r="JKS1" s="1" t="s">
        <v>9151</v>
      </c>
      <c r="JKT1" s="1" t="s">
        <v>9152</v>
      </c>
      <c r="JKU1" s="1" t="s">
        <v>9153</v>
      </c>
      <c r="JKV1" s="1" t="s">
        <v>9154</v>
      </c>
      <c r="JKW1" s="1" t="s">
        <v>9155</v>
      </c>
      <c r="JKX1" s="1" t="s">
        <v>9156</v>
      </c>
      <c r="JKY1" s="1" t="s">
        <v>9157</v>
      </c>
      <c r="JKZ1" s="1" t="s">
        <v>9158</v>
      </c>
      <c r="JLA1" s="1" t="s">
        <v>9159</v>
      </c>
      <c r="JLB1" s="1" t="s">
        <v>9160</v>
      </c>
      <c r="JLC1" s="1" t="s">
        <v>9161</v>
      </c>
      <c r="JLD1" s="1" t="s">
        <v>9162</v>
      </c>
      <c r="JLE1" s="1" t="s">
        <v>9163</v>
      </c>
      <c r="JLF1" s="1" t="s">
        <v>9164</v>
      </c>
      <c r="JLG1" s="1" t="s">
        <v>9165</v>
      </c>
      <c r="JLH1" s="1" t="s">
        <v>9166</v>
      </c>
      <c r="JLI1" s="1" t="s">
        <v>9167</v>
      </c>
      <c r="JLJ1" s="1" t="s">
        <v>9168</v>
      </c>
      <c r="JLK1" s="1" t="s">
        <v>9169</v>
      </c>
      <c r="JLL1" s="1" t="s">
        <v>9170</v>
      </c>
      <c r="JLM1" s="1" t="s">
        <v>9171</v>
      </c>
      <c r="JLN1" s="1" t="s">
        <v>9172</v>
      </c>
      <c r="JLO1" s="1" t="s">
        <v>9173</v>
      </c>
      <c r="JLP1" s="1" t="s">
        <v>9174</v>
      </c>
      <c r="JLQ1" s="1" t="s">
        <v>9175</v>
      </c>
      <c r="JLR1" s="1" t="s">
        <v>9176</v>
      </c>
      <c r="JLS1" s="1" t="s">
        <v>9177</v>
      </c>
      <c r="JLT1" s="1" t="s">
        <v>9178</v>
      </c>
      <c r="JLU1" s="1" t="s">
        <v>9179</v>
      </c>
      <c r="JLV1" s="1" t="s">
        <v>9180</v>
      </c>
      <c r="JLW1" s="1" t="s">
        <v>9181</v>
      </c>
      <c r="JLX1" s="1" t="s">
        <v>9182</v>
      </c>
      <c r="JLY1" s="1" t="s">
        <v>9183</v>
      </c>
      <c r="JLZ1" s="1" t="s">
        <v>9184</v>
      </c>
      <c r="JMA1" s="1" t="s">
        <v>9185</v>
      </c>
      <c r="JMB1" s="1" t="s">
        <v>9186</v>
      </c>
      <c r="JMC1" s="1" t="s">
        <v>9187</v>
      </c>
      <c r="JMD1" s="1" t="s">
        <v>9188</v>
      </c>
      <c r="JME1" s="1" t="s">
        <v>9189</v>
      </c>
      <c r="JMF1" s="1" t="s">
        <v>9190</v>
      </c>
      <c r="JMG1" s="1" t="s">
        <v>9191</v>
      </c>
      <c r="JMH1" s="1" t="s">
        <v>9192</v>
      </c>
      <c r="JMI1" s="1" t="s">
        <v>9193</v>
      </c>
      <c r="JMJ1" s="1" t="s">
        <v>9194</v>
      </c>
      <c r="JMK1" s="1" t="s">
        <v>9195</v>
      </c>
      <c r="JML1" s="1" t="s">
        <v>9196</v>
      </c>
      <c r="JMM1" s="1" t="s">
        <v>9197</v>
      </c>
      <c r="JMN1" s="1" t="s">
        <v>9198</v>
      </c>
      <c r="JMO1" s="1" t="s">
        <v>9199</v>
      </c>
      <c r="JMP1" s="1" t="s">
        <v>9200</v>
      </c>
      <c r="JMQ1" s="1" t="s">
        <v>9201</v>
      </c>
      <c r="JMR1" s="1" t="s">
        <v>9202</v>
      </c>
      <c r="JMS1" s="1" t="s">
        <v>9203</v>
      </c>
      <c r="JMT1" s="1" t="s">
        <v>9204</v>
      </c>
      <c r="JMU1" s="1" t="s">
        <v>9205</v>
      </c>
      <c r="JMV1" s="1" t="s">
        <v>9206</v>
      </c>
      <c r="JMW1" s="1" t="s">
        <v>9207</v>
      </c>
      <c r="JMX1" s="1" t="s">
        <v>9208</v>
      </c>
      <c r="JMY1" s="1" t="s">
        <v>9209</v>
      </c>
      <c r="JMZ1" s="1" t="s">
        <v>9210</v>
      </c>
      <c r="JNA1" s="1" t="s">
        <v>9211</v>
      </c>
      <c r="JNB1" s="1" t="s">
        <v>9212</v>
      </c>
      <c r="JNC1" s="1" t="s">
        <v>9213</v>
      </c>
      <c r="JND1" s="1" t="s">
        <v>9214</v>
      </c>
      <c r="JNE1" s="1" t="s">
        <v>9215</v>
      </c>
      <c r="JNF1" s="1" t="s">
        <v>9216</v>
      </c>
      <c r="JNG1" s="1" t="s">
        <v>9217</v>
      </c>
      <c r="JNH1" s="1" t="s">
        <v>9218</v>
      </c>
      <c r="JNI1" s="1" t="s">
        <v>9219</v>
      </c>
      <c r="JNJ1" s="1" t="s">
        <v>9220</v>
      </c>
      <c r="JNK1" s="1" t="s">
        <v>9221</v>
      </c>
      <c r="JNL1" s="1" t="s">
        <v>9222</v>
      </c>
      <c r="JNM1" s="1" t="s">
        <v>9223</v>
      </c>
      <c r="JNN1" s="1" t="s">
        <v>9224</v>
      </c>
      <c r="JNO1" s="1" t="s">
        <v>9225</v>
      </c>
      <c r="JNP1" s="1" t="s">
        <v>9226</v>
      </c>
      <c r="JNQ1" s="1" t="s">
        <v>9227</v>
      </c>
      <c r="JNR1" s="1" t="s">
        <v>9228</v>
      </c>
      <c r="JNS1" s="1" t="s">
        <v>9229</v>
      </c>
      <c r="JNT1" s="1" t="s">
        <v>9230</v>
      </c>
      <c r="JNU1" s="1" t="s">
        <v>9231</v>
      </c>
      <c r="JNV1" s="1" t="s">
        <v>9232</v>
      </c>
      <c r="JNW1" s="1" t="s">
        <v>9233</v>
      </c>
      <c r="JNX1" s="1" t="s">
        <v>9234</v>
      </c>
      <c r="JNY1" s="1" t="s">
        <v>9235</v>
      </c>
      <c r="JNZ1" s="1" t="s">
        <v>9236</v>
      </c>
      <c r="JOA1" s="1" t="s">
        <v>9237</v>
      </c>
      <c r="JOB1" s="1" t="s">
        <v>9238</v>
      </c>
      <c r="JOC1" s="1" t="s">
        <v>9239</v>
      </c>
      <c r="JOD1" s="1" t="s">
        <v>9240</v>
      </c>
      <c r="JOE1" s="1" t="s">
        <v>9241</v>
      </c>
      <c r="JOF1" s="1" t="s">
        <v>9242</v>
      </c>
      <c r="JOG1" s="1" t="s">
        <v>9243</v>
      </c>
      <c r="JOH1" s="1" t="s">
        <v>9244</v>
      </c>
      <c r="JOI1" s="1" t="s">
        <v>9245</v>
      </c>
      <c r="JOJ1" s="1" t="s">
        <v>9246</v>
      </c>
      <c r="JOK1" s="1" t="s">
        <v>9247</v>
      </c>
      <c r="JOL1" s="1" t="s">
        <v>9248</v>
      </c>
      <c r="JOM1" s="1" t="s">
        <v>9249</v>
      </c>
      <c r="JON1" s="1" t="s">
        <v>9250</v>
      </c>
      <c r="JOO1" s="1" t="s">
        <v>9251</v>
      </c>
      <c r="JOP1" s="1" t="s">
        <v>9252</v>
      </c>
      <c r="JOQ1" s="1" t="s">
        <v>9253</v>
      </c>
      <c r="JOR1" s="1" t="s">
        <v>9254</v>
      </c>
      <c r="JOS1" s="1" t="s">
        <v>9255</v>
      </c>
      <c r="JOT1" s="1" t="s">
        <v>9256</v>
      </c>
      <c r="JOU1" s="1" t="s">
        <v>9257</v>
      </c>
      <c r="JOV1" s="1" t="s">
        <v>9258</v>
      </c>
      <c r="JOW1" s="1" t="s">
        <v>9259</v>
      </c>
      <c r="JOX1" s="1" t="s">
        <v>9260</v>
      </c>
      <c r="JOY1" s="1" t="s">
        <v>9261</v>
      </c>
      <c r="JOZ1" s="1" t="s">
        <v>9262</v>
      </c>
      <c r="JPA1" s="1" t="s">
        <v>9263</v>
      </c>
      <c r="JPB1" s="1" t="s">
        <v>9264</v>
      </c>
      <c r="JPC1" s="1" t="s">
        <v>9265</v>
      </c>
      <c r="JPD1" s="1" t="s">
        <v>9266</v>
      </c>
      <c r="JPE1" s="1" t="s">
        <v>9267</v>
      </c>
      <c r="JPF1" s="1" t="s">
        <v>9268</v>
      </c>
      <c r="JPG1" s="1" t="s">
        <v>9269</v>
      </c>
      <c r="JPH1" s="1" t="s">
        <v>9270</v>
      </c>
      <c r="JPI1" s="1" t="s">
        <v>9271</v>
      </c>
      <c r="JPJ1" s="1" t="s">
        <v>9272</v>
      </c>
      <c r="JPK1" s="1" t="s">
        <v>9273</v>
      </c>
      <c r="JPL1" s="1" t="s">
        <v>9274</v>
      </c>
      <c r="JPM1" s="1" t="s">
        <v>9275</v>
      </c>
      <c r="JPN1" s="1" t="s">
        <v>9276</v>
      </c>
      <c r="JPO1" s="1" t="s">
        <v>9277</v>
      </c>
      <c r="JPP1" s="1" t="s">
        <v>9278</v>
      </c>
      <c r="JPQ1" s="1" t="s">
        <v>9279</v>
      </c>
      <c r="JPR1" s="1" t="s">
        <v>9280</v>
      </c>
      <c r="JPS1" s="1" t="s">
        <v>9281</v>
      </c>
      <c r="JPT1" s="1" t="s">
        <v>9282</v>
      </c>
      <c r="JPU1" s="1" t="s">
        <v>9283</v>
      </c>
      <c r="JPV1" s="1" t="s">
        <v>9284</v>
      </c>
      <c r="JPW1" s="1" t="s">
        <v>9285</v>
      </c>
      <c r="JPX1" s="1" t="s">
        <v>9286</v>
      </c>
      <c r="JPY1" s="1" t="s">
        <v>9287</v>
      </c>
      <c r="JPZ1" s="1" t="s">
        <v>9288</v>
      </c>
      <c r="JQA1" s="1" t="s">
        <v>9289</v>
      </c>
      <c r="JQB1" s="1" t="s">
        <v>9290</v>
      </c>
      <c r="JQC1" s="1" t="s">
        <v>9291</v>
      </c>
      <c r="JQD1" s="1" t="s">
        <v>9292</v>
      </c>
      <c r="JQE1" s="1" t="s">
        <v>9293</v>
      </c>
      <c r="JQF1" s="1" t="s">
        <v>9294</v>
      </c>
      <c r="JQG1" s="1" t="s">
        <v>9295</v>
      </c>
      <c r="JQH1" s="1" t="s">
        <v>9296</v>
      </c>
      <c r="JQI1" s="1" t="s">
        <v>9297</v>
      </c>
      <c r="JQJ1" s="1" t="s">
        <v>9298</v>
      </c>
      <c r="JQK1" s="1" t="s">
        <v>9299</v>
      </c>
      <c r="JQL1" s="1" t="s">
        <v>9300</v>
      </c>
      <c r="JQM1" s="1" t="s">
        <v>9301</v>
      </c>
      <c r="JQN1" s="1" t="s">
        <v>9302</v>
      </c>
      <c r="JQO1" s="1" t="s">
        <v>9303</v>
      </c>
      <c r="JQP1" s="1" t="s">
        <v>9304</v>
      </c>
      <c r="JQQ1" s="1" t="s">
        <v>9305</v>
      </c>
      <c r="JQR1" s="1" t="s">
        <v>9306</v>
      </c>
      <c r="JQS1" s="1" t="s">
        <v>9307</v>
      </c>
      <c r="JQT1" s="1" t="s">
        <v>9308</v>
      </c>
      <c r="JQU1" s="1" t="s">
        <v>9309</v>
      </c>
      <c r="JQV1" s="1" t="s">
        <v>9310</v>
      </c>
      <c r="JQW1" s="1" t="s">
        <v>9311</v>
      </c>
      <c r="JQX1" s="1" t="s">
        <v>9312</v>
      </c>
      <c r="JQY1" s="1" t="s">
        <v>9313</v>
      </c>
      <c r="JQZ1" s="1" t="s">
        <v>9314</v>
      </c>
      <c r="JRA1" s="1" t="s">
        <v>9315</v>
      </c>
      <c r="JRB1" s="1" t="s">
        <v>9316</v>
      </c>
      <c r="JRC1" s="1" t="s">
        <v>9317</v>
      </c>
      <c r="JRD1" s="1" t="s">
        <v>9318</v>
      </c>
      <c r="JRE1" s="1" t="s">
        <v>9319</v>
      </c>
      <c r="JRF1" s="1" t="s">
        <v>9320</v>
      </c>
      <c r="JRG1" s="1" t="s">
        <v>9321</v>
      </c>
      <c r="JRH1" s="1" t="s">
        <v>9322</v>
      </c>
      <c r="JRI1" s="1" t="s">
        <v>9323</v>
      </c>
      <c r="JRJ1" s="1" t="s">
        <v>9324</v>
      </c>
      <c r="JRK1" s="1" t="s">
        <v>9325</v>
      </c>
      <c r="JRL1" s="1" t="s">
        <v>9326</v>
      </c>
      <c r="JRM1" s="1" t="s">
        <v>9327</v>
      </c>
      <c r="JRN1" s="1" t="s">
        <v>9328</v>
      </c>
      <c r="JRO1" s="1" t="s">
        <v>9329</v>
      </c>
      <c r="JRP1" s="1" t="s">
        <v>9330</v>
      </c>
      <c r="JRQ1" s="1" t="s">
        <v>9331</v>
      </c>
      <c r="JRR1" s="1" t="s">
        <v>9332</v>
      </c>
      <c r="JRS1" s="1" t="s">
        <v>9333</v>
      </c>
      <c r="JRT1" s="1" t="s">
        <v>9334</v>
      </c>
      <c r="JRU1" s="1" t="s">
        <v>9335</v>
      </c>
      <c r="JRV1" s="1" t="s">
        <v>9336</v>
      </c>
      <c r="JRW1" s="1" t="s">
        <v>9337</v>
      </c>
      <c r="JRX1" s="1" t="s">
        <v>9338</v>
      </c>
      <c r="JRY1" s="1" t="s">
        <v>9339</v>
      </c>
      <c r="JRZ1" s="1" t="s">
        <v>9340</v>
      </c>
      <c r="JSA1" s="1" t="s">
        <v>9341</v>
      </c>
      <c r="JSB1" s="1" t="s">
        <v>9342</v>
      </c>
      <c r="JSC1" s="1" t="s">
        <v>9343</v>
      </c>
      <c r="JSD1" s="1" t="s">
        <v>9344</v>
      </c>
      <c r="JSE1" s="1" t="s">
        <v>9345</v>
      </c>
      <c r="JSF1" s="1" t="s">
        <v>9346</v>
      </c>
      <c r="JSG1" s="1" t="s">
        <v>9347</v>
      </c>
      <c r="JSH1" s="1" t="s">
        <v>9348</v>
      </c>
      <c r="JSI1" s="1" t="s">
        <v>9349</v>
      </c>
      <c r="JSJ1" s="1" t="s">
        <v>9350</v>
      </c>
      <c r="JSK1" s="1" t="s">
        <v>9351</v>
      </c>
      <c r="JSL1" s="1" t="s">
        <v>9352</v>
      </c>
      <c r="JSM1" s="1" t="s">
        <v>9353</v>
      </c>
      <c r="JSN1" s="1" t="s">
        <v>9354</v>
      </c>
      <c r="JSO1" s="1" t="s">
        <v>9355</v>
      </c>
      <c r="JSP1" s="1" t="s">
        <v>9356</v>
      </c>
      <c r="JSQ1" s="1" t="s">
        <v>9357</v>
      </c>
      <c r="JSR1" s="1" t="s">
        <v>9358</v>
      </c>
      <c r="JSS1" s="1" t="s">
        <v>9359</v>
      </c>
      <c r="JST1" s="1" t="s">
        <v>9360</v>
      </c>
      <c r="JSU1" s="1" t="s">
        <v>9361</v>
      </c>
      <c r="JSV1" s="1" t="s">
        <v>9362</v>
      </c>
      <c r="JSW1" s="1" t="s">
        <v>9363</v>
      </c>
      <c r="JSX1" s="1" t="s">
        <v>9364</v>
      </c>
      <c r="JSY1" s="1" t="s">
        <v>9365</v>
      </c>
      <c r="JSZ1" s="1" t="s">
        <v>9366</v>
      </c>
      <c r="JTA1" s="1" t="s">
        <v>9367</v>
      </c>
      <c r="JTB1" s="1" t="s">
        <v>9368</v>
      </c>
      <c r="JTC1" s="1" t="s">
        <v>9369</v>
      </c>
      <c r="JTD1" s="1" t="s">
        <v>9370</v>
      </c>
      <c r="JTE1" s="1" t="s">
        <v>9371</v>
      </c>
      <c r="JTF1" s="1" t="s">
        <v>9372</v>
      </c>
      <c r="JTG1" s="1" t="s">
        <v>9373</v>
      </c>
      <c r="JTH1" s="1" t="s">
        <v>9374</v>
      </c>
      <c r="JTI1" s="1" t="s">
        <v>9375</v>
      </c>
      <c r="JTJ1" s="1" t="s">
        <v>9376</v>
      </c>
      <c r="JTK1" s="1" t="s">
        <v>9377</v>
      </c>
      <c r="JTL1" s="1" t="s">
        <v>9378</v>
      </c>
      <c r="JTM1" s="1" t="s">
        <v>9379</v>
      </c>
      <c r="JTN1" s="1" t="s">
        <v>9380</v>
      </c>
      <c r="JTO1" s="1" t="s">
        <v>9381</v>
      </c>
      <c r="JTP1" s="1" t="s">
        <v>9382</v>
      </c>
      <c r="JTQ1" s="1" t="s">
        <v>9383</v>
      </c>
      <c r="JTR1" s="1" t="s">
        <v>9384</v>
      </c>
      <c r="JTS1" s="1" t="s">
        <v>9385</v>
      </c>
      <c r="JTT1" s="1" t="s">
        <v>9386</v>
      </c>
      <c r="JTU1" s="1" t="s">
        <v>9387</v>
      </c>
      <c r="JTV1" s="1" t="s">
        <v>9388</v>
      </c>
      <c r="JTW1" s="1" t="s">
        <v>9389</v>
      </c>
      <c r="JTX1" s="1" t="s">
        <v>9390</v>
      </c>
      <c r="JTY1" s="1" t="s">
        <v>9391</v>
      </c>
      <c r="JTZ1" s="1" t="s">
        <v>9392</v>
      </c>
      <c r="JUA1" s="1" t="s">
        <v>9393</v>
      </c>
      <c r="JUB1" s="1" t="s">
        <v>9394</v>
      </c>
      <c r="JUC1" s="1" t="s">
        <v>9395</v>
      </c>
      <c r="JUD1" s="1" t="s">
        <v>9396</v>
      </c>
      <c r="JUE1" s="1" t="s">
        <v>9397</v>
      </c>
      <c r="JUF1" s="1" t="s">
        <v>9398</v>
      </c>
      <c r="JUG1" s="1" t="s">
        <v>9399</v>
      </c>
      <c r="JUH1" s="1" t="s">
        <v>9400</v>
      </c>
      <c r="JUI1" s="1" t="s">
        <v>9401</v>
      </c>
      <c r="JUJ1" s="1" t="s">
        <v>9402</v>
      </c>
      <c r="JUK1" s="1" t="s">
        <v>9403</v>
      </c>
      <c r="JUL1" s="1" t="s">
        <v>9404</v>
      </c>
      <c r="JUM1" s="1" t="s">
        <v>9405</v>
      </c>
      <c r="JUN1" s="1" t="s">
        <v>9406</v>
      </c>
      <c r="JUO1" s="1" t="s">
        <v>9407</v>
      </c>
      <c r="JUP1" s="1" t="s">
        <v>9408</v>
      </c>
      <c r="JUQ1" s="1" t="s">
        <v>9409</v>
      </c>
      <c r="JUR1" s="1" t="s">
        <v>9410</v>
      </c>
      <c r="JUS1" s="1" t="s">
        <v>9411</v>
      </c>
      <c r="JUT1" s="1" t="s">
        <v>9412</v>
      </c>
      <c r="JUU1" s="1" t="s">
        <v>9413</v>
      </c>
      <c r="JUV1" s="1" t="s">
        <v>9414</v>
      </c>
      <c r="JUW1" s="1" t="s">
        <v>9415</v>
      </c>
      <c r="JUX1" s="1" t="s">
        <v>9416</v>
      </c>
      <c r="JUY1" s="1" t="s">
        <v>9417</v>
      </c>
      <c r="JUZ1" s="1" t="s">
        <v>9418</v>
      </c>
      <c r="JVA1" s="1" t="s">
        <v>9419</v>
      </c>
      <c r="JVB1" s="1" t="s">
        <v>9420</v>
      </c>
      <c r="JVC1" s="1" t="s">
        <v>9421</v>
      </c>
      <c r="JVD1" s="1" t="s">
        <v>9422</v>
      </c>
      <c r="JVE1" s="1" t="s">
        <v>9423</v>
      </c>
      <c r="JVF1" s="1" t="s">
        <v>9424</v>
      </c>
      <c r="JVG1" s="1" t="s">
        <v>9425</v>
      </c>
      <c r="JVH1" s="1" t="s">
        <v>9426</v>
      </c>
      <c r="JVI1" s="1" t="s">
        <v>9427</v>
      </c>
      <c r="JVJ1" s="1" t="s">
        <v>9428</v>
      </c>
      <c r="JVK1" s="1" t="s">
        <v>9429</v>
      </c>
      <c r="JVL1" s="1" t="s">
        <v>9430</v>
      </c>
      <c r="JVM1" s="1" t="s">
        <v>9431</v>
      </c>
      <c r="JVN1" s="1" t="s">
        <v>9432</v>
      </c>
      <c r="JVO1" s="1" t="s">
        <v>9433</v>
      </c>
      <c r="JVP1" s="1" t="s">
        <v>9434</v>
      </c>
      <c r="JVQ1" s="1" t="s">
        <v>9435</v>
      </c>
      <c r="JVR1" s="1" t="s">
        <v>9436</v>
      </c>
      <c r="JVS1" s="1" t="s">
        <v>9437</v>
      </c>
      <c r="JVT1" s="1" t="s">
        <v>9438</v>
      </c>
      <c r="JVU1" s="1" t="s">
        <v>9439</v>
      </c>
      <c r="JVV1" s="1" t="s">
        <v>9440</v>
      </c>
      <c r="JVW1" s="1" t="s">
        <v>9441</v>
      </c>
      <c r="JVX1" s="1" t="s">
        <v>9442</v>
      </c>
      <c r="JVY1" s="1" t="s">
        <v>9443</v>
      </c>
      <c r="JVZ1" s="1" t="s">
        <v>9444</v>
      </c>
      <c r="JWA1" s="1" t="s">
        <v>9445</v>
      </c>
      <c r="JWB1" s="1" t="s">
        <v>9446</v>
      </c>
      <c r="JWC1" s="1" t="s">
        <v>9447</v>
      </c>
      <c r="JWD1" s="1" t="s">
        <v>9448</v>
      </c>
      <c r="JWE1" s="1" t="s">
        <v>9449</v>
      </c>
      <c r="JWF1" s="1" t="s">
        <v>9450</v>
      </c>
      <c r="JWG1" s="1" t="s">
        <v>9451</v>
      </c>
      <c r="JWH1" s="1" t="s">
        <v>9452</v>
      </c>
      <c r="JWI1" s="1" t="s">
        <v>9453</v>
      </c>
      <c r="JWJ1" s="1" t="s">
        <v>9454</v>
      </c>
      <c r="JWK1" s="1" t="s">
        <v>9455</v>
      </c>
      <c r="JWL1" s="1" t="s">
        <v>9456</v>
      </c>
      <c r="JWM1" s="1" t="s">
        <v>9457</v>
      </c>
      <c r="JWN1" s="1" t="s">
        <v>9458</v>
      </c>
      <c r="JWO1" s="1" t="s">
        <v>9459</v>
      </c>
      <c r="JWP1" s="1" t="s">
        <v>9460</v>
      </c>
      <c r="JWQ1" s="1" t="s">
        <v>9461</v>
      </c>
      <c r="JWR1" s="1" t="s">
        <v>9462</v>
      </c>
      <c r="JWS1" s="1" t="s">
        <v>9463</v>
      </c>
      <c r="JWT1" s="1" t="s">
        <v>9464</v>
      </c>
      <c r="JWU1" s="1" t="s">
        <v>9465</v>
      </c>
      <c r="JWV1" s="1" t="s">
        <v>9466</v>
      </c>
      <c r="JWW1" s="1" t="s">
        <v>9467</v>
      </c>
      <c r="JWX1" s="1" t="s">
        <v>9468</v>
      </c>
      <c r="JWY1" s="1" t="s">
        <v>9469</v>
      </c>
      <c r="JWZ1" s="1" t="s">
        <v>9470</v>
      </c>
      <c r="JXA1" s="1" t="s">
        <v>9471</v>
      </c>
      <c r="JXB1" s="1" t="s">
        <v>9472</v>
      </c>
      <c r="JXC1" s="1" t="s">
        <v>9473</v>
      </c>
      <c r="JXD1" s="1" t="s">
        <v>9474</v>
      </c>
      <c r="JXE1" s="1" t="s">
        <v>9475</v>
      </c>
      <c r="JXF1" s="1" t="s">
        <v>9476</v>
      </c>
      <c r="JXG1" s="1" t="s">
        <v>9477</v>
      </c>
      <c r="JXH1" s="1" t="s">
        <v>9478</v>
      </c>
      <c r="JXI1" s="1" t="s">
        <v>9479</v>
      </c>
      <c r="JXJ1" s="1" t="s">
        <v>9480</v>
      </c>
      <c r="JXK1" s="1" t="s">
        <v>9481</v>
      </c>
      <c r="JXL1" s="1" t="s">
        <v>9482</v>
      </c>
      <c r="JXM1" s="1" t="s">
        <v>9483</v>
      </c>
      <c r="JXN1" s="1" t="s">
        <v>9484</v>
      </c>
      <c r="JXO1" s="1" t="s">
        <v>9485</v>
      </c>
      <c r="JXP1" s="1" t="s">
        <v>9486</v>
      </c>
      <c r="JXQ1" s="1" t="s">
        <v>9487</v>
      </c>
      <c r="JXR1" s="1" t="s">
        <v>9488</v>
      </c>
      <c r="JXS1" s="1" t="s">
        <v>9489</v>
      </c>
      <c r="JXT1" s="1" t="s">
        <v>9490</v>
      </c>
      <c r="JXU1" s="1" t="s">
        <v>9491</v>
      </c>
      <c r="JXV1" s="1" t="s">
        <v>9492</v>
      </c>
      <c r="JXW1" s="1" t="s">
        <v>9493</v>
      </c>
      <c r="JXX1" s="1" t="s">
        <v>9494</v>
      </c>
      <c r="JXY1" s="1" t="s">
        <v>9495</v>
      </c>
      <c r="JXZ1" s="1" t="s">
        <v>9496</v>
      </c>
      <c r="JYA1" s="1" t="s">
        <v>9497</v>
      </c>
      <c r="JYB1" s="1" t="s">
        <v>9498</v>
      </c>
      <c r="JYC1" s="1" t="s">
        <v>9499</v>
      </c>
      <c r="JYD1" s="1" t="s">
        <v>9500</v>
      </c>
      <c r="JYE1" s="1" t="s">
        <v>9501</v>
      </c>
      <c r="JYF1" s="1" t="s">
        <v>9502</v>
      </c>
      <c r="JYG1" s="1" t="s">
        <v>9503</v>
      </c>
      <c r="JYH1" s="1" t="s">
        <v>9504</v>
      </c>
      <c r="JYI1" s="1" t="s">
        <v>9505</v>
      </c>
      <c r="JYJ1" s="1" t="s">
        <v>9506</v>
      </c>
      <c r="JYK1" s="1" t="s">
        <v>9507</v>
      </c>
      <c r="JYL1" s="1" t="s">
        <v>9508</v>
      </c>
      <c r="JYM1" s="1" t="s">
        <v>9509</v>
      </c>
      <c r="JYN1" s="1" t="s">
        <v>9510</v>
      </c>
      <c r="JYO1" s="1" t="s">
        <v>9511</v>
      </c>
      <c r="JYP1" s="1" t="s">
        <v>9512</v>
      </c>
      <c r="JYQ1" s="1" t="s">
        <v>9513</v>
      </c>
      <c r="JYR1" s="1" t="s">
        <v>9514</v>
      </c>
      <c r="JYS1" s="1" t="s">
        <v>9515</v>
      </c>
      <c r="JYT1" s="1" t="s">
        <v>9516</v>
      </c>
      <c r="JYU1" s="1" t="s">
        <v>9517</v>
      </c>
      <c r="JYV1" s="1" t="s">
        <v>9518</v>
      </c>
      <c r="JYW1" s="1" t="s">
        <v>9519</v>
      </c>
      <c r="JYX1" s="1" t="s">
        <v>9520</v>
      </c>
      <c r="JYY1" s="1" t="s">
        <v>9521</v>
      </c>
      <c r="JYZ1" s="1" t="s">
        <v>9522</v>
      </c>
      <c r="JZA1" s="1" t="s">
        <v>9523</v>
      </c>
      <c r="JZB1" s="1" t="s">
        <v>9524</v>
      </c>
      <c r="JZC1" s="1" t="s">
        <v>9525</v>
      </c>
      <c r="JZD1" s="1" t="s">
        <v>9526</v>
      </c>
      <c r="JZE1" s="1" t="s">
        <v>9527</v>
      </c>
      <c r="JZF1" s="1" t="s">
        <v>9528</v>
      </c>
      <c r="JZG1" s="1" t="s">
        <v>9529</v>
      </c>
      <c r="JZH1" s="1" t="s">
        <v>9530</v>
      </c>
      <c r="JZI1" s="1" t="s">
        <v>9531</v>
      </c>
      <c r="JZJ1" s="1" t="s">
        <v>9532</v>
      </c>
      <c r="JZK1" s="1" t="s">
        <v>9533</v>
      </c>
      <c r="JZL1" s="1" t="s">
        <v>9534</v>
      </c>
      <c r="JZM1" s="1" t="s">
        <v>9535</v>
      </c>
      <c r="JZN1" s="1" t="s">
        <v>9536</v>
      </c>
      <c r="JZO1" s="1" t="s">
        <v>9537</v>
      </c>
      <c r="JZP1" s="1" t="s">
        <v>9538</v>
      </c>
      <c r="JZQ1" s="1" t="s">
        <v>9539</v>
      </c>
      <c r="JZR1" s="1" t="s">
        <v>9540</v>
      </c>
      <c r="JZS1" s="1" t="s">
        <v>9541</v>
      </c>
      <c r="JZT1" s="1" t="s">
        <v>9542</v>
      </c>
      <c r="JZU1" s="1" t="s">
        <v>9543</v>
      </c>
      <c r="JZV1" s="1" t="s">
        <v>9544</v>
      </c>
      <c r="JZW1" s="1" t="s">
        <v>9545</v>
      </c>
      <c r="JZX1" s="1" t="s">
        <v>9546</v>
      </c>
      <c r="JZY1" s="1" t="s">
        <v>9547</v>
      </c>
      <c r="JZZ1" s="1" t="s">
        <v>9548</v>
      </c>
      <c r="KAA1" s="1" t="s">
        <v>9549</v>
      </c>
      <c r="KAB1" s="1" t="s">
        <v>9550</v>
      </c>
      <c r="KAC1" s="1" t="s">
        <v>9551</v>
      </c>
      <c r="KAD1" s="1" t="s">
        <v>9552</v>
      </c>
      <c r="KAE1" s="1" t="s">
        <v>9553</v>
      </c>
      <c r="KAF1" s="1" t="s">
        <v>9554</v>
      </c>
      <c r="KAG1" s="1" t="s">
        <v>9555</v>
      </c>
      <c r="KAH1" s="1" t="s">
        <v>9556</v>
      </c>
      <c r="KAI1" s="1" t="s">
        <v>9557</v>
      </c>
      <c r="KAJ1" s="1" t="s">
        <v>9558</v>
      </c>
      <c r="KAK1" s="1" t="s">
        <v>9559</v>
      </c>
      <c r="KAL1" s="1" t="s">
        <v>9560</v>
      </c>
      <c r="KAM1" s="1" t="s">
        <v>9561</v>
      </c>
      <c r="KAN1" s="1" t="s">
        <v>9562</v>
      </c>
      <c r="KAO1" s="1" t="s">
        <v>9563</v>
      </c>
      <c r="KAP1" s="1" t="s">
        <v>9564</v>
      </c>
      <c r="KAQ1" s="1" t="s">
        <v>9565</v>
      </c>
      <c r="KAR1" s="1" t="s">
        <v>9566</v>
      </c>
      <c r="KAS1" s="1" t="s">
        <v>9567</v>
      </c>
      <c r="KAT1" s="1" t="s">
        <v>9568</v>
      </c>
      <c r="KAU1" s="1" t="s">
        <v>9569</v>
      </c>
      <c r="KAV1" s="1" t="s">
        <v>9570</v>
      </c>
      <c r="KAW1" s="1" t="s">
        <v>9571</v>
      </c>
      <c r="KAX1" s="1" t="s">
        <v>9572</v>
      </c>
      <c r="KAY1" s="1" t="s">
        <v>9573</v>
      </c>
      <c r="KAZ1" s="1" t="s">
        <v>9574</v>
      </c>
      <c r="KBA1" s="1" t="s">
        <v>9575</v>
      </c>
      <c r="KBB1" s="1" t="s">
        <v>9576</v>
      </c>
      <c r="KBC1" s="1" t="s">
        <v>9577</v>
      </c>
      <c r="KBD1" s="1" t="s">
        <v>9578</v>
      </c>
      <c r="KBE1" s="1" t="s">
        <v>9579</v>
      </c>
      <c r="KBF1" s="1" t="s">
        <v>9580</v>
      </c>
      <c r="KBG1" s="1" t="s">
        <v>9581</v>
      </c>
      <c r="KBH1" s="1" t="s">
        <v>9582</v>
      </c>
      <c r="KBI1" s="1" t="s">
        <v>9583</v>
      </c>
      <c r="KBJ1" s="1" t="s">
        <v>9584</v>
      </c>
      <c r="KBK1" s="1" t="s">
        <v>9585</v>
      </c>
      <c r="KBL1" s="1" t="s">
        <v>9586</v>
      </c>
      <c r="KBM1" s="1" t="s">
        <v>9587</v>
      </c>
      <c r="KBN1" s="1" t="s">
        <v>9588</v>
      </c>
      <c r="KBO1" s="1" t="s">
        <v>9589</v>
      </c>
      <c r="KBP1" s="1" t="s">
        <v>9590</v>
      </c>
      <c r="KBQ1" s="1" t="s">
        <v>9591</v>
      </c>
      <c r="KBR1" s="1" t="s">
        <v>9592</v>
      </c>
      <c r="KBS1" s="1" t="s">
        <v>9593</v>
      </c>
      <c r="KBT1" s="1" t="s">
        <v>9594</v>
      </c>
      <c r="KBU1" s="1" t="s">
        <v>9595</v>
      </c>
      <c r="KBV1" s="1" t="s">
        <v>9596</v>
      </c>
      <c r="KBW1" s="1" t="s">
        <v>9597</v>
      </c>
      <c r="KBX1" s="1" t="s">
        <v>9598</v>
      </c>
      <c r="KBY1" s="1" t="s">
        <v>9599</v>
      </c>
      <c r="KBZ1" s="1" t="s">
        <v>9600</v>
      </c>
      <c r="KCA1" s="1" t="s">
        <v>9601</v>
      </c>
      <c r="KCB1" s="1" t="s">
        <v>9602</v>
      </c>
      <c r="KCC1" s="1" t="s">
        <v>9603</v>
      </c>
      <c r="KCD1" s="1" t="s">
        <v>9604</v>
      </c>
      <c r="KCE1" s="1" t="s">
        <v>9605</v>
      </c>
      <c r="KCF1" s="1" t="s">
        <v>9606</v>
      </c>
      <c r="KCG1" s="1" t="s">
        <v>9607</v>
      </c>
      <c r="KCH1" s="1" t="s">
        <v>9608</v>
      </c>
      <c r="KCI1" s="1" t="s">
        <v>9609</v>
      </c>
      <c r="KCJ1" s="1" t="s">
        <v>9610</v>
      </c>
      <c r="KCK1" s="1" t="s">
        <v>9611</v>
      </c>
      <c r="KCL1" s="1" t="s">
        <v>9612</v>
      </c>
      <c r="KCM1" s="1" t="s">
        <v>9613</v>
      </c>
      <c r="KCN1" s="1" t="s">
        <v>9614</v>
      </c>
      <c r="KCO1" s="1" t="s">
        <v>9615</v>
      </c>
      <c r="KCP1" s="1" t="s">
        <v>9616</v>
      </c>
      <c r="KCQ1" s="1" t="s">
        <v>9617</v>
      </c>
      <c r="KCR1" s="1" t="s">
        <v>9618</v>
      </c>
      <c r="KCS1" s="1" t="s">
        <v>9619</v>
      </c>
      <c r="KCT1" s="1" t="s">
        <v>9620</v>
      </c>
      <c r="KCU1" s="1" t="s">
        <v>9621</v>
      </c>
      <c r="KCV1" s="1" t="s">
        <v>9622</v>
      </c>
      <c r="KCW1" s="1" t="s">
        <v>9623</v>
      </c>
      <c r="KCX1" s="1" t="s">
        <v>9624</v>
      </c>
      <c r="KCY1" s="1" t="s">
        <v>9625</v>
      </c>
      <c r="KCZ1" s="1" t="s">
        <v>9626</v>
      </c>
      <c r="KDA1" s="1" t="s">
        <v>9627</v>
      </c>
      <c r="KDB1" s="1" t="s">
        <v>9628</v>
      </c>
      <c r="KDC1" s="1" t="s">
        <v>9629</v>
      </c>
      <c r="KDD1" s="1" t="s">
        <v>9630</v>
      </c>
      <c r="KDE1" s="1" t="s">
        <v>9631</v>
      </c>
      <c r="KDF1" s="1" t="s">
        <v>9632</v>
      </c>
      <c r="KDG1" s="1" t="s">
        <v>9633</v>
      </c>
      <c r="KDH1" s="1" t="s">
        <v>9634</v>
      </c>
      <c r="KDI1" s="1" t="s">
        <v>9635</v>
      </c>
      <c r="KDJ1" s="1" t="s">
        <v>9636</v>
      </c>
      <c r="KDK1" s="1" t="s">
        <v>9637</v>
      </c>
      <c r="KDL1" s="1" t="s">
        <v>9638</v>
      </c>
      <c r="KDM1" s="1" t="s">
        <v>9639</v>
      </c>
      <c r="KDN1" s="1" t="s">
        <v>9640</v>
      </c>
      <c r="KDO1" s="1" t="s">
        <v>9641</v>
      </c>
      <c r="KDP1" s="1" t="s">
        <v>9642</v>
      </c>
      <c r="KDQ1" s="1" t="s">
        <v>9643</v>
      </c>
      <c r="KDR1" s="1" t="s">
        <v>9644</v>
      </c>
      <c r="KDS1" s="1" t="s">
        <v>9645</v>
      </c>
      <c r="KDT1" s="1" t="s">
        <v>9646</v>
      </c>
      <c r="KDU1" s="1" t="s">
        <v>9647</v>
      </c>
      <c r="KDV1" s="1" t="s">
        <v>9648</v>
      </c>
      <c r="KDW1" s="1" t="s">
        <v>9649</v>
      </c>
      <c r="KDX1" s="1" t="s">
        <v>9650</v>
      </c>
      <c r="KDY1" s="1" t="s">
        <v>9651</v>
      </c>
      <c r="KDZ1" s="1" t="s">
        <v>9652</v>
      </c>
      <c r="KEA1" s="1" t="s">
        <v>9653</v>
      </c>
      <c r="KEB1" s="1" t="s">
        <v>9654</v>
      </c>
      <c r="KEC1" s="1" t="s">
        <v>9655</v>
      </c>
      <c r="KED1" s="1" t="s">
        <v>9656</v>
      </c>
      <c r="KEE1" s="1" t="s">
        <v>9657</v>
      </c>
      <c r="KEF1" s="1" t="s">
        <v>9658</v>
      </c>
      <c r="KEG1" s="1" t="s">
        <v>9659</v>
      </c>
      <c r="KEH1" s="1" t="s">
        <v>9660</v>
      </c>
      <c r="KEI1" s="1" t="s">
        <v>9661</v>
      </c>
      <c r="KEJ1" s="1" t="s">
        <v>9662</v>
      </c>
      <c r="KEK1" s="1" t="s">
        <v>9663</v>
      </c>
      <c r="KEL1" s="1" t="s">
        <v>9664</v>
      </c>
      <c r="KEM1" s="1" t="s">
        <v>9665</v>
      </c>
      <c r="KEN1" s="1" t="s">
        <v>9666</v>
      </c>
      <c r="KEO1" s="1" t="s">
        <v>9667</v>
      </c>
      <c r="KEP1" s="1" t="s">
        <v>9668</v>
      </c>
      <c r="KEQ1" s="1" t="s">
        <v>9669</v>
      </c>
      <c r="KER1" s="1" t="s">
        <v>9670</v>
      </c>
      <c r="KES1" s="1" t="s">
        <v>9671</v>
      </c>
      <c r="KET1" s="1" t="s">
        <v>9672</v>
      </c>
      <c r="KEU1" s="1" t="s">
        <v>9673</v>
      </c>
      <c r="KEV1" s="1" t="s">
        <v>9674</v>
      </c>
      <c r="KEW1" s="1" t="s">
        <v>9675</v>
      </c>
      <c r="KEX1" s="1" t="s">
        <v>9676</v>
      </c>
      <c r="KEY1" s="1" t="s">
        <v>9677</v>
      </c>
      <c r="KEZ1" s="1" t="s">
        <v>9678</v>
      </c>
      <c r="KFA1" s="1" t="s">
        <v>9679</v>
      </c>
      <c r="KFB1" s="1" t="s">
        <v>9680</v>
      </c>
      <c r="KFC1" s="1" t="s">
        <v>9681</v>
      </c>
      <c r="KFD1" s="1" t="s">
        <v>9682</v>
      </c>
      <c r="KFE1" s="1" t="s">
        <v>9683</v>
      </c>
      <c r="KFF1" s="1" t="s">
        <v>9684</v>
      </c>
      <c r="KFG1" s="1" t="s">
        <v>9685</v>
      </c>
      <c r="KFH1" s="1" t="s">
        <v>9686</v>
      </c>
      <c r="KFI1" s="1" t="s">
        <v>9687</v>
      </c>
      <c r="KFJ1" s="1" t="s">
        <v>9688</v>
      </c>
      <c r="KFK1" s="1" t="s">
        <v>9689</v>
      </c>
      <c r="KFL1" s="1" t="s">
        <v>9690</v>
      </c>
      <c r="KFM1" s="1" t="s">
        <v>9691</v>
      </c>
      <c r="KFN1" s="1" t="s">
        <v>9692</v>
      </c>
      <c r="KFO1" s="1" t="s">
        <v>9693</v>
      </c>
      <c r="KFP1" s="1" t="s">
        <v>9694</v>
      </c>
      <c r="KFQ1" s="1" t="s">
        <v>9695</v>
      </c>
      <c r="KFR1" s="1" t="s">
        <v>9696</v>
      </c>
      <c r="KFS1" s="1" t="s">
        <v>9697</v>
      </c>
      <c r="KFT1" s="1" t="s">
        <v>9698</v>
      </c>
      <c r="KFU1" s="1" t="s">
        <v>9699</v>
      </c>
      <c r="KFV1" s="1" t="s">
        <v>9700</v>
      </c>
      <c r="KFW1" s="1" t="s">
        <v>9701</v>
      </c>
      <c r="KFX1" s="1" t="s">
        <v>9702</v>
      </c>
      <c r="KFY1" s="1" t="s">
        <v>9703</v>
      </c>
      <c r="KFZ1" s="1" t="s">
        <v>9704</v>
      </c>
      <c r="KGA1" s="1" t="s">
        <v>9705</v>
      </c>
      <c r="KGB1" s="1" t="s">
        <v>9706</v>
      </c>
      <c r="KGC1" s="1" t="s">
        <v>9707</v>
      </c>
      <c r="KGD1" s="1" t="s">
        <v>9708</v>
      </c>
      <c r="KGE1" s="1" t="s">
        <v>9709</v>
      </c>
      <c r="KGF1" s="1" t="s">
        <v>9710</v>
      </c>
      <c r="KGG1" s="1" t="s">
        <v>9711</v>
      </c>
      <c r="KGH1" s="1" t="s">
        <v>9712</v>
      </c>
      <c r="KGI1" s="1" t="s">
        <v>9713</v>
      </c>
      <c r="KGJ1" s="1" t="s">
        <v>9714</v>
      </c>
      <c r="KGK1" s="1" t="s">
        <v>9715</v>
      </c>
      <c r="KGL1" s="1" t="s">
        <v>9716</v>
      </c>
      <c r="KGM1" s="1" t="s">
        <v>9717</v>
      </c>
      <c r="KGN1" s="1" t="s">
        <v>9718</v>
      </c>
      <c r="KGO1" s="1" t="s">
        <v>9719</v>
      </c>
      <c r="KGP1" s="1" t="s">
        <v>9720</v>
      </c>
      <c r="KGQ1" s="1" t="s">
        <v>9721</v>
      </c>
      <c r="KGR1" s="1" t="s">
        <v>9722</v>
      </c>
      <c r="KGS1" s="1" t="s">
        <v>9723</v>
      </c>
      <c r="KGT1" s="1" t="s">
        <v>9724</v>
      </c>
      <c r="KGU1" s="1" t="s">
        <v>9725</v>
      </c>
      <c r="KGV1" s="1" t="s">
        <v>9726</v>
      </c>
      <c r="KGW1" s="1" t="s">
        <v>9727</v>
      </c>
      <c r="KGX1" s="1" t="s">
        <v>9728</v>
      </c>
      <c r="KGY1" s="1" t="s">
        <v>9729</v>
      </c>
      <c r="KGZ1" s="1" t="s">
        <v>9730</v>
      </c>
      <c r="KHA1" s="1" t="s">
        <v>9731</v>
      </c>
      <c r="KHB1" s="1" t="s">
        <v>9732</v>
      </c>
      <c r="KHC1" s="1" t="s">
        <v>9733</v>
      </c>
      <c r="KHD1" s="1" t="s">
        <v>9734</v>
      </c>
      <c r="KHE1" s="1" t="s">
        <v>9735</v>
      </c>
      <c r="KHF1" s="1" t="s">
        <v>9736</v>
      </c>
      <c r="KHG1" s="1" t="s">
        <v>9737</v>
      </c>
      <c r="KHH1" s="1" t="s">
        <v>9738</v>
      </c>
      <c r="KHI1" s="1" t="s">
        <v>9739</v>
      </c>
      <c r="KHJ1" s="1" t="s">
        <v>9740</v>
      </c>
      <c r="KHK1" s="1" t="s">
        <v>9741</v>
      </c>
      <c r="KHL1" s="1" t="s">
        <v>9742</v>
      </c>
      <c r="KHM1" s="1" t="s">
        <v>9743</v>
      </c>
      <c r="KHN1" s="1" t="s">
        <v>9744</v>
      </c>
      <c r="KHO1" s="1" t="s">
        <v>9745</v>
      </c>
      <c r="KHP1" s="1" t="s">
        <v>9746</v>
      </c>
      <c r="KHQ1" s="1" t="s">
        <v>9747</v>
      </c>
      <c r="KHR1" s="1" t="s">
        <v>9748</v>
      </c>
      <c r="KHS1" s="1" t="s">
        <v>9749</v>
      </c>
      <c r="KHT1" s="1" t="s">
        <v>9750</v>
      </c>
      <c r="KHU1" s="1" t="s">
        <v>9751</v>
      </c>
      <c r="KHV1" s="1" t="s">
        <v>9752</v>
      </c>
      <c r="KHW1" s="1" t="s">
        <v>9753</v>
      </c>
      <c r="KHX1" s="1" t="s">
        <v>9754</v>
      </c>
      <c r="KHY1" s="1" t="s">
        <v>9755</v>
      </c>
      <c r="KHZ1" s="1" t="s">
        <v>9756</v>
      </c>
      <c r="KIA1" s="1" t="s">
        <v>9757</v>
      </c>
      <c r="KIB1" s="1" t="s">
        <v>9758</v>
      </c>
      <c r="KIC1" s="1" t="s">
        <v>9759</v>
      </c>
      <c r="KID1" s="1" t="s">
        <v>9760</v>
      </c>
      <c r="KIE1" s="1" t="s">
        <v>9761</v>
      </c>
      <c r="KIF1" s="1" t="s">
        <v>9762</v>
      </c>
      <c r="KIG1" s="1" t="s">
        <v>9763</v>
      </c>
      <c r="KIH1" s="1" t="s">
        <v>9764</v>
      </c>
      <c r="KII1" s="1" t="s">
        <v>9765</v>
      </c>
      <c r="KIJ1" s="1" t="s">
        <v>9766</v>
      </c>
      <c r="KIK1" s="1" t="s">
        <v>9767</v>
      </c>
      <c r="KIL1" s="1" t="s">
        <v>9768</v>
      </c>
      <c r="KIM1" s="1" t="s">
        <v>9769</v>
      </c>
      <c r="KIN1" s="1" t="s">
        <v>9770</v>
      </c>
      <c r="KIO1" s="1" t="s">
        <v>9771</v>
      </c>
      <c r="KIP1" s="1" t="s">
        <v>9772</v>
      </c>
      <c r="KIQ1" s="1" t="s">
        <v>9773</v>
      </c>
      <c r="KIR1" s="1" t="s">
        <v>9774</v>
      </c>
      <c r="KIS1" s="1" t="s">
        <v>9775</v>
      </c>
      <c r="KIT1" s="1" t="s">
        <v>9776</v>
      </c>
      <c r="KIU1" s="1" t="s">
        <v>9777</v>
      </c>
      <c r="KIV1" s="1" t="s">
        <v>9778</v>
      </c>
      <c r="KIW1" s="1" t="s">
        <v>9779</v>
      </c>
      <c r="KIX1" s="1" t="s">
        <v>9780</v>
      </c>
      <c r="KIY1" s="1" t="s">
        <v>9781</v>
      </c>
      <c r="KIZ1" s="1" t="s">
        <v>9782</v>
      </c>
      <c r="KJA1" s="1" t="s">
        <v>9783</v>
      </c>
      <c r="KJB1" s="1" t="s">
        <v>9784</v>
      </c>
      <c r="KJC1" s="1" t="s">
        <v>9785</v>
      </c>
      <c r="KJD1" s="1" t="s">
        <v>9786</v>
      </c>
      <c r="KJE1" s="1" t="s">
        <v>9787</v>
      </c>
      <c r="KJF1" s="1" t="s">
        <v>9788</v>
      </c>
      <c r="KJG1" s="1" t="s">
        <v>9789</v>
      </c>
      <c r="KJH1" s="1" t="s">
        <v>9790</v>
      </c>
      <c r="KJI1" s="1" t="s">
        <v>9791</v>
      </c>
      <c r="KJJ1" s="1" t="s">
        <v>9792</v>
      </c>
      <c r="KJK1" s="1" t="s">
        <v>9793</v>
      </c>
      <c r="KJL1" s="1" t="s">
        <v>9794</v>
      </c>
      <c r="KJM1" s="1" t="s">
        <v>9795</v>
      </c>
      <c r="KJN1" s="1" t="s">
        <v>9796</v>
      </c>
      <c r="KJO1" s="1" t="s">
        <v>9797</v>
      </c>
      <c r="KJP1" s="1" t="s">
        <v>9798</v>
      </c>
      <c r="KJQ1" s="1" t="s">
        <v>9799</v>
      </c>
      <c r="KJR1" s="1" t="s">
        <v>9800</v>
      </c>
      <c r="KJS1" s="1" t="s">
        <v>9801</v>
      </c>
      <c r="KJT1" s="1" t="s">
        <v>9802</v>
      </c>
      <c r="KJU1" s="1" t="s">
        <v>9803</v>
      </c>
      <c r="KJV1" s="1" t="s">
        <v>9804</v>
      </c>
      <c r="KJW1" s="1" t="s">
        <v>9805</v>
      </c>
      <c r="KJX1" s="1" t="s">
        <v>9806</v>
      </c>
      <c r="KJY1" s="1" t="s">
        <v>9807</v>
      </c>
      <c r="KJZ1" s="1" t="s">
        <v>9808</v>
      </c>
      <c r="KKA1" s="1" t="s">
        <v>9809</v>
      </c>
      <c r="KKB1" s="1" t="s">
        <v>9810</v>
      </c>
      <c r="KKC1" s="1" t="s">
        <v>9811</v>
      </c>
      <c r="KKD1" s="1" t="s">
        <v>9812</v>
      </c>
      <c r="KKE1" s="1" t="s">
        <v>9813</v>
      </c>
      <c r="KKF1" s="1" t="s">
        <v>9814</v>
      </c>
      <c r="KKG1" s="1" t="s">
        <v>9815</v>
      </c>
      <c r="KKH1" s="1" t="s">
        <v>9816</v>
      </c>
      <c r="KKI1" s="1" t="s">
        <v>9817</v>
      </c>
      <c r="KKJ1" s="1" t="s">
        <v>9818</v>
      </c>
      <c r="KKK1" s="1" t="s">
        <v>9819</v>
      </c>
      <c r="KKL1" s="1" t="s">
        <v>9820</v>
      </c>
      <c r="KKM1" s="1" t="s">
        <v>9821</v>
      </c>
      <c r="KKN1" s="1" t="s">
        <v>9822</v>
      </c>
      <c r="KKO1" s="1" t="s">
        <v>9823</v>
      </c>
      <c r="KKP1" s="1" t="s">
        <v>9824</v>
      </c>
      <c r="KKQ1" s="1" t="s">
        <v>9825</v>
      </c>
      <c r="KKR1" s="1" t="s">
        <v>9826</v>
      </c>
      <c r="KKS1" s="1" t="s">
        <v>9827</v>
      </c>
      <c r="KKT1" s="1" t="s">
        <v>9828</v>
      </c>
      <c r="KKU1" s="1" t="s">
        <v>9829</v>
      </c>
      <c r="KKV1" s="1" t="s">
        <v>9830</v>
      </c>
      <c r="KKW1" s="1" t="s">
        <v>9831</v>
      </c>
      <c r="KKX1" s="1" t="s">
        <v>9832</v>
      </c>
      <c r="KKY1" s="1" t="s">
        <v>9833</v>
      </c>
      <c r="KKZ1" s="1" t="s">
        <v>9834</v>
      </c>
      <c r="KLA1" s="1" t="s">
        <v>9835</v>
      </c>
      <c r="KLB1" s="1" t="s">
        <v>9836</v>
      </c>
      <c r="KLC1" s="1" t="s">
        <v>9837</v>
      </c>
      <c r="KLD1" s="1" t="s">
        <v>9838</v>
      </c>
      <c r="KLE1" s="1" t="s">
        <v>9839</v>
      </c>
      <c r="KLF1" s="1" t="s">
        <v>9840</v>
      </c>
      <c r="KLG1" s="1" t="s">
        <v>9841</v>
      </c>
      <c r="KLH1" s="1" t="s">
        <v>9842</v>
      </c>
      <c r="KLI1" s="1" t="s">
        <v>9843</v>
      </c>
      <c r="KLJ1" s="1" t="s">
        <v>9844</v>
      </c>
      <c r="KLK1" s="1" t="s">
        <v>9845</v>
      </c>
      <c r="KLL1" s="1" t="s">
        <v>9846</v>
      </c>
      <c r="KLM1" s="1" t="s">
        <v>9847</v>
      </c>
      <c r="KLN1" s="1" t="s">
        <v>9848</v>
      </c>
      <c r="KLO1" s="1" t="s">
        <v>9849</v>
      </c>
      <c r="KLP1" s="1" t="s">
        <v>9850</v>
      </c>
      <c r="KLQ1" s="1" t="s">
        <v>9851</v>
      </c>
      <c r="KLR1" s="1" t="s">
        <v>9852</v>
      </c>
      <c r="KLS1" s="1" t="s">
        <v>9853</v>
      </c>
      <c r="KLT1" s="1" t="s">
        <v>9854</v>
      </c>
      <c r="KLU1" s="1" t="s">
        <v>9855</v>
      </c>
      <c r="KLV1" s="1" t="s">
        <v>9856</v>
      </c>
      <c r="KLW1" s="1" t="s">
        <v>9857</v>
      </c>
      <c r="KLX1" s="1" t="s">
        <v>9858</v>
      </c>
      <c r="KLY1" s="1" t="s">
        <v>9859</v>
      </c>
      <c r="KLZ1" s="1" t="s">
        <v>9860</v>
      </c>
      <c r="KMA1" s="1" t="s">
        <v>9861</v>
      </c>
      <c r="KMB1" s="1" t="s">
        <v>9862</v>
      </c>
      <c r="KMC1" s="1" t="s">
        <v>9863</v>
      </c>
      <c r="KMD1" s="1" t="s">
        <v>9864</v>
      </c>
      <c r="KME1" s="1" t="s">
        <v>9865</v>
      </c>
      <c r="KMF1" s="1" t="s">
        <v>9866</v>
      </c>
      <c r="KMG1" s="1" t="s">
        <v>9867</v>
      </c>
      <c r="KMH1" s="1" t="s">
        <v>9868</v>
      </c>
      <c r="KMI1" s="1" t="s">
        <v>9869</v>
      </c>
      <c r="KMJ1" s="1" t="s">
        <v>9870</v>
      </c>
      <c r="KMK1" s="1" t="s">
        <v>9871</v>
      </c>
      <c r="KML1" s="1" t="s">
        <v>9872</v>
      </c>
      <c r="KMM1" s="1" t="s">
        <v>9873</v>
      </c>
      <c r="KMN1" s="1" t="s">
        <v>9874</v>
      </c>
      <c r="KMO1" s="1" t="s">
        <v>9875</v>
      </c>
      <c r="KMP1" s="1" t="s">
        <v>9876</v>
      </c>
      <c r="KMQ1" s="1" t="s">
        <v>9877</v>
      </c>
      <c r="KMR1" s="1" t="s">
        <v>9878</v>
      </c>
      <c r="KMS1" s="1" t="s">
        <v>9879</v>
      </c>
      <c r="KMT1" s="1" t="s">
        <v>9880</v>
      </c>
      <c r="KMU1" s="1" t="s">
        <v>9881</v>
      </c>
      <c r="KMV1" s="1" t="s">
        <v>9882</v>
      </c>
      <c r="KMW1" s="1" t="s">
        <v>9883</v>
      </c>
      <c r="KMX1" s="1" t="s">
        <v>9884</v>
      </c>
      <c r="KMY1" s="1" t="s">
        <v>9885</v>
      </c>
      <c r="KMZ1" s="1" t="s">
        <v>9886</v>
      </c>
      <c r="KNA1" s="1" t="s">
        <v>9887</v>
      </c>
      <c r="KNB1" s="1" t="s">
        <v>9888</v>
      </c>
      <c r="KNC1" s="1" t="s">
        <v>9889</v>
      </c>
      <c r="KND1" s="1" t="s">
        <v>9890</v>
      </c>
      <c r="KNE1" s="1" t="s">
        <v>9891</v>
      </c>
      <c r="KNF1" s="1" t="s">
        <v>9892</v>
      </c>
      <c r="KNG1" s="1" t="s">
        <v>9893</v>
      </c>
      <c r="KNH1" s="1" t="s">
        <v>9894</v>
      </c>
      <c r="KNI1" s="1" t="s">
        <v>9895</v>
      </c>
      <c r="KNJ1" s="1" t="s">
        <v>9896</v>
      </c>
      <c r="KNK1" s="1" t="s">
        <v>9897</v>
      </c>
      <c r="KNL1" s="1" t="s">
        <v>9898</v>
      </c>
      <c r="KNM1" s="1" t="s">
        <v>9899</v>
      </c>
      <c r="KNN1" s="1" t="s">
        <v>9900</v>
      </c>
      <c r="KNO1" s="1" t="s">
        <v>9901</v>
      </c>
      <c r="KNP1" s="1" t="s">
        <v>9902</v>
      </c>
      <c r="KNQ1" s="1" t="s">
        <v>9903</v>
      </c>
      <c r="KNR1" s="1" t="s">
        <v>9904</v>
      </c>
      <c r="KNS1" s="1" t="s">
        <v>9905</v>
      </c>
      <c r="KNT1" s="1" t="s">
        <v>9906</v>
      </c>
      <c r="KNU1" s="1" t="s">
        <v>9907</v>
      </c>
      <c r="KNV1" s="1" t="s">
        <v>9908</v>
      </c>
      <c r="KNW1" s="1" t="s">
        <v>9909</v>
      </c>
      <c r="KNX1" s="1" t="s">
        <v>9910</v>
      </c>
      <c r="KNY1" s="1" t="s">
        <v>9911</v>
      </c>
      <c r="KNZ1" s="1" t="s">
        <v>9912</v>
      </c>
      <c r="KOA1" s="1" t="s">
        <v>9913</v>
      </c>
      <c r="KOB1" s="1" t="s">
        <v>9914</v>
      </c>
      <c r="KOC1" s="1" t="s">
        <v>9915</v>
      </c>
      <c r="KOD1" s="1" t="s">
        <v>9916</v>
      </c>
      <c r="KOE1" s="1" t="s">
        <v>9917</v>
      </c>
      <c r="KOF1" s="1" t="s">
        <v>9918</v>
      </c>
      <c r="KOG1" s="1" t="s">
        <v>9919</v>
      </c>
      <c r="KOH1" s="1" t="s">
        <v>9920</v>
      </c>
      <c r="KOI1" s="1" t="s">
        <v>9921</v>
      </c>
      <c r="KOJ1" s="1" t="s">
        <v>9922</v>
      </c>
      <c r="KOK1" s="1" t="s">
        <v>9923</v>
      </c>
      <c r="KOL1" s="1" t="s">
        <v>9924</v>
      </c>
      <c r="KOM1" s="1" t="s">
        <v>9925</v>
      </c>
      <c r="KON1" s="1" t="s">
        <v>9926</v>
      </c>
      <c r="KOO1" s="1" t="s">
        <v>9927</v>
      </c>
      <c r="KOP1" s="1" t="s">
        <v>9928</v>
      </c>
      <c r="KOQ1" s="1" t="s">
        <v>9929</v>
      </c>
      <c r="KOR1" s="1" t="s">
        <v>9930</v>
      </c>
      <c r="KOS1" s="1" t="s">
        <v>9931</v>
      </c>
      <c r="KOT1" s="1" t="s">
        <v>9932</v>
      </c>
      <c r="KOU1" s="1" t="s">
        <v>9933</v>
      </c>
      <c r="KOV1" s="1" t="s">
        <v>9934</v>
      </c>
      <c r="KOW1" s="1" t="s">
        <v>9935</v>
      </c>
      <c r="KOX1" s="1" t="s">
        <v>9936</v>
      </c>
      <c r="KOY1" s="1" t="s">
        <v>9937</v>
      </c>
      <c r="KOZ1" s="1" t="s">
        <v>9938</v>
      </c>
      <c r="KPA1" s="1" t="s">
        <v>9939</v>
      </c>
      <c r="KPB1" s="1" t="s">
        <v>9940</v>
      </c>
      <c r="KPC1" s="1" t="s">
        <v>9941</v>
      </c>
      <c r="KPD1" s="1" t="s">
        <v>9942</v>
      </c>
      <c r="KPE1" s="1" t="s">
        <v>9943</v>
      </c>
      <c r="KPF1" s="1" t="s">
        <v>9944</v>
      </c>
      <c r="KPG1" s="1" t="s">
        <v>9945</v>
      </c>
      <c r="KPH1" s="1" t="s">
        <v>9946</v>
      </c>
      <c r="KPI1" s="1" t="s">
        <v>9947</v>
      </c>
      <c r="KPJ1" s="1" t="s">
        <v>9948</v>
      </c>
      <c r="KPK1" s="1" t="s">
        <v>9949</v>
      </c>
      <c r="KPL1" s="1" t="s">
        <v>9950</v>
      </c>
      <c r="KPM1" s="1" t="s">
        <v>9951</v>
      </c>
      <c r="KPN1" s="1" t="s">
        <v>9952</v>
      </c>
      <c r="KPO1" s="1" t="s">
        <v>9953</v>
      </c>
      <c r="KPP1" s="1" t="s">
        <v>9954</v>
      </c>
      <c r="KPQ1" s="1" t="s">
        <v>9955</v>
      </c>
      <c r="KPR1" s="1" t="s">
        <v>9956</v>
      </c>
      <c r="KPS1" s="1" t="s">
        <v>9957</v>
      </c>
      <c r="KPT1" s="1" t="s">
        <v>9958</v>
      </c>
      <c r="KPU1" s="1" t="s">
        <v>9959</v>
      </c>
      <c r="KPV1" s="1" t="s">
        <v>9960</v>
      </c>
      <c r="KPW1" s="1" t="s">
        <v>9961</v>
      </c>
      <c r="KPX1" s="1" t="s">
        <v>9962</v>
      </c>
      <c r="KPY1" s="1" t="s">
        <v>9963</v>
      </c>
      <c r="KPZ1" s="1" t="s">
        <v>9964</v>
      </c>
      <c r="KQA1" s="1" t="s">
        <v>9965</v>
      </c>
      <c r="KQB1" s="1" t="s">
        <v>9966</v>
      </c>
      <c r="KQC1" s="1" t="s">
        <v>9967</v>
      </c>
      <c r="KQD1" s="1" t="s">
        <v>9968</v>
      </c>
      <c r="KQE1" s="1" t="s">
        <v>9969</v>
      </c>
      <c r="KQF1" s="1" t="s">
        <v>9970</v>
      </c>
      <c r="KQG1" s="1" t="s">
        <v>9971</v>
      </c>
      <c r="KQH1" s="1" t="s">
        <v>9972</v>
      </c>
      <c r="KQI1" s="1" t="s">
        <v>9973</v>
      </c>
      <c r="KQJ1" s="1" t="s">
        <v>9974</v>
      </c>
      <c r="KQK1" s="1" t="s">
        <v>9975</v>
      </c>
      <c r="KQL1" s="1" t="s">
        <v>9976</v>
      </c>
      <c r="KQM1" s="1" t="s">
        <v>9977</v>
      </c>
      <c r="KQN1" s="1" t="s">
        <v>9978</v>
      </c>
      <c r="KQO1" s="1" t="s">
        <v>9979</v>
      </c>
      <c r="KQP1" s="1" t="s">
        <v>9980</v>
      </c>
      <c r="KQQ1" s="1" t="s">
        <v>9981</v>
      </c>
      <c r="KQR1" s="1" t="s">
        <v>9982</v>
      </c>
      <c r="KQS1" s="1" t="s">
        <v>9983</v>
      </c>
      <c r="KQT1" s="1" t="s">
        <v>9984</v>
      </c>
      <c r="KQU1" s="1" t="s">
        <v>9985</v>
      </c>
      <c r="KQV1" s="1" t="s">
        <v>9986</v>
      </c>
      <c r="KQW1" s="1" t="s">
        <v>9987</v>
      </c>
      <c r="KQX1" s="1" t="s">
        <v>9988</v>
      </c>
      <c r="KQY1" s="1" t="s">
        <v>9989</v>
      </c>
      <c r="KQZ1" s="1" t="s">
        <v>9990</v>
      </c>
      <c r="KRA1" s="1" t="s">
        <v>9991</v>
      </c>
      <c r="KRB1" s="1" t="s">
        <v>9992</v>
      </c>
      <c r="KRC1" s="1" t="s">
        <v>9993</v>
      </c>
      <c r="KRD1" s="1" t="s">
        <v>9994</v>
      </c>
      <c r="KRE1" s="1" t="s">
        <v>9995</v>
      </c>
      <c r="KRF1" s="1" t="s">
        <v>9996</v>
      </c>
      <c r="KRG1" s="1" t="s">
        <v>9997</v>
      </c>
      <c r="KRH1" s="1" t="s">
        <v>9998</v>
      </c>
      <c r="KRI1" s="1" t="s">
        <v>9999</v>
      </c>
      <c r="KRJ1" s="1" t="s">
        <v>10000</v>
      </c>
      <c r="KRK1" s="1" t="s">
        <v>10001</v>
      </c>
      <c r="KRL1" s="1" t="s">
        <v>10002</v>
      </c>
      <c r="KRM1" s="1" t="s">
        <v>10003</v>
      </c>
      <c r="KRN1" s="1" t="s">
        <v>10004</v>
      </c>
      <c r="KRO1" s="1" t="s">
        <v>10005</v>
      </c>
      <c r="KRP1" s="1" t="s">
        <v>10006</v>
      </c>
      <c r="KRQ1" s="1" t="s">
        <v>10007</v>
      </c>
      <c r="KRR1" s="1" t="s">
        <v>10008</v>
      </c>
      <c r="KRS1" s="1" t="s">
        <v>10009</v>
      </c>
      <c r="KRT1" s="1" t="s">
        <v>10010</v>
      </c>
      <c r="KRU1" s="1" t="s">
        <v>10011</v>
      </c>
      <c r="KRV1" s="1" t="s">
        <v>10012</v>
      </c>
      <c r="KRW1" s="1" t="s">
        <v>10013</v>
      </c>
      <c r="KRX1" s="1" t="s">
        <v>10014</v>
      </c>
      <c r="KRY1" s="1" t="s">
        <v>10015</v>
      </c>
      <c r="KRZ1" s="1" t="s">
        <v>10016</v>
      </c>
      <c r="KSA1" s="1" t="s">
        <v>10017</v>
      </c>
      <c r="KSB1" s="1" t="s">
        <v>10018</v>
      </c>
      <c r="KSC1" s="1" t="s">
        <v>10019</v>
      </c>
      <c r="KSD1" s="1" t="s">
        <v>10020</v>
      </c>
      <c r="KSE1" s="1" t="s">
        <v>10021</v>
      </c>
      <c r="KSF1" s="1" t="s">
        <v>10022</v>
      </c>
      <c r="KSG1" s="1" t="s">
        <v>10023</v>
      </c>
      <c r="KSH1" s="1" t="s">
        <v>10024</v>
      </c>
      <c r="KSI1" s="1" t="s">
        <v>10025</v>
      </c>
      <c r="KSJ1" s="1" t="s">
        <v>10026</v>
      </c>
      <c r="KSK1" s="1" t="s">
        <v>10027</v>
      </c>
      <c r="KSL1" s="1" t="s">
        <v>10028</v>
      </c>
      <c r="KSM1" s="1" t="s">
        <v>10029</v>
      </c>
      <c r="KSN1" s="1" t="s">
        <v>10030</v>
      </c>
      <c r="KSO1" s="1" t="s">
        <v>10031</v>
      </c>
      <c r="KSP1" s="1" t="s">
        <v>10032</v>
      </c>
      <c r="KSQ1" s="1" t="s">
        <v>10033</v>
      </c>
      <c r="KSR1" s="1" t="s">
        <v>10034</v>
      </c>
      <c r="KSS1" s="1" t="s">
        <v>10035</v>
      </c>
      <c r="KST1" s="1" t="s">
        <v>10036</v>
      </c>
      <c r="KSU1" s="1" t="s">
        <v>10037</v>
      </c>
      <c r="KSV1" s="1" t="s">
        <v>10038</v>
      </c>
      <c r="KSW1" s="1" t="s">
        <v>10039</v>
      </c>
      <c r="KSX1" s="1" t="s">
        <v>10040</v>
      </c>
      <c r="KSY1" s="1" t="s">
        <v>10041</v>
      </c>
      <c r="KSZ1" s="1" t="s">
        <v>10042</v>
      </c>
      <c r="KTA1" s="1" t="s">
        <v>10043</v>
      </c>
      <c r="KTB1" s="1" t="s">
        <v>10044</v>
      </c>
      <c r="KTC1" s="1" t="s">
        <v>10045</v>
      </c>
      <c r="KTD1" s="1" t="s">
        <v>10046</v>
      </c>
      <c r="KTE1" s="1" t="s">
        <v>10047</v>
      </c>
      <c r="KTF1" s="1" t="s">
        <v>10048</v>
      </c>
      <c r="KTG1" s="1" t="s">
        <v>10049</v>
      </c>
      <c r="KTH1" s="1" t="s">
        <v>10050</v>
      </c>
      <c r="KTI1" s="1" t="s">
        <v>10051</v>
      </c>
      <c r="KTJ1" s="1" t="s">
        <v>10052</v>
      </c>
      <c r="KTK1" s="1" t="s">
        <v>10053</v>
      </c>
      <c r="KTL1" s="1" t="s">
        <v>10054</v>
      </c>
      <c r="KTM1" s="1" t="s">
        <v>10055</v>
      </c>
      <c r="KTN1" s="1" t="s">
        <v>10056</v>
      </c>
      <c r="KTO1" s="1" t="s">
        <v>10057</v>
      </c>
      <c r="KTP1" s="1" t="s">
        <v>10058</v>
      </c>
      <c r="KTQ1" s="1" t="s">
        <v>10059</v>
      </c>
      <c r="KTR1" s="1" t="s">
        <v>10060</v>
      </c>
      <c r="KTS1" s="1" t="s">
        <v>10061</v>
      </c>
      <c r="KTT1" s="1" t="s">
        <v>10062</v>
      </c>
      <c r="KTU1" s="1" t="s">
        <v>10063</v>
      </c>
      <c r="KTV1" s="1" t="s">
        <v>10064</v>
      </c>
      <c r="KTW1" s="1" t="s">
        <v>10065</v>
      </c>
      <c r="KTX1" s="1" t="s">
        <v>10066</v>
      </c>
      <c r="KTY1" s="1" t="s">
        <v>10067</v>
      </c>
      <c r="KTZ1" s="1" t="s">
        <v>10068</v>
      </c>
      <c r="KUA1" s="1" t="s">
        <v>10069</v>
      </c>
      <c r="KUB1" s="1" t="s">
        <v>10070</v>
      </c>
      <c r="KUC1" s="1" t="s">
        <v>10071</v>
      </c>
      <c r="KUD1" s="1" t="s">
        <v>10072</v>
      </c>
      <c r="KUE1" s="1" t="s">
        <v>10073</v>
      </c>
      <c r="KUF1" s="1" t="s">
        <v>10074</v>
      </c>
      <c r="KUG1" s="1" t="s">
        <v>10075</v>
      </c>
      <c r="KUH1" s="1" t="s">
        <v>10076</v>
      </c>
      <c r="KUI1" s="1" t="s">
        <v>10077</v>
      </c>
      <c r="KUJ1" s="1" t="s">
        <v>10078</v>
      </c>
      <c r="KUK1" s="1" t="s">
        <v>10079</v>
      </c>
      <c r="KUL1" s="1" t="s">
        <v>10080</v>
      </c>
      <c r="KUM1" s="1" t="s">
        <v>10081</v>
      </c>
      <c r="KUN1" s="1" t="s">
        <v>10082</v>
      </c>
      <c r="KUO1" s="1" t="s">
        <v>10083</v>
      </c>
      <c r="KUP1" s="1" t="s">
        <v>10084</v>
      </c>
      <c r="KUQ1" s="1" t="s">
        <v>10085</v>
      </c>
      <c r="KUR1" s="1" t="s">
        <v>10086</v>
      </c>
      <c r="KUS1" s="1" t="s">
        <v>10087</v>
      </c>
      <c r="KUT1" s="1" t="s">
        <v>10088</v>
      </c>
      <c r="KUU1" s="1" t="s">
        <v>10089</v>
      </c>
      <c r="KUV1" s="1" t="s">
        <v>10090</v>
      </c>
      <c r="KUW1" s="1" t="s">
        <v>10091</v>
      </c>
      <c r="KUX1" s="1" t="s">
        <v>10092</v>
      </c>
      <c r="KUY1" s="1" t="s">
        <v>10093</v>
      </c>
      <c r="KUZ1" s="1" t="s">
        <v>10094</v>
      </c>
      <c r="KVA1" s="1" t="s">
        <v>10095</v>
      </c>
      <c r="KVB1" s="1" t="s">
        <v>10096</v>
      </c>
      <c r="KVC1" s="1" t="s">
        <v>10097</v>
      </c>
      <c r="KVD1" s="1" t="s">
        <v>10098</v>
      </c>
      <c r="KVE1" s="1" t="s">
        <v>10099</v>
      </c>
      <c r="KVF1" s="1" t="s">
        <v>10100</v>
      </c>
      <c r="KVG1" s="1" t="s">
        <v>10101</v>
      </c>
      <c r="KVH1" s="1" t="s">
        <v>10102</v>
      </c>
      <c r="KVI1" s="1" t="s">
        <v>10103</v>
      </c>
      <c r="KVJ1" s="1" t="s">
        <v>10104</v>
      </c>
      <c r="KVK1" s="1" t="s">
        <v>10105</v>
      </c>
      <c r="KVL1" s="1" t="s">
        <v>10106</v>
      </c>
      <c r="KVM1" s="1" t="s">
        <v>10107</v>
      </c>
      <c r="KVN1" s="1" t="s">
        <v>10108</v>
      </c>
      <c r="KVO1" s="1" t="s">
        <v>10109</v>
      </c>
      <c r="KVP1" s="1" t="s">
        <v>10110</v>
      </c>
      <c r="KVQ1" s="1" t="s">
        <v>10111</v>
      </c>
      <c r="KVR1" s="1" t="s">
        <v>10112</v>
      </c>
      <c r="KVS1" s="1" t="s">
        <v>10113</v>
      </c>
      <c r="KVT1" s="1" t="s">
        <v>10114</v>
      </c>
      <c r="KVU1" s="1" t="s">
        <v>10115</v>
      </c>
      <c r="KVV1" s="1" t="s">
        <v>10116</v>
      </c>
      <c r="KVW1" s="1" t="s">
        <v>10117</v>
      </c>
      <c r="KVX1" s="1" t="s">
        <v>10118</v>
      </c>
      <c r="KVY1" s="1" t="s">
        <v>10119</v>
      </c>
      <c r="KVZ1" s="1" t="s">
        <v>10120</v>
      </c>
      <c r="KWA1" s="1" t="s">
        <v>10121</v>
      </c>
      <c r="KWB1" s="1" t="s">
        <v>10122</v>
      </c>
      <c r="KWC1" s="1" t="s">
        <v>10123</v>
      </c>
      <c r="KWD1" s="1" t="s">
        <v>10124</v>
      </c>
      <c r="KWE1" s="1" t="s">
        <v>10125</v>
      </c>
      <c r="KWF1" s="1" t="s">
        <v>10126</v>
      </c>
      <c r="KWG1" s="1" t="s">
        <v>10127</v>
      </c>
      <c r="KWH1" s="1" t="s">
        <v>10128</v>
      </c>
      <c r="KWI1" s="1" t="s">
        <v>10129</v>
      </c>
      <c r="KWJ1" s="1" t="s">
        <v>10130</v>
      </c>
      <c r="KWK1" s="1" t="s">
        <v>10131</v>
      </c>
      <c r="KWL1" s="1" t="s">
        <v>10132</v>
      </c>
      <c r="KWM1" s="1" t="s">
        <v>10133</v>
      </c>
      <c r="KWN1" s="1" t="s">
        <v>10134</v>
      </c>
      <c r="KWO1" s="1" t="s">
        <v>10135</v>
      </c>
      <c r="KWP1" s="1" t="s">
        <v>10136</v>
      </c>
      <c r="KWQ1" s="1" t="s">
        <v>10137</v>
      </c>
      <c r="KWR1" s="1" t="s">
        <v>10138</v>
      </c>
      <c r="KWS1" s="1" t="s">
        <v>10139</v>
      </c>
      <c r="KWT1" s="1" t="s">
        <v>10140</v>
      </c>
      <c r="KWU1" s="1" t="s">
        <v>10141</v>
      </c>
      <c r="KWV1" s="1" t="s">
        <v>10142</v>
      </c>
      <c r="KWW1" s="1" t="s">
        <v>10143</v>
      </c>
      <c r="KWX1" s="1" t="s">
        <v>10144</v>
      </c>
      <c r="KWY1" s="1" t="s">
        <v>10145</v>
      </c>
      <c r="KWZ1" s="1" t="s">
        <v>10146</v>
      </c>
      <c r="KXA1" s="1" t="s">
        <v>10147</v>
      </c>
      <c r="KXB1" s="1" t="s">
        <v>10148</v>
      </c>
      <c r="KXC1" s="1" t="s">
        <v>10149</v>
      </c>
      <c r="KXD1" s="1" t="s">
        <v>10150</v>
      </c>
      <c r="KXE1" s="1" t="s">
        <v>10151</v>
      </c>
      <c r="KXF1" s="1" t="s">
        <v>10152</v>
      </c>
      <c r="KXG1" s="1" t="s">
        <v>10153</v>
      </c>
      <c r="KXH1" s="1" t="s">
        <v>10154</v>
      </c>
      <c r="KXI1" s="1" t="s">
        <v>10155</v>
      </c>
      <c r="KXJ1" s="1" t="s">
        <v>10156</v>
      </c>
      <c r="KXK1" s="1" t="s">
        <v>10157</v>
      </c>
      <c r="KXL1" s="1" t="s">
        <v>10158</v>
      </c>
      <c r="KXM1" s="1" t="s">
        <v>10159</v>
      </c>
      <c r="KXN1" s="1" t="s">
        <v>10160</v>
      </c>
      <c r="KXO1" s="1" t="s">
        <v>10161</v>
      </c>
      <c r="KXP1" s="1" t="s">
        <v>10162</v>
      </c>
      <c r="KXQ1" s="1" t="s">
        <v>10163</v>
      </c>
      <c r="KXR1" s="1" t="s">
        <v>10164</v>
      </c>
      <c r="KXS1" s="1" t="s">
        <v>10165</v>
      </c>
      <c r="KXT1" s="1" t="s">
        <v>10166</v>
      </c>
      <c r="KXU1" s="1" t="s">
        <v>10167</v>
      </c>
      <c r="KXV1" s="1" t="s">
        <v>10168</v>
      </c>
      <c r="KXW1" s="1" t="s">
        <v>10169</v>
      </c>
      <c r="KXX1" s="1" t="s">
        <v>10170</v>
      </c>
      <c r="KXY1" s="1" t="s">
        <v>10171</v>
      </c>
      <c r="KXZ1" s="1" t="s">
        <v>10172</v>
      </c>
      <c r="KYA1" s="1" t="s">
        <v>10173</v>
      </c>
      <c r="KYB1" s="1" t="s">
        <v>10174</v>
      </c>
      <c r="KYC1" s="1" t="s">
        <v>10175</v>
      </c>
      <c r="KYD1" s="1" t="s">
        <v>10176</v>
      </c>
      <c r="KYE1" s="1" t="s">
        <v>10177</v>
      </c>
      <c r="KYF1" s="1" t="s">
        <v>10178</v>
      </c>
      <c r="KYG1" s="1" t="s">
        <v>10179</v>
      </c>
      <c r="KYH1" s="1" t="s">
        <v>10180</v>
      </c>
      <c r="KYI1" s="1" t="s">
        <v>10181</v>
      </c>
      <c r="KYJ1" s="1" t="s">
        <v>10182</v>
      </c>
      <c r="KYK1" s="1" t="s">
        <v>10183</v>
      </c>
      <c r="KYL1" s="1" t="s">
        <v>10184</v>
      </c>
      <c r="KYM1" s="1" t="s">
        <v>10185</v>
      </c>
      <c r="KYN1" s="1" t="s">
        <v>10186</v>
      </c>
      <c r="KYO1" s="1" t="s">
        <v>10187</v>
      </c>
      <c r="KYP1" s="1" t="s">
        <v>10188</v>
      </c>
      <c r="KYQ1" s="1" t="s">
        <v>10189</v>
      </c>
      <c r="KYR1" s="1" t="s">
        <v>10190</v>
      </c>
      <c r="KYS1" s="1" t="s">
        <v>10191</v>
      </c>
      <c r="KYT1" s="1" t="s">
        <v>10192</v>
      </c>
      <c r="KYU1" s="1" t="s">
        <v>10193</v>
      </c>
      <c r="KYV1" s="1" t="s">
        <v>10194</v>
      </c>
      <c r="KYW1" s="1" t="s">
        <v>10195</v>
      </c>
      <c r="KYX1" s="1" t="s">
        <v>10196</v>
      </c>
      <c r="KYY1" s="1" t="s">
        <v>10197</v>
      </c>
      <c r="KYZ1" s="1" t="s">
        <v>10198</v>
      </c>
      <c r="KZA1" s="1" t="s">
        <v>10199</v>
      </c>
      <c r="KZB1" s="1" t="s">
        <v>10200</v>
      </c>
      <c r="KZC1" s="1" t="s">
        <v>10201</v>
      </c>
      <c r="KZD1" s="1" t="s">
        <v>10202</v>
      </c>
      <c r="KZE1" s="1" t="s">
        <v>10203</v>
      </c>
      <c r="KZF1" s="1" t="s">
        <v>10204</v>
      </c>
      <c r="KZG1" s="1" t="s">
        <v>10205</v>
      </c>
      <c r="KZH1" s="1" t="s">
        <v>10206</v>
      </c>
      <c r="KZI1" s="1" t="s">
        <v>10207</v>
      </c>
      <c r="KZJ1" s="1" t="s">
        <v>10208</v>
      </c>
      <c r="KZK1" s="1" t="s">
        <v>10209</v>
      </c>
      <c r="KZL1" s="1" t="s">
        <v>10210</v>
      </c>
      <c r="KZM1" s="1" t="s">
        <v>10211</v>
      </c>
      <c r="KZN1" s="1" t="s">
        <v>10212</v>
      </c>
      <c r="KZO1" s="1" t="s">
        <v>10213</v>
      </c>
      <c r="KZP1" s="1" t="s">
        <v>10214</v>
      </c>
      <c r="KZQ1" s="1" t="s">
        <v>10215</v>
      </c>
      <c r="KZR1" s="1" t="s">
        <v>10216</v>
      </c>
      <c r="KZS1" s="1" t="s">
        <v>10217</v>
      </c>
      <c r="KZT1" s="1" t="s">
        <v>10218</v>
      </c>
      <c r="KZU1" s="1" t="s">
        <v>10219</v>
      </c>
      <c r="KZV1" s="1" t="s">
        <v>10220</v>
      </c>
      <c r="KZW1" s="1" t="s">
        <v>10221</v>
      </c>
      <c r="KZX1" s="1" t="s">
        <v>10222</v>
      </c>
      <c r="KZY1" s="1" t="s">
        <v>10223</v>
      </c>
      <c r="KZZ1" s="1" t="s">
        <v>10224</v>
      </c>
      <c r="LAA1" s="1" t="s">
        <v>10225</v>
      </c>
      <c r="LAB1" s="1" t="s">
        <v>10226</v>
      </c>
      <c r="LAC1" s="1" t="s">
        <v>10227</v>
      </c>
      <c r="LAD1" s="1" t="s">
        <v>10228</v>
      </c>
      <c r="LAE1" s="1" t="s">
        <v>10229</v>
      </c>
      <c r="LAF1" s="1" t="s">
        <v>10230</v>
      </c>
      <c r="LAG1" s="1" t="s">
        <v>10231</v>
      </c>
      <c r="LAH1" s="1" t="s">
        <v>10232</v>
      </c>
      <c r="LAI1" s="1" t="s">
        <v>10233</v>
      </c>
      <c r="LAJ1" s="1" t="s">
        <v>10234</v>
      </c>
      <c r="LAK1" s="1" t="s">
        <v>10235</v>
      </c>
      <c r="LAL1" s="1" t="s">
        <v>10236</v>
      </c>
      <c r="LAM1" s="1" t="s">
        <v>10237</v>
      </c>
      <c r="LAN1" s="1" t="s">
        <v>10238</v>
      </c>
      <c r="LAO1" s="1" t="s">
        <v>10239</v>
      </c>
      <c r="LAP1" s="1" t="s">
        <v>10240</v>
      </c>
      <c r="LAQ1" s="1" t="s">
        <v>10241</v>
      </c>
      <c r="LAR1" s="1" t="s">
        <v>10242</v>
      </c>
      <c r="LAS1" s="1" t="s">
        <v>10243</v>
      </c>
      <c r="LAT1" s="1" t="s">
        <v>10244</v>
      </c>
      <c r="LAU1" s="1" t="s">
        <v>10245</v>
      </c>
      <c r="LAV1" s="1" t="s">
        <v>10246</v>
      </c>
      <c r="LAW1" s="1" t="s">
        <v>10247</v>
      </c>
      <c r="LAX1" s="1" t="s">
        <v>10248</v>
      </c>
      <c r="LAY1" s="1" t="s">
        <v>10249</v>
      </c>
      <c r="LAZ1" s="1" t="s">
        <v>10250</v>
      </c>
      <c r="LBA1" s="1" t="s">
        <v>10251</v>
      </c>
      <c r="LBB1" s="1" t="s">
        <v>10252</v>
      </c>
      <c r="LBC1" s="1" t="s">
        <v>10253</v>
      </c>
      <c r="LBD1" s="1" t="s">
        <v>10254</v>
      </c>
      <c r="LBE1" s="1" t="s">
        <v>10255</v>
      </c>
      <c r="LBF1" s="1" t="s">
        <v>10256</v>
      </c>
      <c r="LBG1" s="1" t="s">
        <v>10257</v>
      </c>
      <c r="LBH1" s="1" t="s">
        <v>10258</v>
      </c>
      <c r="LBI1" s="1" t="s">
        <v>10259</v>
      </c>
      <c r="LBJ1" s="1" t="s">
        <v>10260</v>
      </c>
      <c r="LBK1" s="1" t="s">
        <v>10261</v>
      </c>
      <c r="LBL1" s="1" t="s">
        <v>10262</v>
      </c>
      <c r="LBM1" s="1" t="s">
        <v>10263</v>
      </c>
      <c r="LBN1" s="1" t="s">
        <v>10264</v>
      </c>
      <c r="LBO1" s="1" t="s">
        <v>10265</v>
      </c>
      <c r="LBP1" s="1" t="s">
        <v>10266</v>
      </c>
      <c r="LBQ1" s="1" t="s">
        <v>10267</v>
      </c>
      <c r="LBR1" s="1" t="s">
        <v>10268</v>
      </c>
      <c r="LBS1" s="1" t="s">
        <v>10269</v>
      </c>
      <c r="LBT1" s="1" t="s">
        <v>10270</v>
      </c>
      <c r="LBU1" s="1" t="s">
        <v>10271</v>
      </c>
      <c r="LBV1" s="1" t="s">
        <v>10272</v>
      </c>
      <c r="LBW1" s="1" t="s">
        <v>10273</v>
      </c>
      <c r="LBX1" s="1" t="s">
        <v>10274</v>
      </c>
      <c r="LBY1" s="1" t="s">
        <v>10275</v>
      </c>
      <c r="LBZ1" s="1" t="s">
        <v>10276</v>
      </c>
      <c r="LCA1" s="1" t="s">
        <v>10277</v>
      </c>
      <c r="LCB1" s="1" t="s">
        <v>10278</v>
      </c>
      <c r="LCC1" s="1" t="s">
        <v>10279</v>
      </c>
      <c r="LCD1" s="1" t="s">
        <v>10280</v>
      </c>
      <c r="LCE1" s="1" t="s">
        <v>10281</v>
      </c>
      <c r="LCF1" s="1" t="s">
        <v>10282</v>
      </c>
      <c r="LCG1" s="1" t="s">
        <v>10283</v>
      </c>
      <c r="LCH1" s="1" t="s">
        <v>10284</v>
      </c>
      <c r="LCI1" s="1" t="s">
        <v>10285</v>
      </c>
      <c r="LCJ1" s="1" t="s">
        <v>10286</v>
      </c>
      <c r="LCK1" s="1" t="s">
        <v>10287</v>
      </c>
      <c r="LCL1" s="1" t="s">
        <v>10288</v>
      </c>
      <c r="LCM1" s="1" t="s">
        <v>10289</v>
      </c>
      <c r="LCN1" s="1" t="s">
        <v>10290</v>
      </c>
      <c r="LCO1" s="1" t="s">
        <v>10291</v>
      </c>
      <c r="LCP1" s="1" t="s">
        <v>10292</v>
      </c>
      <c r="LCQ1" s="1" t="s">
        <v>10293</v>
      </c>
      <c r="LCR1" s="1" t="s">
        <v>10294</v>
      </c>
      <c r="LCS1" s="1" t="s">
        <v>10295</v>
      </c>
      <c r="LCT1" s="1" t="s">
        <v>10296</v>
      </c>
      <c r="LCU1" s="1" t="s">
        <v>10297</v>
      </c>
      <c r="LCV1" s="1" t="s">
        <v>10298</v>
      </c>
      <c r="LCW1" s="1" t="s">
        <v>10299</v>
      </c>
      <c r="LCX1" s="1" t="s">
        <v>10300</v>
      </c>
      <c r="LCY1" s="1" t="s">
        <v>10301</v>
      </c>
      <c r="LCZ1" s="1" t="s">
        <v>10302</v>
      </c>
      <c r="LDA1" s="1" t="s">
        <v>10303</v>
      </c>
      <c r="LDB1" s="1" t="s">
        <v>10304</v>
      </c>
      <c r="LDC1" s="1" t="s">
        <v>10305</v>
      </c>
      <c r="LDD1" s="1" t="s">
        <v>10306</v>
      </c>
      <c r="LDE1" s="1" t="s">
        <v>10307</v>
      </c>
      <c r="LDF1" s="1" t="s">
        <v>10308</v>
      </c>
      <c r="LDG1" s="1" t="s">
        <v>10309</v>
      </c>
      <c r="LDH1" s="1" t="s">
        <v>10310</v>
      </c>
      <c r="LDI1" s="1" t="s">
        <v>10311</v>
      </c>
      <c r="LDJ1" s="1" t="s">
        <v>10312</v>
      </c>
      <c r="LDK1" s="1" t="s">
        <v>10313</v>
      </c>
      <c r="LDL1" s="1" t="s">
        <v>10314</v>
      </c>
      <c r="LDM1" s="1" t="s">
        <v>10315</v>
      </c>
      <c r="LDN1" s="1" t="s">
        <v>10316</v>
      </c>
      <c r="LDO1" s="1" t="s">
        <v>10317</v>
      </c>
      <c r="LDP1" s="1" t="s">
        <v>10318</v>
      </c>
      <c r="LDQ1" s="1" t="s">
        <v>10319</v>
      </c>
      <c r="LDR1" s="1" t="s">
        <v>10320</v>
      </c>
      <c r="LDS1" s="1" t="s">
        <v>10321</v>
      </c>
      <c r="LDT1" s="1" t="s">
        <v>10322</v>
      </c>
      <c r="LDU1" s="1" t="s">
        <v>10323</v>
      </c>
      <c r="LDV1" s="1" t="s">
        <v>10324</v>
      </c>
      <c r="LDW1" s="1" t="s">
        <v>10325</v>
      </c>
      <c r="LDX1" s="1" t="s">
        <v>10326</v>
      </c>
      <c r="LDY1" s="1" t="s">
        <v>10327</v>
      </c>
      <c r="LDZ1" s="1" t="s">
        <v>10328</v>
      </c>
      <c r="LEA1" s="1" t="s">
        <v>10329</v>
      </c>
      <c r="LEB1" s="1" t="s">
        <v>10330</v>
      </c>
      <c r="LEC1" s="1" t="s">
        <v>10331</v>
      </c>
      <c r="LED1" s="1" t="s">
        <v>10332</v>
      </c>
      <c r="LEE1" s="1" t="s">
        <v>10333</v>
      </c>
      <c r="LEF1" s="1" t="s">
        <v>10334</v>
      </c>
      <c r="LEG1" s="1" t="s">
        <v>10335</v>
      </c>
      <c r="LEH1" s="1" t="s">
        <v>10336</v>
      </c>
      <c r="LEI1" s="1" t="s">
        <v>10337</v>
      </c>
      <c r="LEJ1" s="1" t="s">
        <v>10338</v>
      </c>
      <c r="LEK1" s="1" t="s">
        <v>10339</v>
      </c>
      <c r="LEL1" s="1" t="s">
        <v>10340</v>
      </c>
      <c r="LEM1" s="1" t="s">
        <v>10341</v>
      </c>
      <c r="LEN1" s="1" t="s">
        <v>10342</v>
      </c>
      <c r="LEO1" s="1" t="s">
        <v>10343</v>
      </c>
      <c r="LEP1" s="1" t="s">
        <v>10344</v>
      </c>
      <c r="LEQ1" s="1" t="s">
        <v>10345</v>
      </c>
      <c r="LER1" s="1" t="s">
        <v>10346</v>
      </c>
      <c r="LES1" s="1" t="s">
        <v>10347</v>
      </c>
      <c r="LET1" s="1" t="s">
        <v>10348</v>
      </c>
      <c r="LEU1" s="1" t="s">
        <v>10349</v>
      </c>
      <c r="LEV1" s="1" t="s">
        <v>10350</v>
      </c>
      <c r="LEW1" s="1" t="s">
        <v>10351</v>
      </c>
      <c r="LEX1" s="1" t="s">
        <v>10352</v>
      </c>
      <c r="LEY1" s="1" t="s">
        <v>10353</v>
      </c>
      <c r="LEZ1" s="1" t="s">
        <v>10354</v>
      </c>
      <c r="LFA1" s="1" t="s">
        <v>10355</v>
      </c>
      <c r="LFB1" s="1" t="s">
        <v>10356</v>
      </c>
      <c r="LFC1" s="1" t="s">
        <v>10357</v>
      </c>
      <c r="LFD1" s="1" t="s">
        <v>10358</v>
      </c>
      <c r="LFE1" s="1" t="s">
        <v>10359</v>
      </c>
      <c r="LFF1" s="1" t="s">
        <v>10360</v>
      </c>
      <c r="LFG1" s="1" t="s">
        <v>10361</v>
      </c>
      <c r="LFH1" s="1" t="s">
        <v>10362</v>
      </c>
      <c r="LFI1" s="1" t="s">
        <v>10363</v>
      </c>
      <c r="LFJ1" s="1" t="s">
        <v>10364</v>
      </c>
      <c r="LFK1" s="1" t="s">
        <v>10365</v>
      </c>
      <c r="LFL1" s="1" t="s">
        <v>10366</v>
      </c>
      <c r="LFM1" s="1" t="s">
        <v>10367</v>
      </c>
      <c r="LFN1" s="1" t="s">
        <v>10368</v>
      </c>
      <c r="LFO1" s="1" t="s">
        <v>10369</v>
      </c>
      <c r="LFP1" s="1" t="s">
        <v>10370</v>
      </c>
      <c r="LFQ1" s="1" t="s">
        <v>10371</v>
      </c>
      <c r="LFR1" s="1" t="s">
        <v>10372</v>
      </c>
      <c r="LFS1" s="1" t="s">
        <v>10373</v>
      </c>
      <c r="LFT1" s="1" t="s">
        <v>10374</v>
      </c>
      <c r="LFU1" s="1" t="s">
        <v>10375</v>
      </c>
      <c r="LFV1" s="1" t="s">
        <v>10376</v>
      </c>
      <c r="LFW1" s="1" t="s">
        <v>10377</v>
      </c>
      <c r="LFX1" s="1" t="s">
        <v>10378</v>
      </c>
      <c r="LFY1" s="1" t="s">
        <v>10379</v>
      </c>
      <c r="LFZ1" s="1" t="s">
        <v>10380</v>
      </c>
      <c r="LGA1" s="1" t="s">
        <v>10381</v>
      </c>
      <c r="LGB1" s="1" t="s">
        <v>10382</v>
      </c>
      <c r="LGC1" s="1" t="s">
        <v>10383</v>
      </c>
      <c r="LGD1" s="1" t="s">
        <v>10384</v>
      </c>
      <c r="LGE1" s="1" t="s">
        <v>10385</v>
      </c>
      <c r="LGF1" s="1" t="s">
        <v>10386</v>
      </c>
      <c r="LGG1" s="1" t="s">
        <v>10387</v>
      </c>
      <c r="LGH1" s="1" t="s">
        <v>10388</v>
      </c>
      <c r="LGI1" s="1" t="s">
        <v>10389</v>
      </c>
      <c r="LGJ1" s="1" t="s">
        <v>10390</v>
      </c>
      <c r="LGK1" s="1" t="s">
        <v>10391</v>
      </c>
      <c r="LGL1" s="1" t="s">
        <v>10392</v>
      </c>
      <c r="LGM1" s="1" t="s">
        <v>10393</v>
      </c>
      <c r="LGN1" s="1" t="s">
        <v>10394</v>
      </c>
      <c r="LGO1" s="1" t="s">
        <v>10395</v>
      </c>
      <c r="LGP1" s="1" t="s">
        <v>10396</v>
      </c>
      <c r="LGQ1" s="1" t="s">
        <v>10397</v>
      </c>
      <c r="LGR1" s="1" t="s">
        <v>10398</v>
      </c>
      <c r="LGS1" s="1" t="s">
        <v>10399</v>
      </c>
      <c r="LGT1" s="1" t="s">
        <v>10400</v>
      </c>
      <c r="LGU1" s="1" t="s">
        <v>10401</v>
      </c>
      <c r="LGV1" s="1" t="s">
        <v>10402</v>
      </c>
      <c r="LGW1" s="1" t="s">
        <v>10403</v>
      </c>
      <c r="LGX1" s="1" t="s">
        <v>10404</v>
      </c>
      <c r="LGY1" s="1" t="s">
        <v>10405</v>
      </c>
      <c r="LGZ1" s="1" t="s">
        <v>10406</v>
      </c>
      <c r="LHA1" s="1" t="s">
        <v>10407</v>
      </c>
      <c r="LHB1" s="1" t="s">
        <v>10408</v>
      </c>
      <c r="LHC1" s="1" t="s">
        <v>10409</v>
      </c>
      <c r="LHD1" s="1" t="s">
        <v>10410</v>
      </c>
      <c r="LHE1" s="1" t="s">
        <v>10411</v>
      </c>
      <c r="LHF1" s="1" t="s">
        <v>10412</v>
      </c>
      <c r="LHG1" s="1" t="s">
        <v>10413</v>
      </c>
      <c r="LHH1" s="1" t="s">
        <v>10414</v>
      </c>
      <c r="LHI1" s="1" t="s">
        <v>10415</v>
      </c>
      <c r="LHJ1" s="1" t="s">
        <v>10416</v>
      </c>
      <c r="LHK1" s="1" t="s">
        <v>10417</v>
      </c>
      <c r="LHL1" s="1" t="s">
        <v>10418</v>
      </c>
      <c r="LHM1" s="1" t="s">
        <v>10419</v>
      </c>
      <c r="LHN1" s="1" t="s">
        <v>10420</v>
      </c>
      <c r="LHO1" s="1" t="s">
        <v>10421</v>
      </c>
      <c r="LHP1" s="1" t="s">
        <v>10422</v>
      </c>
      <c r="LHQ1" s="1" t="s">
        <v>10423</v>
      </c>
      <c r="LHR1" s="1" t="s">
        <v>10424</v>
      </c>
      <c r="LHS1" s="1" t="s">
        <v>10425</v>
      </c>
      <c r="LHT1" s="1" t="s">
        <v>10426</v>
      </c>
      <c r="LHU1" s="1" t="s">
        <v>10427</v>
      </c>
      <c r="LHV1" s="1" t="s">
        <v>10428</v>
      </c>
      <c r="LHW1" s="1" t="s">
        <v>10429</v>
      </c>
      <c r="LHX1" s="1" t="s">
        <v>10430</v>
      </c>
      <c r="LHY1" s="1" t="s">
        <v>10431</v>
      </c>
      <c r="LHZ1" s="1" t="s">
        <v>10432</v>
      </c>
      <c r="LIA1" s="1" t="s">
        <v>10433</v>
      </c>
      <c r="LIB1" s="1" t="s">
        <v>10434</v>
      </c>
      <c r="LIC1" s="1" t="s">
        <v>10435</v>
      </c>
      <c r="LID1" s="1" t="s">
        <v>10436</v>
      </c>
      <c r="LIE1" s="1" t="s">
        <v>10437</v>
      </c>
      <c r="LIF1" s="1" t="s">
        <v>10438</v>
      </c>
      <c r="LIG1" s="1" t="s">
        <v>10439</v>
      </c>
      <c r="LIH1" s="1" t="s">
        <v>10440</v>
      </c>
      <c r="LII1" s="1" t="s">
        <v>10441</v>
      </c>
      <c r="LIJ1" s="1" t="s">
        <v>10442</v>
      </c>
      <c r="LIK1" s="1" t="s">
        <v>10443</v>
      </c>
      <c r="LIL1" s="1" t="s">
        <v>10444</v>
      </c>
      <c r="LIM1" s="1" t="s">
        <v>10445</v>
      </c>
      <c r="LIN1" s="1" t="s">
        <v>10446</v>
      </c>
      <c r="LIO1" s="1" t="s">
        <v>10447</v>
      </c>
      <c r="LIP1" s="1" t="s">
        <v>10448</v>
      </c>
      <c r="LIQ1" s="1" t="s">
        <v>10449</v>
      </c>
      <c r="LIR1" s="1" t="s">
        <v>10450</v>
      </c>
      <c r="LIS1" s="1" t="s">
        <v>10451</v>
      </c>
      <c r="LIT1" s="1" t="s">
        <v>10452</v>
      </c>
      <c r="LIU1" s="1" t="s">
        <v>10453</v>
      </c>
      <c r="LIV1" s="1" t="s">
        <v>10454</v>
      </c>
      <c r="LIW1" s="1" t="s">
        <v>10455</v>
      </c>
      <c r="LIX1" s="1" t="s">
        <v>10456</v>
      </c>
      <c r="LIY1" s="1" t="s">
        <v>10457</v>
      </c>
      <c r="LIZ1" s="1" t="s">
        <v>10458</v>
      </c>
      <c r="LJA1" s="1" t="s">
        <v>10459</v>
      </c>
      <c r="LJB1" s="1" t="s">
        <v>10460</v>
      </c>
      <c r="LJC1" s="1" t="s">
        <v>10461</v>
      </c>
      <c r="LJD1" s="1" t="s">
        <v>10462</v>
      </c>
      <c r="LJE1" s="1" t="s">
        <v>10463</v>
      </c>
      <c r="LJF1" s="1" t="s">
        <v>10464</v>
      </c>
      <c r="LJG1" s="1" t="s">
        <v>10465</v>
      </c>
      <c r="LJH1" s="1" t="s">
        <v>10466</v>
      </c>
      <c r="LJI1" s="1" t="s">
        <v>10467</v>
      </c>
      <c r="LJJ1" s="1" t="s">
        <v>10468</v>
      </c>
      <c r="LJK1" s="1" t="s">
        <v>10469</v>
      </c>
      <c r="LJL1" s="1" t="s">
        <v>10470</v>
      </c>
      <c r="LJM1" s="1" t="s">
        <v>10471</v>
      </c>
      <c r="LJN1" s="1" t="s">
        <v>10472</v>
      </c>
      <c r="LJO1" s="1" t="s">
        <v>10473</v>
      </c>
      <c r="LJP1" s="1" t="s">
        <v>10474</v>
      </c>
      <c r="LJQ1" s="1" t="s">
        <v>10475</v>
      </c>
      <c r="LJR1" s="1" t="s">
        <v>10476</v>
      </c>
      <c r="LJS1" s="1" t="s">
        <v>10477</v>
      </c>
      <c r="LJT1" s="1" t="s">
        <v>10478</v>
      </c>
      <c r="LJU1" s="1" t="s">
        <v>10479</v>
      </c>
      <c r="LJV1" s="1" t="s">
        <v>10480</v>
      </c>
      <c r="LJW1" s="1" t="s">
        <v>10481</v>
      </c>
      <c r="LJX1" s="1" t="s">
        <v>10482</v>
      </c>
      <c r="LJY1" s="1" t="s">
        <v>10483</v>
      </c>
      <c r="LJZ1" s="1" t="s">
        <v>10484</v>
      </c>
      <c r="LKA1" s="1" t="s">
        <v>10485</v>
      </c>
      <c r="LKB1" s="1" t="s">
        <v>10486</v>
      </c>
      <c r="LKC1" s="1" t="s">
        <v>10487</v>
      </c>
      <c r="LKD1" s="1" t="s">
        <v>10488</v>
      </c>
      <c r="LKE1" s="1" t="s">
        <v>10489</v>
      </c>
      <c r="LKF1" s="1" t="s">
        <v>10490</v>
      </c>
      <c r="LKG1" s="1" t="s">
        <v>10491</v>
      </c>
      <c r="LKH1" s="1" t="s">
        <v>10492</v>
      </c>
      <c r="LKI1" s="1" t="s">
        <v>10493</v>
      </c>
      <c r="LKJ1" s="1" t="s">
        <v>10494</v>
      </c>
      <c r="LKK1" s="1" t="s">
        <v>10495</v>
      </c>
      <c r="LKL1" s="1" t="s">
        <v>10496</v>
      </c>
      <c r="LKM1" s="1" t="s">
        <v>10497</v>
      </c>
      <c r="LKN1" s="1" t="s">
        <v>10498</v>
      </c>
      <c r="LKO1" s="1" t="s">
        <v>10499</v>
      </c>
      <c r="LKP1" s="1" t="s">
        <v>10500</v>
      </c>
      <c r="LKQ1" s="1" t="s">
        <v>10501</v>
      </c>
      <c r="LKR1" s="1" t="s">
        <v>10502</v>
      </c>
      <c r="LKS1" s="1" t="s">
        <v>10503</v>
      </c>
      <c r="LKT1" s="1" t="s">
        <v>10504</v>
      </c>
      <c r="LKU1" s="1" t="s">
        <v>10505</v>
      </c>
      <c r="LKV1" s="1" t="s">
        <v>10506</v>
      </c>
      <c r="LKW1" s="1" t="s">
        <v>10507</v>
      </c>
      <c r="LKX1" s="1" t="s">
        <v>10508</v>
      </c>
      <c r="LKY1" s="1" t="s">
        <v>10509</v>
      </c>
      <c r="LKZ1" s="1" t="s">
        <v>10510</v>
      </c>
      <c r="LLA1" s="1" t="s">
        <v>10511</v>
      </c>
      <c r="LLB1" s="1" t="s">
        <v>10512</v>
      </c>
      <c r="LLC1" s="1" t="s">
        <v>10513</v>
      </c>
      <c r="LLD1" s="1" t="s">
        <v>10514</v>
      </c>
      <c r="LLE1" s="1" t="s">
        <v>10515</v>
      </c>
      <c r="LLF1" s="1" t="s">
        <v>10516</v>
      </c>
      <c r="LLG1" s="1" t="s">
        <v>10517</v>
      </c>
      <c r="LLH1" s="1" t="s">
        <v>10518</v>
      </c>
      <c r="LLI1" s="1" t="s">
        <v>10519</v>
      </c>
      <c r="LLJ1" s="1" t="s">
        <v>10520</v>
      </c>
      <c r="LLK1" s="1" t="s">
        <v>10521</v>
      </c>
      <c r="LLL1" s="1" t="s">
        <v>10522</v>
      </c>
      <c r="LLM1" s="1" t="s">
        <v>10523</v>
      </c>
      <c r="LLN1" s="1" t="s">
        <v>10524</v>
      </c>
      <c r="LLO1" s="1" t="s">
        <v>10525</v>
      </c>
      <c r="LLP1" s="1" t="s">
        <v>10526</v>
      </c>
      <c r="LLQ1" s="1" t="s">
        <v>10527</v>
      </c>
      <c r="LLR1" s="1" t="s">
        <v>10528</v>
      </c>
      <c r="LLS1" s="1" t="s">
        <v>10529</v>
      </c>
      <c r="LLT1" s="1" t="s">
        <v>10530</v>
      </c>
      <c r="LLU1" s="1" t="s">
        <v>10531</v>
      </c>
      <c r="LLV1" s="1" t="s">
        <v>10532</v>
      </c>
      <c r="LLW1" s="1" t="s">
        <v>10533</v>
      </c>
      <c r="LLX1" s="1" t="s">
        <v>10534</v>
      </c>
      <c r="LLY1" s="1" t="s">
        <v>10535</v>
      </c>
      <c r="LLZ1" s="1" t="s">
        <v>10536</v>
      </c>
      <c r="LMA1" s="1" t="s">
        <v>10537</v>
      </c>
      <c r="LMB1" s="1" t="s">
        <v>10538</v>
      </c>
      <c r="LMC1" s="1" t="s">
        <v>10539</v>
      </c>
      <c r="LMD1" s="1" t="s">
        <v>10540</v>
      </c>
      <c r="LME1" s="1" t="s">
        <v>10541</v>
      </c>
      <c r="LMF1" s="1" t="s">
        <v>10542</v>
      </c>
      <c r="LMG1" s="1" t="s">
        <v>10543</v>
      </c>
      <c r="LMH1" s="1" t="s">
        <v>10544</v>
      </c>
      <c r="LMI1" s="1" t="s">
        <v>10545</v>
      </c>
      <c r="LMJ1" s="1" t="s">
        <v>10546</v>
      </c>
      <c r="LMK1" s="1" t="s">
        <v>10547</v>
      </c>
      <c r="LML1" s="1" t="s">
        <v>10548</v>
      </c>
      <c r="LMM1" s="1" t="s">
        <v>10549</v>
      </c>
      <c r="LMN1" s="1" t="s">
        <v>10550</v>
      </c>
      <c r="LMO1" s="1" t="s">
        <v>10551</v>
      </c>
      <c r="LMP1" s="1" t="s">
        <v>10552</v>
      </c>
      <c r="LMQ1" s="1" t="s">
        <v>10553</v>
      </c>
      <c r="LMR1" s="1" t="s">
        <v>10554</v>
      </c>
      <c r="LMS1" s="1" t="s">
        <v>10555</v>
      </c>
      <c r="LMT1" s="1" t="s">
        <v>10556</v>
      </c>
      <c r="LMU1" s="1" t="s">
        <v>10557</v>
      </c>
      <c r="LMV1" s="1" t="s">
        <v>10558</v>
      </c>
      <c r="LMW1" s="1" t="s">
        <v>10559</v>
      </c>
      <c r="LMX1" s="1" t="s">
        <v>10560</v>
      </c>
      <c r="LMY1" s="1" t="s">
        <v>10561</v>
      </c>
      <c r="LMZ1" s="1" t="s">
        <v>10562</v>
      </c>
      <c r="LNA1" s="1" t="s">
        <v>10563</v>
      </c>
      <c r="LNB1" s="1" t="s">
        <v>10564</v>
      </c>
      <c r="LNC1" s="1" t="s">
        <v>10565</v>
      </c>
      <c r="LND1" s="1" t="s">
        <v>10566</v>
      </c>
      <c r="LNE1" s="1" t="s">
        <v>10567</v>
      </c>
      <c r="LNF1" s="1" t="s">
        <v>10568</v>
      </c>
      <c r="LNG1" s="1" t="s">
        <v>10569</v>
      </c>
      <c r="LNH1" s="1" t="s">
        <v>10570</v>
      </c>
      <c r="LNI1" s="1" t="s">
        <v>10571</v>
      </c>
      <c r="LNJ1" s="1" t="s">
        <v>10572</v>
      </c>
      <c r="LNK1" s="1" t="s">
        <v>10573</v>
      </c>
      <c r="LNL1" s="1" t="s">
        <v>10574</v>
      </c>
      <c r="LNM1" s="1" t="s">
        <v>10575</v>
      </c>
      <c r="LNN1" s="1" t="s">
        <v>10576</v>
      </c>
      <c r="LNO1" s="1" t="s">
        <v>10577</v>
      </c>
      <c r="LNP1" s="1" t="s">
        <v>10578</v>
      </c>
      <c r="LNQ1" s="1" t="s">
        <v>10579</v>
      </c>
      <c r="LNR1" s="1" t="s">
        <v>10580</v>
      </c>
      <c r="LNS1" s="1" t="s">
        <v>10581</v>
      </c>
      <c r="LNT1" s="1" t="s">
        <v>10582</v>
      </c>
      <c r="LNU1" s="1" t="s">
        <v>10583</v>
      </c>
      <c r="LNV1" s="1" t="s">
        <v>10584</v>
      </c>
      <c r="LNW1" s="1" t="s">
        <v>10585</v>
      </c>
      <c r="LNX1" s="1" t="s">
        <v>10586</v>
      </c>
      <c r="LNY1" s="1" t="s">
        <v>10587</v>
      </c>
      <c r="LNZ1" s="1" t="s">
        <v>10588</v>
      </c>
      <c r="LOA1" s="1" t="s">
        <v>10589</v>
      </c>
      <c r="LOB1" s="1" t="s">
        <v>10590</v>
      </c>
      <c r="LOC1" s="1" t="s">
        <v>10591</v>
      </c>
      <c r="LOD1" s="1" t="s">
        <v>10592</v>
      </c>
      <c r="LOE1" s="1" t="s">
        <v>10593</v>
      </c>
      <c r="LOF1" s="1" t="s">
        <v>10594</v>
      </c>
      <c r="LOG1" s="1" t="s">
        <v>10595</v>
      </c>
      <c r="LOH1" s="1" t="s">
        <v>10596</v>
      </c>
      <c r="LOI1" s="1" t="s">
        <v>10597</v>
      </c>
      <c r="LOJ1" s="1" t="s">
        <v>10598</v>
      </c>
      <c r="LOK1" s="1" t="s">
        <v>10599</v>
      </c>
      <c r="LOL1" s="1" t="s">
        <v>10600</v>
      </c>
      <c r="LOM1" s="1" t="s">
        <v>10601</v>
      </c>
      <c r="LON1" s="1" t="s">
        <v>10602</v>
      </c>
      <c r="LOO1" s="1" t="s">
        <v>10603</v>
      </c>
      <c r="LOP1" s="1" t="s">
        <v>10604</v>
      </c>
      <c r="LOQ1" s="1" t="s">
        <v>10605</v>
      </c>
      <c r="LOR1" s="1" t="s">
        <v>10606</v>
      </c>
      <c r="LOS1" s="1" t="s">
        <v>10607</v>
      </c>
      <c r="LOT1" s="1" t="s">
        <v>10608</v>
      </c>
      <c r="LOU1" s="1" t="s">
        <v>10609</v>
      </c>
      <c r="LOV1" s="1" t="s">
        <v>10610</v>
      </c>
      <c r="LOW1" s="1" t="s">
        <v>10611</v>
      </c>
      <c r="LOX1" s="1" t="s">
        <v>10612</v>
      </c>
      <c r="LOY1" s="1" t="s">
        <v>10613</v>
      </c>
      <c r="LOZ1" s="1" t="s">
        <v>10614</v>
      </c>
      <c r="LPA1" s="1" t="s">
        <v>10615</v>
      </c>
      <c r="LPB1" s="1" t="s">
        <v>10616</v>
      </c>
      <c r="LPC1" s="1" t="s">
        <v>10617</v>
      </c>
      <c r="LPD1" s="1" t="s">
        <v>10618</v>
      </c>
      <c r="LPE1" s="1" t="s">
        <v>10619</v>
      </c>
      <c r="LPF1" s="1" t="s">
        <v>10620</v>
      </c>
      <c r="LPG1" s="1" t="s">
        <v>10621</v>
      </c>
      <c r="LPH1" s="1" t="s">
        <v>10622</v>
      </c>
      <c r="LPI1" s="1" t="s">
        <v>10623</v>
      </c>
      <c r="LPJ1" s="1" t="s">
        <v>10624</v>
      </c>
      <c r="LPK1" s="1" t="s">
        <v>10625</v>
      </c>
      <c r="LPL1" s="1" t="s">
        <v>10626</v>
      </c>
      <c r="LPM1" s="1" t="s">
        <v>10627</v>
      </c>
      <c r="LPN1" s="1" t="s">
        <v>10628</v>
      </c>
      <c r="LPO1" s="1" t="s">
        <v>10629</v>
      </c>
      <c r="LPP1" s="1" t="s">
        <v>10630</v>
      </c>
      <c r="LPQ1" s="1" t="s">
        <v>10631</v>
      </c>
      <c r="LPR1" s="1" t="s">
        <v>10632</v>
      </c>
      <c r="LPS1" s="1" t="s">
        <v>10633</v>
      </c>
      <c r="LPT1" s="1" t="s">
        <v>10634</v>
      </c>
      <c r="LPU1" s="1" t="s">
        <v>10635</v>
      </c>
      <c r="LPV1" s="1" t="s">
        <v>10636</v>
      </c>
      <c r="LPW1" s="1" t="s">
        <v>10637</v>
      </c>
      <c r="LPX1" s="1" t="s">
        <v>10638</v>
      </c>
      <c r="LPY1" s="1" t="s">
        <v>10639</v>
      </c>
      <c r="LPZ1" s="1" t="s">
        <v>10640</v>
      </c>
      <c r="LQA1" s="1" t="s">
        <v>10641</v>
      </c>
      <c r="LQB1" s="1" t="s">
        <v>10642</v>
      </c>
      <c r="LQC1" s="1" t="s">
        <v>10643</v>
      </c>
      <c r="LQD1" s="1" t="s">
        <v>10644</v>
      </c>
      <c r="LQE1" s="1" t="s">
        <v>10645</v>
      </c>
      <c r="LQF1" s="1" t="s">
        <v>10646</v>
      </c>
      <c r="LQG1" s="1" t="s">
        <v>10647</v>
      </c>
      <c r="LQH1" s="1" t="s">
        <v>10648</v>
      </c>
      <c r="LQI1" s="1" t="s">
        <v>10649</v>
      </c>
      <c r="LQJ1" s="1" t="s">
        <v>10650</v>
      </c>
      <c r="LQK1" s="1" t="s">
        <v>10651</v>
      </c>
      <c r="LQL1" s="1" t="s">
        <v>10652</v>
      </c>
      <c r="LQM1" s="1" t="s">
        <v>10653</v>
      </c>
      <c r="LQN1" s="1" t="s">
        <v>10654</v>
      </c>
      <c r="LQO1" s="1" t="s">
        <v>10655</v>
      </c>
      <c r="LQP1" s="1" t="s">
        <v>10656</v>
      </c>
      <c r="LQQ1" s="1" t="s">
        <v>10657</v>
      </c>
      <c r="LQR1" s="1" t="s">
        <v>10658</v>
      </c>
      <c r="LQS1" s="1" t="s">
        <v>10659</v>
      </c>
      <c r="LQT1" s="1" t="s">
        <v>10660</v>
      </c>
      <c r="LQU1" s="1" t="s">
        <v>10661</v>
      </c>
      <c r="LQV1" s="1" t="s">
        <v>10662</v>
      </c>
      <c r="LQW1" s="1" t="s">
        <v>10663</v>
      </c>
      <c r="LQX1" s="1" t="s">
        <v>10664</v>
      </c>
      <c r="LQY1" s="1" t="s">
        <v>10665</v>
      </c>
      <c r="LQZ1" s="1" t="s">
        <v>10666</v>
      </c>
      <c r="LRA1" s="1" t="s">
        <v>10667</v>
      </c>
      <c r="LRB1" s="1" t="s">
        <v>10668</v>
      </c>
      <c r="LRC1" s="1" t="s">
        <v>10669</v>
      </c>
      <c r="LRD1" s="1" t="s">
        <v>10670</v>
      </c>
      <c r="LRE1" s="1" t="s">
        <v>10671</v>
      </c>
      <c r="LRF1" s="1" t="s">
        <v>10672</v>
      </c>
      <c r="LRG1" s="1" t="s">
        <v>10673</v>
      </c>
      <c r="LRH1" s="1" t="s">
        <v>10674</v>
      </c>
      <c r="LRI1" s="1" t="s">
        <v>10675</v>
      </c>
      <c r="LRJ1" s="1" t="s">
        <v>10676</v>
      </c>
      <c r="LRK1" s="1" t="s">
        <v>10677</v>
      </c>
      <c r="LRL1" s="1" t="s">
        <v>10678</v>
      </c>
      <c r="LRM1" s="1" t="s">
        <v>10679</v>
      </c>
      <c r="LRN1" s="1" t="s">
        <v>10680</v>
      </c>
      <c r="LRO1" s="1" t="s">
        <v>10681</v>
      </c>
      <c r="LRP1" s="1" t="s">
        <v>10682</v>
      </c>
      <c r="LRQ1" s="1" t="s">
        <v>10683</v>
      </c>
      <c r="LRR1" s="1" t="s">
        <v>10684</v>
      </c>
      <c r="LRS1" s="1" t="s">
        <v>10685</v>
      </c>
      <c r="LRT1" s="1" t="s">
        <v>10686</v>
      </c>
      <c r="LRU1" s="1" t="s">
        <v>10687</v>
      </c>
      <c r="LRV1" s="1" t="s">
        <v>10688</v>
      </c>
      <c r="LRW1" s="1" t="s">
        <v>10689</v>
      </c>
      <c r="LRX1" s="1" t="s">
        <v>10690</v>
      </c>
      <c r="LRY1" s="1" t="s">
        <v>10691</v>
      </c>
      <c r="LRZ1" s="1" t="s">
        <v>10692</v>
      </c>
      <c r="LSA1" s="1" t="s">
        <v>10693</v>
      </c>
      <c r="LSB1" s="1" t="s">
        <v>10694</v>
      </c>
      <c r="LSC1" s="1" t="s">
        <v>10695</v>
      </c>
      <c r="LSD1" s="1" t="s">
        <v>10696</v>
      </c>
      <c r="LSE1" s="1" t="s">
        <v>10697</v>
      </c>
      <c r="LSF1" s="1" t="s">
        <v>10698</v>
      </c>
      <c r="LSG1" s="1" t="s">
        <v>10699</v>
      </c>
      <c r="LSH1" s="1" t="s">
        <v>10700</v>
      </c>
      <c r="LSI1" s="1" t="s">
        <v>10701</v>
      </c>
      <c r="LSJ1" s="1" t="s">
        <v>10702</v>
      </c>
      <c r="LSK1" s="1" t="s">
        <v>10703</v>
      </c>
      <c r="LSL1" s="1" t="s">
        <v>10704</v>
      </c>
      <c r="LSM1" s="1" t="s">
        <v>10705</v>
      </c>
      <c r="LSN1" s="1" t="s">
        <v>10706</v>
      </c>
      <c r="LSO1" s="1" t="s">
        <v>10707</v>
      </c>
      <c r="LSP1" s="1" t="s">
        <v>10708</v>
      </c>
      <c r="LSQ1" s="1" t="s">
        <v>10709</v>
      </c>
      <c r="LSR1" s="1" t="s">
        <v>10710</v>
      </c>
      <c r="LSS1" s="1" t="s">
        <v>10711</v>
      </c>
      <c r="LST1" s="1" t="s">
        <v>10712</v>
      </c>
      <c r="LSU1" s="1" t="s">
        <v>10713</v>
      </c>
      <c r="LSV1" s="1" t="s">
        <v>10714</v>
      </c>
      <c r="LSW1" s="1" t="s">
        <v>10715</v>
      </c>
      <c r="LSX1" s="1" t="s">
        <v>10716</v>
      </c>
      <c r="LSY1" s="1" t="s">
        <v>10717</v>
      </c>
      <c r="LSZ1" s="1" t="s">
        <v>10718</v>
      </c>
      <c r="LTA1" s="1" t="s">
        <v>10719</v>
      </c>
      <c r="LTB1" s="1" t="s">
        <v>10720</v>
      </c>
      <c r="LTC1" s="1" t="s">
        <v>10721</v>
      </c>
      <c r="LTD1" s="1" t="s">
        <v>10722</v>
      </c>
      <c r="LTE1" s="1" t="s">
        <v>10723</v>
      </c>
      <c r="LTF1" s="1" t="s">
        <v>10724</v>
      </c>
      <c r="LTG1" s="1" t="s">
        <v>10725</v>
      </c>
      <c r="LTH1" s="1" t="s">
        <v>10726</v>
      </c>
      <c r="LTI1" s="1" t="s">
        <v>10727</v>
      </c>
      <c r="LTJ1" s="1" t="s">
        <v>10728</v>
      </c>
      <c r="LTK1" s="1" t="s">
        <v>10729</v>
      </c>
      <c r="LTL1" s="1" t="s">
        <v>10730</v>
      </c>
      <c r="LTM1" s="1" t="s">
        <v>10731</v>
      </c>
      <c r="LTN1" s="1" t="s">
        <v>10732</v>
      </c>
      <c r="LTO1" s="1" t="s">
        <v>10733</v>
      </c>
      <c r="LTP1" s="1" t="s">
        <v>10734</v>
      </c>
      <c r="LTQ1" s="1" t="s">
        <v>10735</v>
      </c>
      <c r="LTR1" s="1" t="s">
        <v>10736</v>
      </c>
      <c r="LTS1" s="1" t="s">
        <v>10737</v>
      </c>
      <c r="LTT1" s="1" t="s">
        <v>10738</v>
      </c>
      <c r="LTU1" s="1" t="s">
        <v>10739</v>
      </c>
      <c r="LTV1" s="1" t="s">
        <v>10740</v>
      </c>
      <c r="LTW1" s="1" t="s">
        <v>10741</v>
      </c>
      <c r="LTX1" s="1" t="s">
        <v>10742</v>
      </c>
      <c r="LTY1" s="1" t="s">
        <v>10743</v>
      </c>
      <c r="LTZ1" s="1" t="s">
        <v>10744</v>
      </c>
      <c r="LUA1" s="1" t="s">
        <v>10745</v>
      </c>
      <c r="LUB1" s="1" t="s">
        <v>10746</v>
      </c>
      <c r="LUC1" s="1" t="s">
        <v>10747</v>
      </c>
      <c r="LUD1" s="1" t="s">
        <v>10748</v>
      </c>
      <c r="LUE1" s="1" t="s">
        <v>10749</v>
      </c>
      <c r="LUF1" s="1" t="s">
        <v>10750</v>
      </c>
      <c r="LUG1" s="1" t="s">
        <v>10751</v>
      </c>
      <c r="LUH1" s="1" t="s">
        <v>10752</v>
      </c>
      <c r="LUI1" s="1" t="s">
        <v>10753</v>
      </c>
      <c r="LUJ1" s="1" t="s">
        <v>10754</v>
      </c>
      <c r="LUK1" s="1" t="s">
        <v>10755</v>
      </c>
      <c r="LUL1" s="1" t="s">
        <v>10756</v>
      </c>
      <c r="LUM1" s="1" t="s">
        <v>10757</v>
      </c>
      <c r="LUN1" s="1" t="s">
        <v>10758</v>
      </c>
      <c r="LUO1" s="1" t="s">
        <v>10759</v>
      </c>
      <c r="LUP1" s="1" t="s">
        <v>10760</v>
      </c>
      <c r="LUQ1" s="1" t="s">
        <v>10761</v>
      </c>
      <c r="LUR1" s="1" t="s">
        <v>10762</v>
      </c>
      <c r="LUS1" s="1" t="s">
        <v>10763</v>
      </c>
      <c r="LUT1" s="1" t="s">
        <v>10764</v>
      </c>
      <c r="LUU1" s="1" t="s">
        <v>10765</v>
      </c>
      <c r="LUV1" s="1" t="s">
        <v>10766</v>
      </c>
      <c r="LUW1" s="1" t="s">
        <v>10767</v>
      </c>
      <c r="LUX1" s="1" t="s">
        <v>10768</v>
      </c>
      <c r="LUY1" s="1" t="s">
        <v>10769</v>
      </c>
      <c r="LUZ1" s="1" t="s">
        <v>10770</v>
      </c>
      <c r="LVA1" s="1" t="s">
        <v>10771</v>
      </c>
      <c r="LVB1" s="1" t="s">
        <v>10772</v>
      </c>
      <c r="LVC1" s="1" t="s">
        <v>10773</v>
      </c>
      <c r="LVD1" s="1" t="s">
        <v>10774</v>
      </c>
      <c r="LVE1" s="1" t="s">
        <v>10775</v>
      </c>
      <c r="LVF1" s="1" t="s">
        <v>10776</v>
      </c>
      <c r="LVG1" s="1" t="s">
        <v>10777</v>
      </c>
      <c r="LVH1" s="1" t="s">
        <v>10778</v>
      </c>
      <c r="LVI1" s="1" t="s">
        <v>10779</v>
      </c>
      <c r="LVJ1" s="1" t="s">
        <v>10780</v>
      </c>
      <c r="LVK1" s="1" t="s">
        <v>10781</v>
      </c>
      <c r="LVL1" s="1" t="s">
        <v>10782</v>
      </c>
      <c r="LVM1" s="1" t="s">
        <v>10783</v>
      </c>
      <c r="LVN1" s="1" t="s">
        <v>10784</v>
      </c>
      <c r="LVO1" s="1" t="s">
        <v>10785</v>
      </c>
      <c r="LVP1" s="1" t="s">
        <v>10786</v>
      </c>
      <c r="LVQ1" s="1" t="s">
        <v>10787</v>
      </c>
      <c r="LVR1" s="1" t="s">
        <v>10788</v>
      </c>
      <c r="LVS1" s="1" t="s">
        <v>10789</v>
      </c>
      <c r="LVT1" s="1" t="s">
        <v>10790</v>
      </c>
      <c r="LVU1" s="1" t="s">
        <v>10791</v>
      </c>
      <c r="LVV1" s="1" t="s">
        <v>10792</v>
      </c>
      <c r="LVW1" s="1" t="s">
        <v>10793</v>
      </c>
      <c r="LVX1" s="1" t="s">
        <v>10794</v>
      </c>
      <c r="LVY1" s="1" t="s">
        <v>10795</v>
      </c>
      <c r="LVZ1" s="1" t="s">
        <v>10796</v>
      </c>
      <c r="LWA1" s="1" t="s">
        <v>10797</v>
      </c>
      <c r="LWB1" s="1" t="s">
        <v>10798</v>
      </c>
      <c r="LWC1" s="1" t="s">
        <v>10799</v>
      </c>
      <c r="LWD1" s="1" t="s">
        <v>10800</v>
      </c>
      <c r="LWE1" s="1" t="s">
        <v>10801</v>
      </c>
      <c r="LWF1" s="1" t="s">
        <v>10802</v>
      </c>
      <c r="LWG1" s="1" t="s">
        <v>10803</v>
      </c>
      <c r="LWH1" s="1" t="s">
        <v>10804</v>
      </c>
      <c r="LWI1" s="1" t="s">
        <v>10805</v>
      </c>
      <c r="LWJ1" s="1" t="s">
        <v>10806</v>
      </c>
      <c r="LWK1" s="1" t="s">
        <v>10807</v>
      </c>
      <c r="LWL1" s="1" t="s">
        <v>10808</v>
      </c>
      <c r="LWM1" s="1" t="s">
        <v>10809</v>
      </c>
      <c r="LWN1" s="1" t="s">
        <v>10810</v>
      </c>
      <c r="LWO1" s="1" t="s">
        <v>10811</v>
      </c>
      <c r="LWP1" s="1" t="s">
        <v>10812</v>
      </c>
      <c r="LWQ1" s="1" t="s">
        <v>10813</v>
      </c>
      <c r="LWR1" s="1" t="s">
        <v>10814</v>
      </c>
      <c r="LWS1" s="1" t="s">
        <v>10815</v>
      </c>
      <c r="LWT1" s="1" t="s">
        <v>10816</v>
      </c>
      <c r="LWU1" s="1" t="s">
        <v>10817</v>
      </c>
      <c r="LWV1" s="1" t="s">
        <v>10818</v>
      </c>
      <c r="LWW1" s="1" t="s">
        <v>10819</v>
      </c>
      <c r="LWX1" s="1" t="s">
        <v>10820</v>
      </c>
      <c r="LWY1" s="1" t="s">
        <v>10821</v>
      </c>
      <c r="LWZ1" s="1" t="s">
        <v>10822</v>
      </c>
      <c r="LXA1" s="1" t="s">
        <v>10823</v>
      </c>
      <c r="LXB1" s="1" t="s">
        <v>10824</v>
      </c>
      <c r="LXC1" s="1" t="s">
        <v>10825</v>
      </c>
      <c r="LXD1" s="1" t="s">
        <v>10826</v>
      </c>
      <c r="LXE1" s="1" t="s">
        <v>10827</v>
      </c>
      <c r="LXF1" s="1" t="s">
        <v>10828</v>
      </c>
      <c r="LXG1" s="1" t="s">
        <v>10829</v>
      </c>
      <c r="LXH1" s="1" t="s">
        <v>10830</v>
      </c>
      <c r="LXI1" s="1" t="s">
        <v>10831</v>
      </c>
      <c r="LXJ1" s="1" t="s">
        <v>10832</v>
      </c>
      <c r="LXK1" s="1" t="s">
        <v>10833</v>
      </c>
      <c r="LXL1" s="1" t="s">
        <v>10834</v>
      </c>
      <c r="LXM1" s="1" t="s">
        <v>10835</v>
      </c>
      <c r="LXN1" s="1" t="s">
        <v>10836</v>
      </c>
      <c r="LXO1" s="1" t="s">
        <v>10837</v>
      </c>
      <c r="LXP1" s="1" t="s">
        <v>10838</v>
      </c>
      <c r="LXQ1" s="1" t="s">
        <v>10839</v>
      </c>
      <c r="LXR1" s="1" t="s">
        <v>10840</v>
      </c>
      <c r="LXS1" s="1" t="s">
        <v>10841</v>
      </c>
      <c r="LXT1" s="1" t="s">
        <v>10842</v>
      </c>
      <c r="LXU1" s="1" t="s">
        <v>10843</v>
      </c>
      <c r="LXV1" s="1" t="s">
        <v>10844</v>
      </c>
      <c r="LXW1" s="1" t="s">
        <v>10845</v>
      </c>
      <c r="LXX1" s="1" t="s">
        <v>10846</v>
      </c>
      <c r="LXY1" s="1" t="s">
        <v>10847</v>
      </c>
      <c r="LXZ1" s="1" t="s">
        <v>10848</v>
      </c>
      <c r="LYA1" s="1" t="s">
        <v>10849</v>
      </c>
      <c r="LYB1" s="1" t="s">
        <v>10850</v>
      </c>
      <c r="LYC1" s="1" t="s">
        <v>10851</v>
      </c>
      <c r="LYD1" s="1" t="s">
        <v>10852</v>
      </c>
      <c r="LYE1" s="1" t="s">
        <v>10853</v>
      </c>
      <c r="LYF1" s="1" t="s">
        <v>10854</v>
      </c>
      <c r="LYG1" s="1" t="s">
        <v>10855</v>
      </c>
      <c r="LYH1" s="1" t="s">
        <v>10856</v>
      </c>
      <c r="LYI1" s="1" t="s">
        <v>10857</v>
      </c>
      <c r="LYJ1" s="1" t="s">
        <v>10858</v>
      </c>
      <c r="LYK1" s="1" t="s">
        <v>10859</v>
      </c>
      <c r="LYL1" s="1" t="s">
        <v>10860</v>
      </c>
      <c r="LYM1" s="1" t="s">
        <v>10861</v>
      </c>
      <c r="LYN1" s="1" t="s">
        <v>10862</v>
      </c>
      <c r="LYO1" s="1" t="s">
        <v>10863</v>
      </c>
      <c r="LYP1" s="1" t="s">
        <v>10864</v>
      </c>
      <c r="LYQ1" s="1" t="s">
        <v>10865</v>
      </c>
      <c r="LYR1" s="1" t="s">
        <v>10866</v>
      </c>
      <c r="LYS1" s="1" t="s">
        <v>10867</v>
      </c>
      <c r="LYT1" s="1" t="s">
        <v>10868</v>
      </c>
      <c r="LYU1" s="1" t="s">
        <v>10869</v>
      </c>
      <c r="LYV1" s="1" t="s">
        <v>10870</v>
      </c>
      <c r="LYW1" s="1" t="s">
        <v>10871</v>
      </c>
      <c r="LYX1" s="1" t="s">
        <v>10872</v>
      </c>
      <c r="LYY1" s="1" t="s">
        <v>10873</v>
      </c>
      <c r="LYZ1" s="1" t="s">
        <v>10874</v>
      </c>
      <c r="LZA1" s="1" t="s">
        <v>10875</v>
      </c>
      <c r="LZB1" s="1" t="s">
        <v>10876</v>
      </c>
      <c r="LZC1" s="1" t="s">
        <v>10877</v>
      </c>
      <c r="LZD1" s="1" t="s">
        <v>10878</v>
      </c>
      <c r="LZE1" s="1" t="s">
        <v>10879</v>
      </c>
      <c r="LZF1" s="1" t="s">
        <v>10880</v>
      </c>
      <c r="LZG1" s="1" t="s">
        <v>10881</v>
      </c>
      <c r="LZH1" s="1" t="s">
        <v>10882</v>
      </c>
      <c r="LZI1" s="1" t="s">
        <v>10883</v>
      </c>
      <c r="LZJ1" s="1" t="s">
        <v>10884</v>
      </c>
      <c r="LZK1" s="1" t="s">
        <v>10885</v>
      </c>
      <c r="LZL1" s="1" t="s">
        <v>10886</v>
      </c>
      <c r="LZM1" s="1" t="s">
        <v>10887</v>
      </c>
      <c r="LZN1" s="1" t="s">
        <v>10888</v>
      </c>
      <c r="LZO1" s="1" t="s">
        <v>10889</v>
      </c>
      <c r="LZP1" s="1" t="s">
        <v>10890</v>
      </c>
      <c r="LZQ1" s="1" t="s">
        <v>10891</v>
      </c>
      <c r="LZR1" s="1" t="s">
        <v>10892</v>
      </c>
      <c r="LZS1" s="1" t="s">
        <v>10893</v>
      </c>
      <c r="LZT1" s="1" t="s">
        <v>10894</v>
      </c>
      <c r="LZU1" s="1" t="s">
        <v>10895</v>
      </c>
      <c r="LZV1" s="1" t="s">
        <v>10896</v>
      </c>
      <c r="LZW1" s="1" t="s">
        <v>10897</v>
      </c>
      <c r="LZX1" s="1" t="s">
        <v>10898</v>
      </c>
      <c r="LZY1" s="1" t="s">
        <v>10899</v>
      </c>
      <c r="LZZ1" s="1" t="s">
        <v>10900</v>
      </c>
      <c r="MAA1" s="1" t="s">
        <v>10901</v>
      </c>
      <c r="MAB1" s="1" t="s">
        <v>10902</v>
      </c>
      <c r="MAC1" s="1" t="s">
        <v>10903</v>
      </c>
      <c r="MAD1" s="1" t="s">
        <v>10904</v>
      </c>
      <c r="MAE1" s="1" t="s">
        <v>10905</v>
      </c>
      <c r="MAF1" s="1" t="s">
        <v>10906</v>
      </c>
      <c r="MAG1" s="1" t="s">
        <v>10907</v>
      </c>
      <c r="MAH1" s="1" t="s">
        <v>10908</v>
      </c>
      <c r="MAI1" s="1" t="s">
        <v>10909</v>
      </c>
      <c r="MAJ1" s="1" t="s">
        <v>10910</v>
      </c>
      <c r="MAK1" s="1" t="s">
        <v>10911</v>
      </c>
      <c r="MAL1" s="1" t="s">
        <v>10912</v>
      </c>
      <c r="MAM1" s="1" t="s">
        <v>10913</v>
      </c>
      <c r="MAN1" s="1" t="s">
        <v>10914</v>
      </c>
      <c r="MAO1" s="1" t="s">
        <v>10915</v>
      </c>
      <c r="MAP1" s="1" t="s">
        <v>10916</v>
      </c>
      <c r="MAQ1" s="1" t="s">
        <v>10917</v>
      </c>
      <c r="MAR1" s="1" t="s">
        <v>10918</v>
      </c>
      <c r="MAS1" s="1" t="s">
        <v>10919</v>
      </c>
      <c r="MAT1" s="1" t="s">
        <v>10920</v>
      </c>
      <c r="MAU1" s="1" t="s">
        <v>10921</v>
      </c>
      <c r="MAV1" s="1" t="s">
        <v>10922</v>
      </c>
      <c r="MAW1" s="1" t="s">
        <v>10923</v>
      </c>
      <c r="MAX1" s="1" t="s">
        <v>10924</v>
      </c>
      <c r="MAY1" s="1" t="s">
        <v>10925</v>
      </c>
      <c r="MAZ1" s="1" t="s">
        <v>10926</v>
      </c>
      <c r="MBA1" s="1" t="s">
        <v>10927</v>
      </c>
      <c r="MBB1" s="1" t="s">
        <v>10928</v>
      </c>
      <c r="MBC1" s="1" t="s">
        <v>10929</v>
      </c>
      <c r="MBD1" s="1" t="s">
        <v>10930</v>
      </c>
      <c r="MBE1" s="1" t="s">
        <v>10931</v>
      </c>
      <c r="MBF1" s="1" t="s">
        <v>10932</v>
      </c>
      <c r="MBG1" s="1" t="s">
        <v>10933</v>
      </c>
      <c r="MBH1" s="1" t="s">
        <v>10934</v>
      </c>
      <c r="MBI1" s="1" t="s">
        <v>10935</v>
      </c>
      <c r="MBJ1" s="1" t="s">
        <v>10936</v>
      </c>
      <c r="MBK1" s="1" t="s">
        <v>10937</v>
      </c>
      <c r="MBL1" s="1" t="s">
        <v>10938</v>
      </c>
      <c r="MBM1" s="1" t="s">
        <v>10939</v>
      </c>
      <c r="MBN1" s="1" t="s">
        <v>10940</v>
      </c>
      <c r="MBO1" s="1" t="s">
        <v>10941</v>
      </c>
      <c r="MBP1" s="1" t="s">
        <v>10942</v>
      </c>
      <c r="MBQ1" s="1" t="s">
        <v>10943</v>
      </c>
      <c r="MBR1" s="1" t="s">
        <v>10944</v>
      </c>
      <c r="MBS1" s="1" t="s">
        <v>10945</v>
      </c>
      <c r="MBT1" s="1" t="s">
        <v>10946</v>
      </c>
      <c r="MBU1" s="1" t="s">
        <v>10947</v>
      </c>
      <c r="MBV1" s="1" t="s">
        <v>10948</v>
      </c>
      <c r="MBW1" s="1" t="s">
        <v>10949</v>
      </c>
      <c r="MBX1" s="1" t="s">
        <v>10950</v>
      </c>
      <c r="MBY1" s="1" t="s">
        <v>10951</v>
      </c>
      <c r="MBZ1" s="1" t="s">
        <v>10952</v>
      </c>
      <c r="MCA1" s="1" t="s">
        <v>10953</v>
      </c>
      <c r="MCB1" s="1" t="s">
        <v>10954</v>
      </c>
      <c r="MCC1" s="1" t="s">
        <v>10955</v>
      </c>
      <c r="MCD1" s="1" t="s">
        <v>10956</v>
      </c>
      <c r="MCE1" s="1" t="s">
        <v>10957</v>
      </c>
      <c r="MCF1" s="1" t="s">
        <v>10958</v>
      </c>
      <c r="MCG1" s="1" t="s">
        <v>10959</v>
      </c>
      <c r="MCH1" s="1" t="s">
        <v>10960</v>
      </c>
      <c r="MCI1" s="1" t="s">
        <v>10961</v>
      </c>
      <c r="MCJ1" s="1" t="s">
        <v>10962</v>
      </c>
      <c r="MCK1" s="1" t="s">
        <v>10963</v>
      </c>
      <c r="MCL1" s="1" t="s">
        <v>10964</v>
      </c>
      <c r="MCM1" s="1" t="s">
        <v>10965</v>
      </c>
      <c r="MCN1" s="1" t="s">
        <v>10966</v>
      </c>
      <c r="MCO1" s="1" t="s">
        <v>10967</v>
      </c>
      <c r="MCP1" s="1" t="s">
        <v>10968</v>
      </c>
      <c r="MCQ1" s="1" t="s">
        <v>10969</v>
      </c>
      <c r="MCR1" s="1" t="s">
        <v>10970</v>
      </c>
      <c r="MCS1" s="1" t="s">
        <v>10971</v>
      </c>
      <c r="MCT1" s="1" t="s">
        <v>10972</v>
      </c>
      <c r="MCU1" s="1" t="s">
        <v>10973</v>
      </c>
      <c r="MCV1" s="1" t="s">
        <v>10974</v>
      </c>
      <c r="MCW1" s="1" t="s">
        <v>10975</v>
      </c>
      <c r="MCX1" s="1" t="s">
        <v>10976</v>
      </c>
      <c r="MCY1" s="1" t="s">
        <v>10977</v>
      </c>
      <c r="MCZ1" s="1" t="s">
        <v>10978</v>
      </c>
      <c r="MDA1" s="1" t="s">
        <v>10979</v>
      </c>
      <c r="MDB1" s="1" t="s">
        <v>10980</v>
      </c>
      <c r="MDC1" s="1" t="s">
        <v>10981</v>
      </c>
      <c r="MDD1" s="1" t="s">
        <v>10982</v>
      </c>
      <c r="MDE1" s="1" t="s">
        <v>10983</v>
      </c>
      <c r="MDF1" s="1" t="s">
        <v>10984</v>
      </c>
      <c r="MDG1" s="1" t="s">
        <v>10985</v>
      </c>
      <c r="MDH1" s="1" t="s">
        <v>10986</v>
      </c>
      <c r="MDI1" s="1" t="s">
        <v>10987</v>
      </c>
      <c r="MDJ1" s="1" t="s">
        <v>10988</v>
      </c>
      <c r="MDK1" s="1" t="s">
        <v>10989</v>
      </c>
      <c r="MDL1" s="1" t="s">
        <v>10990</v>
      </c>
      <c r="MDM1" s="1" t="s">
        <v>10991</v>
      </c>
      <c r="MDN1" s="1" t="s">
        <v>10992</v>
      </c>
      <c r="MDO1" s="1" t="s">
        <v>10993</v>
      </c>
      <c r="MDP1" s="1" t="s">
        <v>10994</v>
      </c>
      <c r="MDQ1" s="1" t="s">
        <v>10995</v>
      </c>
      <c r="MDR1" s="1" t="s">
        <v>10996</v>
      </c>
      <c r="MDS1" s="1" t="s">
        <v>10997</v>
      </c>
      <c r="MDT1" s="1" t="s">
        <v>10998</v>
      </c>
      <c r="MDU1" s="1" t="s">
        <v>10999</v>
      </c>
      <c r="MDV1" s="1" t="s">
        <v>11000</v>
      </c>
      <c r="MDW1" s="1" t="s">
        <v>11001</v>
      </c>
      <c r="MDX1" s="1" t="s">
        <v>11002</v>
      </c>
      <c r="MDY1" s="1" t="s">
        <v>11003</v>
      </c>
      <c r="MDZ1" s="1" t="s">
        <v>11004</v>
      </c>
      <c r="MEA1" s="1" t="s">
        <v>11005</v>
      </c>
      <c r="MEB1" s="1" t="s">
        <v>11006</v>
      </c>
      <c r="MEC1" s="1" t="s">
        <v>11007</v>
      </c>
      <c r="MED1" s="1" t="s">
        <v>11008</v>
      </c>
      <c r="MEE1" s="1" t="s">
        <v>11009</v>
      </c>
      <c r="MEF1" s="1" t="s">
        <v>11010</v>
      </c>
      <c r="MEG1" s="1" t="s">
        <v>11011</v>
      </c>
      <c r="MEH1" s="1" t="s">
        <v>11012</v>
      </c>
      <c r="MEI1" s="1" t="s">
        <v>11013</v>
      </c>
      <c r="MEJ1" s="1" t="s">
        <v>11014</v>
      </c>
      <c r="MEK1" s="1" t="s">
        <v>11015</v>
      </c>
      <c r="MEL1" s="1" t="s">
        <v>11016</v>
      </c>
      <c r="MEM1" s="1" t="s">
        <v>11017</v>
      </c>
      <c r="MEN1" s="1" t="s">
        <v>11018</v>
      </c>
      <c r="MEO1" s="1" t="s">
        <v>11019</v>
      </c>
      <c r="MEP1" s="1" t="s">
        <v>11020</v>
      </c>
      <c r="MEQ1" s="1" t="s">
        <v>11021</v>
      </c>
      <c r="MER1" s="1" t="s">
        <v>11022</v>
      </c>
      <c r="MES1" s="1" t="s">
        <v>11023</v>
      </c>
      <c r="MET1" s="1" t="s">
        <v>11024</v>
      </c>
      <c r="MEU1" s="1" t="s">
        <v>11025</v>
      </c>
      <c r="MEV1" s="1" t="s">
        <v>11026</v>
      </c>
      <c r="MEW1" s="1" t="s">
        <v>11027</v>
      </c>
      <c r="MEX1" s="1" t="s">
        <v>11028</v>
      </c>
      <c r="MEY1" s="1" t="s">
        <v>11029</v>
      </c>
      <c r="MEZ1" s="1" t="s">
        <v>11030</v>
      </c>
      <c r="MFA1" s="1" t="s">
        <v>11031</v>
      </c>
      <c r="MFB1" s="1" t="s">
        <v>11032</v>
      </c>
      <c r="MFC1" s="1" t="s">
        <v>11033</v>
      </c>
      <c r="MFD1" s="1" t="s">
        <v>11034</v>
      </c>
      <c r="MFE1" s="1" t="s">
        <v>11035</v>
      </c>
      <c r="MFF1" s="1" t="s">
        <v>11036</v>
      </c>
      <c r="MFG1" s="1" t="s">
        <v>11037</v>
      </c>
      <c r="MFH1" s="1" t="s">
        <v>11038</v>
      </c>
      <c r="MFI1" s="1" t="s">
        <v>11039</v>
      </c>
      <c r="MFJ1" s="1" t="s">
        <v>11040</v>
      </c>
      <c r="MFK1" s="1" t="s">
        <v>11041</v>
      </c>
      <c r="MFL1" s="1" t="s">
        <v>11042</v>
      </c>
      <c r="MFM1" s="1" t="s">
        <v>11043</v>
      </c>
      <c r="MFN1" s="1" t="s">
        <v>11044</v>
      </c>
      <c r="MFO1" s="1" t="s">
        <v>11045</v>
      </c>
      <c r="MFP1" s="1" t="s">
        <v>11046</v>
      </c>
      <c r="MFQ1" s="1" t="s">
        <v>11047</v>
      </c>
      <c r="MFR1" s="1" t="s">
        <v>11048</v>
      </c>
      <c r="MFS1" s="1" t="s">
        <v>11049</v>
      </c>
      <c r="MFT1" s="1" t="s">
        <v>11050</v>
      </c>
      <c r="MFU1" s="1" t="s">
        <v>11051</v>
      </c>
      <c r="MFV1" s="1" t="s">
        <v>11052</v>
      </c>
      <c r="MFW1" s="1" t="s">
        <v>11053</v>
      </c>
      <c r="MFX1" s="1" t="s">
        <v>11054</v>
      </c>
      <c r="MFY1" s="1" t="s">
        <v>11055</v>
      </c>
      <c r="MFZ1" s="1" t="s">
        <v>11056</v>
      </c>
      <c r="MGA1" s="1" t="s">
        <v>11057</v>
      </c>
      <c r="MGB1" s="1" t="s">
        <v>11058</v>
      </c>
      <c r="MGC1" s="1" t="s">
        <v>11059</v>
      </c>
      <c r="MGD1" s="1" t="s">
        <v>11060</v>
      </c>
      <c r="MGE1" s="1" t="s">
        <v>11061</v>
      </c>
      <c r="MGF1" s="1" t="s">
        <v>11062</v>
      </c>
      <c r="MGG1" s="1" t="s">
        <v>11063</v>
      </c>
      <c r="MGH1" s="1" t="s">
        <v>11064</v>
      </c>
      <c r="MGI1" s="1" t="s">
        <v>11065</v>
      </c>
      <c r="MGJ1" s="1" t="s">
        <v>11066</v>
      </c>
      <c r="MGK1" s="1" t="s">
        <v>11067</v>
      </c>
      <c r="MGL1" s="1" t="s">
        <v>11068</v>
      </c>
      <c r="MGM1" s="1" t="s">
        <v>11069</v>
      </c>
      <c r="MGN1" s="1" t="s">
        <v>11070</v>
      </c>
      <c r="MGO1" s="1" t="s">
        <v>11071</v>
      </c>
      <c r="MGP1" s="1" t="s">
        <v>11072</v>
      </c>
      <c r="MGQ1" s="1" t="s">
        <v>11073</v>
      </c>
      <c r="MGR1" s="1" t="s">
        <v>11074</v>
      </c>
      <c r="MGS1" s="1" t="s">
        <v>11075</v>
      </c>
      <c r="MGT1" s="1" t="s">
        <v>11076</v>
      </c>
      <c r="MGU1" s="1" t="s">
        <v>11077</v>
      </c>
      <c r="MGV1" s="1" t="s">
        <v>11078</v>
      </c>
      <c r="MGW1" s="1" t="s">
        <v>11079</v>
      </c>
      <c r="MGX1" s="1" t="s">
        <v>11080</v>
      </c>
      <c r="MGY1" s="1" t="s">
        <v>11081</v>
      </c>
      <c r="MGZ1" s="1" t="s">
        <v>11082</v>
      </c>
      <c r="MHA1" s="1" t="s">
        <v>11083</v>
      </c>
      <c r="MHB1" s="1" t="s">
        <v>11084</v>
      </c>
      <c r="MHC1" s="1" t="s">
        <v>11085</v>
      </c>
      <c r="MHD1" s="1" t="s">
        <v>11086</v>
      </c>
      <c r="MHE1" s="1" t="s">
        <v>11087</v>
      </c>
      <c r="MHF1" s="1" t="s">
        <v>11088</v>
      </c>
      <c r="MHG1" s="1" t="s">
        <v>11089</v>
      </c>
      <c r="MHH1" s="1" t="s">
        <v>11090</v>
      </c>
      <c r="MHI1" s="1" t="s">
        <v>11091</v>
      </c>
      <c r="MHJ1" s="1" t="s">
        <v>11092</v>
      </c>
      <c r="MHK1" s="1" t="s">
        <v>11093</v>
      </c>
      <c r="MHL1" s="1" t="s">
        <v>11094</v>
      </c>
      <c r="MHM1" s="1" t="s">
        <v>11095</v>
      </c>
      <c r="MHN1" s="1" t="s">
        <v>11096</v>
      </c>
      <c r="MHO1" s="1" t="s">
        <v>11097</v>
      </c>
      <c r="MHP1" s="1" t="s">
        <v>11098</v>
      </c>
      <c r="MHQ1" s="1" t="s">
        <v>11099</v>
      </c>
      <c r="MHR1" s="1" t="s">
        <v>11100</v>
      </c>
      <c r="MHS1" s="1" t="s">
        <v>11101</v>
      </c>
      <c r="MHT1" s="1" t="s">
        <v>11102</v>
      </c>
      <c r="MHU1" s="1" t="s">
        <v>11103</v>
      </c>
      <c r="MHV1" s="1" t="s">
        <v>11104</v>
      </c>
      <c r="MHW1" s="1" t="s">
        <v>11105</v>
      </c>
      <c r="MHX1" s="1" t="s">
        <v>11106</v>
      </c>
      <c r="MHY1" s="1" t="s">
        <v>11107</v>
      </c>
      <c r="MHZ1" s="1" t="s">
        <v>11108</v>
      </c>
      <c r="MIA1" s="1" t="s">
        <v>11109</v>
      </c>
      <c r="MIB1" s="1" t="s">
        <v>11110</v>
      </c>
      <c r="MIC1" s="1" t="s">
        <v>11111</v>
      </c>
      <c r="MID1" s="1" t="s">
        <v>11112</v>
      </c>
      <c r="MIE1" s="1" t="s">
        <v>11113</v>
      </c>
      <c r="MIF1" s="1" t="s">
        <v>11114</v>
      </c>
      <c r="MIG1" s="1" t="s">
        <v>11115</v>
      </c>
      <c r="MIH1" s="1" t="s">
        <v>11116</v>
      </c>
      <c r="MII1" s="1" t="s">
        <v>11117</v>
      </c>
      <c r="MIJ1" s="1" t="s">
        <v>11118</v>
      </c>
      <c r="MIK1" s="1" t="s">
        <v>11119</v>
      </c>
      <c r="MIL1" s="1" t="s">
        <v>11120</v>
      </c>
      <c r="MIM1" s="1" t="s">
        <v>11121</v>
      </c>
      <c r="MIN1" s="1" t="s">
        <v>11122</v>
      </c>
      <c r="MIO1" s="1" t="s">
        <v>11123</v>
      </c>
      <c r="MIP1" s="1" t="s">
        <v>11124</v>
      </c>
      <c r="MIQ1" s="1" t="s">
        <v>11125</v>
      </c>
      <c r="MIR1" s="1" t="s">
        <v>11126</v>
      </c>
      <c r="MIS1" s="1" t="s">
        <v>11127</v>
      </c>
      <c r="MIT1" s="1" t="s">
        <v>11128</v>
      </c>
      <c r="MIU1" s="1" t="s">
        <v>11129</v>
      </c>
      <c r="MIV1" s="1" t="s">
        <v>11130</v>
      </c>
      <c r="MIW1" s="1" t="s">
        <v>11131</v>
      </c>
      <c r="MIX1" s="1" t="s">
        <v>11132</v>
      </c>
      <c r="MIY1" s="1" t="s">
        <v>11133</v>
      </c>
      <c r="MIZ1" s="1" t="s">
        <v>11134</v>
      </c>
      <c r="MJA1" s="1" t="s">
        <v>11135</v>
      </c>
      <c r="MJB1" s="1" t="s">
        <v>11136</v>
      </c>
      <c r="MJC1" s="1" t="s">
        <v>11137</v>
      </c>
      <c r="MJD1" s="1" t="s">
        <v>11138</v>
      </c>
      <c r="MJE1" s="1" t="s">
        <v>11139</v>
      </c>
      <c r="MJF1" s="1" t="s">
        <v>11140</v>
      </c>
      <c r="MJG1" s="1" t="s">
        <v>11141</v>
      </c>
      <c r="MJH1" s="1" t="s">
        <v>11142</v>
      </c>
      <c r="MJI1" s="1" t="s">
        <v>11143</v>
      </c>
      <c r="MJJ1" s="1" t="s">
        <v>11144</v>
      </c>
      <c r="MJK1" s="1" t="s">
        <v>11145</v>
      </c>
      <c r="MJL1" s="1" t="s">
        <v>11146</v>
      </c>
      <c r="MJM1" s="1" t="s">
        <v>11147</v>
      </c>
      <c r="MJN1" s="1" t="s">
        <v>11148</v>
      </c>
      <c r="MJO1" s="1" t="s">
        <v>11149</v>
      </c>
      <c r="MJP1" s="1" t="s">
        <v>11150</v>
      </c>
      <c r="MJQ1" s="1" t="s">
        <v>11151</v>
      </c>
      <c r="MJR1" s="1" t="s">
        <v>11152</v>
      </c>
      <c r="MJS1" s="1" t="s">
        <v>11153</v>
      </c>
      <c r="MJT1" s="1" t="s">
        <v>11154</v>
      </c>
      <c r="MJU1" s="1" t="s">
        <v>11155</v>
      </c>
      <c r="MJV1" s="1" t="s">
        <v>11156</v>
      </c>
      <c r="MJW1" s="1" t="s">
        <v>11157</v>
      </c>
      <c r="MJX1" s="1" t="s">
        <v>11158</v>
      </c>
      <c r="MJY1" s="1" t="s">
        <v>11159</v>
      </c>
      <c r="MJZ1" s="1" t="s">
        <v>11160</v>
      </c>
      <c r="MKA1" s="1" t="s">
        <v>11161</v>
      </c>
      <c r="MKB1" s="1" t="s">
        <v>11162</v>
      </c>
      <c r="MKC1" s="1" t="s">
        <v>11163</v>
      </c>
      <c r="MKD1" s="1" t="s">
        <v>11164</v>
      </c>
      <c r="MKE1" s="1" t="s">
        <v>11165</v>
      </c>
      <c r="MKF1" s="1" t="s">
        <v>11166</v>
      </c>
      <c r="MKG1" s="1" t="s">
        <v>11167</v>
      </c>
      <c r="MKH1" s="1" t="s">
        <v>11168</v>
      </c>
      <c r="MKI1" s="1" t="s">
        <v>11169</v>
      </c>
      <c r="MKJ1" s="1" t="s">
        <v>11170</v>
      </c>
      <c r="MKK1" s="1" t="s">
        <v>11171</v>
      </c>
      <c r="MKL1" s="1" t="s">
        <v>11172</v>
      </c>
      <c r="MKM1" s="1" t="s">
        <v>11173</v>
      </c>
      <c r="MKN1" s="1" t="s">
        <v>11174</v>
      </c>
      <c r="MKO1" s="1" t="s">
        <v>11175</v>
      </c>
      <c r="MKP1" s="1" t="s">
        <v>11176</v>
      </c>
      <c r="MKQ1" s="1" t="s">
        <v>11177</v>
      </c>
      <c r="MKR1" s="1" t="s">
        <v>11178</v>
      </c>
      <c r="MKS1" s="1" t="s">
        <v>11179</v>
      </c>
      <c r="MKT1" s="1" t="s">
        <v>11180</v>
      </c>
      <c r="MKU1" s="1" t="s">
        <v>11181</v>
      </c>
      <c r="MKV1" s="1" t="s">
        <v>11182</v>
      </c>
      <c r="MKW1" s="1" t="s">
        <v>11183</v>
      </c>
      <c r="MKX1" s="1" t="s">
        <v>11184</v>
      </c>
      <c r="MKY1" s="1" t="s">
        <v>11185</v>
      </c>
      <c r="MKZ1" s="1" t="s">
        <v>11186</v>
      </c>
      <c r="MLA1" s="1" t="s">
        <v>11187</v>
      </c>
      <c r="MLB1" s="1" t="s">
        <v>11188</v>
      </c>
      <c r="MLC1" s="1" t="s">
        <v>11189</v>
      </c>
      <c r="MLD1" s="1" t="s">
        <v>11190</v>
      </c>
      <c r="MLE1" s="1" t="s">
        <v>11191</v>
      </c>
      <c r="MLF1" s="1" t="s">
        <v>11192</v>
      </c>
      <c r="MLG1" s="1" t="s">
        <v>11193</v>
      </c>
      <c r="MLH1" s="1" t="s">
        <v>11194</v>
      </c>
      <c r="MLI1" s="1" t="s">
        <v>11195</v>
      </c>
      <c r="MLJ1" s="1" t="s">
        <v>11196</v>
      </c>
      <c r="MLK1" s="1" t="s">
        <v>11197</v>
      </c>
      <c r="MLL1" s="1" t="s">
        <v>11198</v>
      </c>
      <c r="MLM1" s="1" t="s">
        <v>11199</v>
      </c>
      <c r="MLN1" s="1" t="s">
        <v>11200</v>
      </c>
      <c r="MLO1" s="1" t="s">
        <v>11201</v>
      </c>
      <c r="MLP1" s="1" t="s">
        <v>11202</v>
      </c>
      <c r="MLQ1" s="1" t="s">
        <v>11203</v>
      </c>
      <c r="MLR1" s="1" t="s">
        <v>11204</v>
      </c>
      <c r="MLS1" s="1" t="s">
        <v>11205</v>
      </c>
      <c r="MLT1" s="1" t="s">
        <v>11206</v>
      </c>
      <c r="MLU1" s="1" t="s">
        <v>11207</v>
      </c>
      <c r="MLV1" s="1" t="s">
        <v>11208</v>
      </c>
      <c r="MLW1" s="1" t="s">
        <v>11209</v>
      </c>
      <c r="MLX1" s="1" t="s">
        <v>11210</v>
      </c>
      <c r="MLY1" s="1" t="s">
        <v>11211</v>
      </c>
      <c r="MLZ1" s="1" t="s">
        <v>11212</v>
      </c>
      <c r="MMA1" s="1" t="s">
        <v>11213</v>
      </c>
      <c r="MMB1" s="1" t="s">
        <v>11214</v>
      </c>
      <c r="MMC1" s="1" t="s">
        <v>11215</v>
      </c>
      <c r="MMD1" s="1" t="s">
        <v>11216</v>
      </c>
      <c r="MME1" s="1" t="s">
        <v>11217</v>
      </c>
      <c r="MMF1" s="1" t="s">
        <v>11218</v>
      </c>
      <c r="MMG1" s="1" t="s">
        <v>11219</v>
      </c>
      <c r="MMH1" s="1" t="s">
        <v>11220</v>
      </c>
      <c r="MMI1" s="1" t="s">
        <v>11221</v>
      </c>
      <c r="MMJ1" s="1" t="s">
        <v>11222</v>
      </c>
      <c r="MMK1" s="1" t="s">
        <v>11223</v>
      </c>
      <c r="MML1" s="1" t="s">
        <v>11224</v>
      </c>
      <c r="MMM1" s="1" t="s">
        <v>11225</v>
      </c>
      <c r="MMN1" s="1" t="s">
        <v>11226</v>
      </c>
      <c r="MMO1" s="1" t="s">
        <v>11227</v>
      </c>
      <c r="MMP1" s="1" t="s">
        <v>11228</v>
      </c>
      <c r="MMQ1" s="1" t="s">
        <v>11229</v>
      </c>
      <c r="MMR1" s="1" t="s">
        <v>11230</v>
      </c>
      <c r="MMS1" s="1" t="s">
        <v>11231</v>
      </c>
      <c r="MMT1" s="1" t="s">
        <v>11232</v>
      </c>
      <c r="MMU1" s="1" t="s">
        <v>11233</v>
      </c>
      <c r="MMV1" s="1" t="s">
        <v>11234</v>
      </c>
      <c r="MMW1" s="1" t="s">
        <v>11235</v>
      </c>
      <c r="MMX1" s="1" t="s">
        <v>11236</v>
      </c>
      <c r="MMY1" s="1" t="s">
        <v>11237</v>
      </c>
      <c r="MMZ1" s="1" t="s">
        <v>11238</v>
      </c>
      <c r="MNA1" s="1" t="s">
        <v>11239</v>
      </c>
      <c r="MNB1" s="1" t="s">
        <v>11240</v>
      </c>
      <c r="MNC1" s="1" t="s">
        <v>11241</v>
      </c>
      <c r="MND1" s="1" t="s">
        <v>11242</v>
      </c>
      <c r="MNE1" s="1" t="s">
        <v>11243</v>
      </c>
      <c r="MNF1" s="1" t="s">
        <v>11244</v>
      </c>
      <c r="MNG1" s="1" t="s">
        <v>11245</v>
      </c>
      <c r="MNH1" s="1" t="s">
        <v>11246</v>
      </c>
      <c r="MNI1" s="1" t="s">
        <v>11247</v>
      </c>
      <c r="MNJ1" s="1" t="s">
        <v>11248</v>
      </c>
      <c r="MNK1" s="1" t="s">
        <v>11249</v>
      </c>
      <c r="MNL1" s="1" t="s">
        <v>11250</v>
      </c>
      <c r="MNM1" s="1" t="s">
        <v>11251</v>
      </c>
      <c r="MNN1" s="1" t="s">
        <v>11252</v>
      </c>
      <c r="MNO1" s="1" t="s">
        <v>11253</v>
      </c>
      <c r="MNP1" s="1" t="s">
        <v>11254</v>
      </c>
      <c r="MNQ1" s="1" t="s">
        <v>11255</v>
      </c>
      <c r="MNR1" s="1" t="s">
        <v>11256</v>
      </c>
      <c r="MNS1" s="1" t="s">
        <v>11257</v>
      </c>
      <c r="MNT1" s="1" t="s">
        <v>11258</v>
      </c>
      <c r="MNU1" s="1" t="s">
        <v>11259</v>
      </c>
      <c r="MNV1" s="1" t="s">
        <v>11260</v>
      </c>
      <c r="MNW1" s="1" t="s">
        <v>11261</v>
      </c>
      <c r="MNX1" s="1" t="s">
        <v>11262</v>
      </c>
      <c r="MNY1" s="1" t="s">
        <v>11263</v>
      </c>
      <c r="MNZ1" s="1" t="s">
        <v>11264</v>
      </c>
      <c r="MOA1" s="1" t="s">
        <v>11265</v>
      </c>
      <c r="MOB1" s="1" t="s">
        <v>11266</v>
      </c>
      <c r="MOC1" s="1" t="s">
        <v>11267</v>
      </c>
      <c r="MOD1" s="1" t="s">
        <v>11268</v>
      </c>
      <c r="MOE1" s="1" t="s">
        <v>11269</v>
      </c>
      <c r="MOF1" s="1" t="s">
        <v>11270</v>
      </c>
      <c r="MOG1" s="1" t="s">
        <v>11271</v>
      </c>
      <c r="MOH1" s="1" t="s">
        <v>11272</v>
      </c>
      <c r="MOI1" s="1" t="s">
        <v>11273</v>
      </c>
      <c r="MOJ1" s="1" t="s">
        <v>11274</v>
      </c>
      <c r="MOK1" s="1" t="s">
        <v>11275</v>
      </c>
      <c r="MOL1" s="1" t="s">
        <v>11276</v>
      </c>
      <c r="MOM1" s="1" t="s">
        <v>11277</v>
      </c>
      <c r="MON1" s="1" t="s">
        <v>11278</v>
      </c>
      <c r="MOO1" s="1" t="s">
        <v>11279</v>
      </c>
      <c r="MOP1" s="1" t="s">
        <v>11280</v>
      </c>
      <c r="MOQ1" s="1" t="s">
        <v>11281</v>
      </c>
      <c r="MOR1" s="1" t="s">
        <v>11282</v>
      </c>
      <c r="MOS1" s="1" t="s">
        <v>11283</v>
      </c>
      <c r="MOT1" s="1" t="s">
        <v>11284</v>
      </c>
      <c r="MOU1" s="1" t="s">
        <v>11285</v>
      </c>
      <c r="MOV1" s="1" t="s">
        <v>11286</v>
      </c>
      <c r="MOW1" s="1" t="s">
        <v>11287</v>
      </c>
      <c r="MOX1" s="1" t="s">
        <v>11288</v>
      </c>
      <c r="MOY1" s="1" t="s">
        <v>11289</v>
      </c>
      <c r="MOZ1" s="1" t="s">
        <v>11290</v>
      </c>
      <c r="MPA1" s="1" t="s">
        <v>11291</v>
      </c>
      <c r="MPB1" s="1" t="s">
        <v>11292</v>
      </c>
      <c r="MPC1" s="1" t="s">
        <v>11293</v>
      </c>
      <c r="MPD1" s="1" t="s">
        <v>11294</v>
      </c>
      <c r="MPE1" s="1" t="s">
        <v>11295</v>
      </c>
      <c r="MPF1" s="1" t="s">
        <v>11296</v>
      </c>
      <c r="MPG1" s="1" t="s">
        <v>11297</v>
      </c>
      <c r="MPH1" s="1" t="s">
        <v>11298</v>
      </c>
      <c r="MPI1" s="1" t="s">
        <v>11299</v>
      </c>
      <c r="MPJ1" s="1" t="s">
        <v>11300</v>
      </c>
      <c r="MPK1" s="1" t="s">
        <v>11301</v>
      </c>
      <c r="MPL1" s="1" t="s">
        <v>11302</v>
      </c>
      <c r="MPM1" s="1" t="s">
        <v>11303</v>
      </c>
      <c r="MPN1" s="1" t="s">
        <v>11304</v>
      </c>
      <c r="MPO1" s="1" t="s">
        <v>11305</v>
      </c>
      <c r="MPP1" s="1" t="s">
        <v>11306</v>
      </c>
      <c r="MPQ1" s="1" t="s">
        <v>11307</v>
      </c>
      <c r="MPR1" s="1" t="s">
        <v>11308</v>
      </c>
      <c r="MPS1" s="1" t="s">
        <v>11309</v>
      </c>
      <c r="MPT1" s="1" t="s">
        <v>11310</v>
      </c>
      <c r="MPU1" s="1" t="s">
        <v>11311</v>
      </c>
      <c r="MPV1" s="1" t="s">
        <v>11312</v>
      </c>
      <c r="MPW1" s="1" t="s">
        <v>11313</v>
      </c>
      <c r="MPX1" s="1" t="s">
        <v>11314</v>
      </c>
      <c r="MPY1" s="1" t="s">
        <v>11315</v>
      </c>
      <c r="MPZ1" s="1" t="s">
        <v>11316</v>
      </c>
      <c r="MQA1" s="1" t="s">
        <v>11317</v>
      </c>
      <c r="MQB1" s="1" t="s">
        <v>11318</v>
      </c>
      <c r="MQC1" s="1" t="s">
        <v>11319</v>
      </c>
      <c r="MQD1" s="1" t="s">
        <v>11320</v>
      </c>
      <c r="MQE1" s="1" t="s">
        <v>11321</v>
      </c>
      <c r="MQF1" s="1" t="s">
        <v>11322</v>
      </c>
      <c r="MQG1" s="1" t="s">
        <v>11323</v>
      </c>
      <c r="MQH1" s="1" t="s">
        <v>11324</v>
      </c>
      <c r="MQI1" s="1" t="s">
        <v>11325</v>
      </c>
      <c r="MQJ1" s="1" t="s">
        <v>11326</v>
      </c>
      <c r="MQK1" s="1" t="s">
        <v>11327</v>
      </c>
      <c r="MQL1" s="1" t="s">
        <v>11328</v>
      </c>
      <c r="MQM1" s="1" t="s">
        <v>11329</v>
      </c>
      <c r="MQN1" s="1" t="s">
        <v>11330</v>
      </c>
      <c r="MQO1" s="1" t="s">
        <v>11331</v>
      </c>
      <c r="MQP1" s="1" t="s">
        <v>11332</v>
      </c>
      <c r="MQQ1" s="1" t="s">
        <v>11333</v>
      </c>
      <c r="MQR1" s="1" t="s">
        <v>11334</v>
      </c>
      <c r="MQS1" s="1" t="s">
        <v>11335</v>
      </c>
      <c r="MQT1" s="1" t="s">
        <v>11336</v>
      </c>
      <c r="MQU1" s="1" t="s">
        <v>11337</v>
      </c>
      <c r="MQV1" s="1" t="s">
        <v>11338</v>
      </c>
      <c r="MQW1" s="1" t="s">
        <v>11339</v>
      </c>
      <c r="MQX1" s="1" t="s">
        <v>11340</v>
      </c>
      <c r="MQY1" s="1" t="s">
        <v>11341</v>
      </c>
      <c r="MQZ1" s="1" t="s">
        <v>11342</v>
      </c>
      <c r="MRA1" s="1" t="s">
        <v>11343</v>
      </c>
      <c r="MRB1" s="1" t="s">
        <v>11344</v>
      </c>
      <c r="MRC1" s="1" t="s">
        <v>11345</v>
      </c>
      <c r="MRD1" s="1" t="s">
        <v>11346</v>
      </c>
      <c r="MRE1" s="1" t="s">
        <v>11347</v>
      </c>
      <c r="MRF1" s="1" t="s">
        <v>11348</v>
      </c>
      <c r="MRG1" s="1" t="s">
        <v>11349</v>
      </c>
      <c r="MRH1" s="1" t="s">
        <v>11350</v>
      </c>
      <c r="MRI1" s="1" t="s">
        <v>11351</v>
      </c>
      <c r="MRJ1" s="1" t="s">
        <v>11352</v>
      </c>
      <c r="MRK1" s="1" t="s">
        <v>11353</v>
      </c>
      <c r="MRL1" s="1" t="s">
        <v>11354</v>
      </c>
      <c r="MRM1" s="1" t="s">
        <v>11355</v>
      </c>
      <c r="MRN1" s="1" t="s">
        <v>11356</v>
      </c>
      <c r="MRO1" s="1" t="s">
        <v>11357</v>
      </c>
      <c r="MRP1" s="1" t="s">
        <v>11358</v>
      </c>
      <c r="MRQ1" s="1" t="s">
        <v>11359</v>
      </c>
      <c r="MRR1" s="1" t="s">
        <v>11360</v>
      </c>
      <c r="MRS1" s="1" t="s">
        <v>11361</v>
      </c>
      <c r="MRT1" s="1" t="s">
        <v>11362</v>
      </c>
      <c r="MRU1" s="1" t="s">
        <v>11363</v>
      </c>
      <c r="MRV1" s="1" t="s">
        <v>11364</v>
      </c>
      <c r="MRW1" s="1" t="s">
        <v>11365</v>
      </c>
      <c r="MRX1" s="1" t="s">
        <v>11366</v>
      </c>
      <c r="MRY1" s="1" t="s">
        <v>11367</v>
      </c>
      <c r="MRZ1" s="1" t="s">
        <v>11368</v>
      </c>
      <c r="MSA1" s="1" t="s">
        <v>11369</v>
      </c>
      <c r="MSB1" s="1" t="s">
        <v>11370</v>
      </c>
      <c r="MSC1" s="1" t="s">
        <v>11371</v>
      </c>
      <c r="MSD1" s="1" t="s">
        <v>11372</v>
      </c>
      <c r="MSE1" s="1" t="s">
        <v>11373</v>
      </c>
      <c r="MSF1" s="1" t="s">
        <v>11374</v>
      </c>
      <c r="MSG1" s="1" t="s">
        <v>11375</v>
      </c>
      <c r="MSH1" s="1" t="s">
        <v>11376</v>
      </c>
      <c r="MSI1" s="1" t="s">
        <v>11377</v>
      </c>
      <c r="MSJ1" s="1" t="s">
        <v>11378</v>
      </c>
      <c r="MSK1" s="1" t="s">
        <v>11379</v>
      </c>
      <c r="MSL1" s="1" t="s">
        <v>11380</v>
      </c>
      <c r="MSM1" s="1" t="s">
        <v>11381</v>
      </c>
      <c r="MSN1" s="1" t="s">
        <v>11382</v>
      </c>
      <c r="MSO1" s="1" t="s">
        <v>11383</v>
      </c>
      <c r="MSP1" s="1" t="s">
        <v>11384</v>
      </c>
      <c r="MSQ1" s="1" t="s">
        <v>11385</v>
      </c>
      <c r="MSR1" s="1" t="s">
        <v>11386</v>
      </c>
      <c r="MSS1" s="1" t="s">
        <v>11387</v>
      </c>
      <c r="MST1" s="1" t="s">
        <v>11388</v>
      </c>
      <c r="MSU1" s="1" t="s">
        <v>11389</v>
      </c>
      <c r="MSV1" s="1" t="s">
        <v>11390</v>
      </c>
      <c r="MSW1" s="1" t="s">
        <v>11391</v>
      </c>
      <c r="MSX1" s="1" t="s">
        <v>11392</v>
      </c>
      <c r="MSY1" s="1" t="s">
        <v>11393</v>
      </c>
      <c r="MSZ1" s="1" t="s">
        <v>11394</v>
      </c>
      <c r="MTA1" s="1" t="s">
        <v>11395</v>
      </c>
      <c r="MTB1" s="1" t="s">
        <v>11396</v>
      </c>
      <c r="MTC1" s="1" t="s">
        <v>11397</v>
      </c>
      <c r="MTD1" s="1" t="s">
        <v>11398</v>
      </c>
      <c r="MTE1" s="1" t="s">
        <v>11399</v>
      </c>
      <c r="MTF1" s="1" t="s">
        <v>11400</v>
      </c>
      <c r="MTG1" s="1" t="s">
        <v>11401</v>
      </c>
      <c r="MTH1" s="1" t="s">
        <v>11402</v>
      </c>
      <c r="MTI1" s="1" t="s">
        <v>11403</v>
      </c>
      <c r="MTJ1" s="1" t="s">
        <v>11404</v>
      </c>
      <c r="MTK1" s="1" t="s">
        <v>11405</v>
      </c>
      <c r="MTL1" s="1" t="s">
        <v>11406</v>
      </c>
      <c r="MTM1" s="1" t="s">
        <v>11407</v>
      </c>
      <c r="MTN1" s="1" t="s">
        <v>11408</v>
      </c>
      <c r="MTO1" s="1" t="s">
        <v>11409</v>
      </c>
      <c r="MTP1" s="1" t="s">
        <v>11410</v>
      </c>
      <c r="MTQ1" s="1" t="s">
        <v>11411</v>
      </c>
      <c r="MTR1" s="1" t="s">
        <v>11412</v>
      </c>
      <c r="MTS1" s="1" t="s">
        <v>11413</v>
      </c>
      <c r="MTT1" s="1" t="s">
        <v>11414</v>
      </c>
      <c r="MTU1" s="1" t="s">
        <v>11415</v>
      </c>
      <c r="MTV1" s="1" t="s">
        <v>11416</v>
      </c>
      <c r="MTW1" s="1" t="s">
        <v>11417</v>
      </c>
      <c r="MTX1" s="1" t="s">
        <v>11418</v>
      </c>
      <c r="MTY1" s="1" t="s">
        <v>11419</v>
      </c>
      <c r="MTZ1" s="1" t="s">
        <v>11420</v>
      </c>
      <c r="MUA1" s="1" t="s">
        <v>11421</v>
      </c>
      <c r="MUB1" s="1" t="s">
        <v>11422</v>
      </c>
      <c r="MUC1" s="1" t="s">
        <v>11423</v>
      </c>
      <c r="MUD1" s="1" t="s">
        <v>11424</v>
      </c>
      <c r="MUE1" s="1" t="s">
        <v>11425</v>
      </c>
      <c r="MUF1" s="1" t="s">
        <v>11426</v>
      </c>
      <c r="MUG1" s="1" t="s">
        <v>11427</v>
      </c>
      <c r="MUH1" s="1" t="s">
        <v>11428</v>
      </c>
      <c r="MUI1" s="1" t="s">
        <v>11429</v>
      </c>
      <c r="MUJ1" s="1" t="s">
        <v>11430</v>
      </c>
      <c r="MUK1" s="1" t="s">
        <v>11431</v>
      </c>
      <c r="MUL1" s="1" t="s">
        <v>11432</v>
      </c>
      <c r="MUM1" s="1" t="s">
        <v>11433</v>
      </c>
      <c r="MUN1" s="1" t="s">
        <v>11434</v>
      </c>
      <c r="MUO1" s="1" t="s">
        <v>11435</v>
      </c>
      <c r="MUP1" s="1" t="s">
        <v>11436</v>
      </c>
      <c r="MUQ1" s="1" t="s">
        <v>11437</v>
      </c>
      <c r="MUR1" s="1" t="s">
        <v>11438</v>
      </c>
      <c r="MUS1" s="1" t="s">
        <v>11439</v>
      </c>
      <c r="MUT1" s="1" t="s">
        <v>11440</v>
      </c>
      <c r="MUU1" s="1" t="s">
        <v>11441</v>
      </c>
      <c r="MUV1" s="1" t="s">
        <v>11442</v>
      </c>
      <c r="MUW1" s="1" t="s">
        <v>11443</v>
      </c>
      <c r="MUX1" s="1" t="s">
        <v>11444</v>
      </c>
      <c r="MUY1" s="1" t="s">
        <v>11445</v>
      </c>
      <c r="MUZ1" s="1" t="s">
        <v>11446</v>
      </c>
      <c r="MVA1" s="1" t="s">
        <v>11447</v>
      </c>
      <c r="MVB1" s="1" t="s">
        <v>11448</v>
      </c>
      <c r="MVC1" s="1" t="s">
        <v>11449</v>
      </c>
      <c r="MVD1" s="1" t="s">
        <v>11450</v>
      </c>
      <c r="MVE1" s="1" t="s">
        <v>11451</v>
      </c>
      <c r="MVF1" s="1" t="s">
        <v>11452</v>
      </c>
      <c r="MVG1" s="1" t="s">
        <v>11453</v>
      </c>
      <c r="MVH1" s="1" t="s">
        <v>11454</v>
      </c>
      <c r="MVI1" s="1" t="s">
        <v>11455</v>
      </c>
      <c r="MVJ1" s="1" t="s">
        <v>11456</v>
      </c>
      <c r="MVK1" s="1" t="s">
        <v>11457</v>
      </c>
      <c r="MVL1" s="1" t="s">
        <v>11458</v>
      </c>
      <c r="MVM1" s="1" t="s">
        <v>11459</v>
      </c>
      <c r="MVN1" s="1" t="s">
        <v>11460</v>
      </c>
      <c r="MVO1" s="1" t="s">
        <v>11461</v>
      </c>
      <c r="MVP1" s="1" t="s">
        <v>11462</v>
      </c>
      <c r="MVQ1" s="1" t="s">
        <v>11463</v>
      </c>
      <c r="MVR1" s="1" t="s">
        <v>11464</v>
      </c>
      <c r="MVS1" s="1" t="s">
        <v>11465</v>
      </c>
      <c r="MVT1" s="1" t="s">
        <v>11466</v>
      </c>
      <c r="MVU1" s="1" t="s">
        <v>11467</v>
      </c>
      <c r="MVV1" s="1" t="s">
        <v>11468</v>
      </c>
      <c r="MVW1" s="1" t="s">
        <v>11469</v>
      </c>
      <c r="MVX1" s="1" t="s">
        <v>11470</v>
      </c>
      <c r="MVY1" s="1" t="s">
        <v>11471</v>
      </c>
      <c r="MVZ1" s="1" t="s">
        <v>11472</v>
      </c>
      <c r="MWA1" s="1" t="s">
        <v>11473</v>
      </c>
      <c r="MWB1" s="1" t="s">
        <v>11474</v>
      </c>
      <c r="MWC1" s="1" t="s">
        <v>11475</v>
      </c>
      <c r="MWD1" s="1" t="s">
        <v>11476</v>
      </c>
      <c r="MWE1" s="1" t="s">
        <v>11477</v>
      </c>
      <c r="MWF1" s="1" t="s">
        <v>11478</v>
      </c>
      <c r="MWG1" s="1" t="s">
        <v>11479</v>
      </c>
      <c r="MWH1" s="1" t="s">
        <v>11480</v>
      </c>
      <c r="MWI1" s="1" t="s">
        <v>11481</v>
      </c>
      <c r="MWJ1" s="1" t="s">
        <v>11482</v>
      </c>
      <c r="MWK1" s="1" t="s">
        <v>11483</v>
      </c>
      <c r="MWL1" s="1" t="s">
        <v>11484</v>
      </c>
      <c r="MWM1" s="1" t="s">
        <v>11485</v>
      </c>
      <c r="MWN1" s="1" t="s">
        <v>11486</v>
      </c>
      <c r="MWO1" s="1" t="s">
        <v>11487</v>
      </c>
      <c r="MWP1" s="1" t="s">
        <v>11488</v>
      </c>
      <c r="MWQ1" s="1" t="s">
        <v>11489</v>
      </c>
      <c r="MWR1" s="1" t="s">
        <v>11490</v>
      </c>
      <c r="MWS1" s="1" t="s">
        <v>11491</v>
      </c>
      <c r="MWT1" s="1" t="s">
        <v>11492</v>
      </c>
      <c r="MWU1" s="1" t="s">
        <v>11493</v>
      </c>
      <c r="MWV1" s="1" t="s">
        <v>11494</v>
      </c>
      <c r="MWW1" s="1" t="s">
        <v>11495</v>
      </c>
      <c r="MWX1" s="1" t="s">
        <v>11496</v>
      </c>
      <c r="MWY1" s="1" t="s">
        <v>11497</v>
      </c>
      <c r="MWZ1" s="1" t="s">
        <v>11498</v>
      </c>
      <c r="MXA1" s="1" t="s">
        <v>11499</v>
      </c>
      <c r="MXB1" s="1" t="s">
        <v>11500</v>
      </c>
      <c r="MXC1" s="1" t="s">
        <v>11501</v>
      </c>
      <c r="MXD1" s="1" t="s">
        <v>11502</v>
      </c>
      <c r="MXE1" s="1" t="s">
        <v>11503</v>
      </c>
      <c r="MXF1" s="1" t="s">
        <v>11504</v>
      </c>
      <c r="MXG1" s="1" t="s">
        <v>11505</v>
      </c>
      <c r="MXH1" s="1" t="s">
        <v>11506</v>
      </c>
      <c r="MXI1" s="1" t="s">
        <v>11507</v>
      </c>
      <c r="MXJ1" s="1" t="s">
        <v>11508</v>
      </c>
      <c r="MXK1" s="1" t="s">
        <v>11509</v>
      </c>
      <c r="MXL1" s="1" t="s">
        <v>11510</v>
      </c>
      <c r="MXM1" s="1" t="s">
        <v>11511</v>
      </c>
      <c r="MXN1" s="1" t="s">
        <v>11512</v>
      </c>
      <c r="MXO1" s="1" t="s">
        <v>11513</v>
      </c>
      <c r="MXP1" s="1" t="s">
        <v>11514</v>
      </c>
      <c r="MXQ1" s="1" t="s">
        <v>11515</v>
      </c>
      <c r="MXR1" s="1" t="s">
        <v>11516</v>
      </c>
      <c r="MXS1" s="1" t="s">
        <v>11517</v>
      </c>
      <c r="MXT1" s="1" t="s">
        <v>11518</v>
      </c>
      <c r="MXU1" s="1" t="s">
        <v>11519</v>
      </c>
      <c r="MXV1" s="1" t="s">
        <v>11520</v>
      </c>
      <c r="MXW1" s="1" t="s">
        <v>11521</v>
      </c>
      <c r="MXX1" s="1" t="s">
        <v>11522</v>
      </c>
      <c r="MXY1" s="1" t="s">
        <v>11523</v>
      </c>
      <c r="MXZ1" s="1" t="s">
        <v>11524</v>
      </c>
      <c r="MYA1" s="1" t="s">
        <v>11525</v>
      </c>
      <c r="MYB1" s="1" t="s">
        <v>11526</v>
      </c>
      <c r="MYC1" s="1" t="s">
        <v>11527</v>
      </c>
      <c r="MYD1" s="1" t="s">
        <v>11528</v>
      </c>
      <c r="MYE1" s="1" t="s">
        <v>11529</v>
      </c>
      <c r="MYF1" s="1" t="s">
        <v>11530</v>
      </c>
      <c r="MYG1" s="1" t="s">
        <v>11531</v>
      </c>
      <c r="MYH1" s="1" t="s">
        <v>11532</v>
      </c>
      <c r="MYI1" s="1" t="s">
        <v>11533</v>
      </c>
      <c r="MYJ1" s="1" t="s">
        <v>11534</v>
      </c>
      <c r="MYK1" s="1" t="s">
        <v>11535</v>
      </c>
      <c r="MYL1" s="1" t="s">
        <v>11536</v>
      </c>
      <c r="MYM1" s="1" t="s">
        <v>11537</v>
      </c>
      <c r="MYN1" s="1" t="s">
        <v>11538</v>
      </c>
      <c r="MYO1" s="1" t="s">
        <v>11539</v>
      </c>
      <c r="MYP1" s="1" t="s">
        <v>11540</v>
      </c>
      <c r="MYQ1" s="1" t="s">
        <v>11541</v>
      </c>
      <c r="MYR1" s="1" t="s">
        <v>11542</v>
      </c>
      <c r="MYS1" s="1" t="s">
        <v>11543</v>
      </c>
      <c r="MYT1" s="1" t="s">
        <v>11544</v>
      </c>
      <c r="MYU1" s="1" t="s">
        <v>11545</v>
      </c>
      <c r="MYV1" s="1" t="s">
        <v>11546</v>
      </c>
      <c r="MYW1" s="1" t="s">
        <v>11547</v>
      </c>
      <c r="MYX1" s="1" t="s">
        <v>11548</v>
      </c>
      <c r="MYY1" s="1" t="s">
        <v>11549</v>
      </c>
      <c r="MYZ1" s="1" t="s">
        <v>11550</v>
      </c>
      <c r="MZA1" s="1" t="s">
        <v>11551</v>
      </c>
      <c r="MZB1" s="1" t="s">
        <v>11552</v>
      </c>
      <c r="MZC1" s="1" t="s">
        <v>11553</v>
      </c>
      <c r="MZD1" s="1" t="s">
        <v>11554</v>
      </c>
      <c r="MZE1" s="1" t="s">
        <v>11555</v>
      </c>
      <c r="MZF1" s="1" t="s">
        <v>11556</v>
      </c>
      <c r="MZG1" s="1" t="s">
        <v>11557</v>
      </c>
      <c r="MZH1" s="1" t="s">
        <v>11558</v>
      </c>
      <c r="MZI1" s="1" t="s">
        <v>11559</v>
      </c>
      <c r="MZJ1" s="1" t="s">
        <v>11560</v>
      </c>
      <c r="MZK1" s="1" t="s">
        <v>11561</v>
      </c>
      <c r="MZL1" s="1" t="s">
        <v>11562</v>
      </c>
      <c r="MZM1" s="1" t="s">
        <v>11563</v>
      </c>
      <c r="MZN1" s="1" t="s">
        <v>11564</v>
      </c>
      <c r="MZO1" s="1" t="s">
        <v>11565</v>
      </c>
      <c r="MZP1" s="1" t="s">
        <v>11566</v>
      </c>
      <c r="MZQ1" s="1" t="s">
        <v>11567</v>
      </c>
      <c r="MZR1" s="1" t="s">
        <v>11568</v>
      </c>
      <c r="MZS1" s="1" t="s">
        <v>11569</v>
      </c>
      <c r="MZT1" s="1" t="s">
        <v>11570</v>
      </c>
      <c r="MZU1" s="1" t="s">
        <v>11571</v>
      </c>
      <c r="MZV1" s="1" t="s">
        <v>11572</v>
      </c>
      <c r="MZW1" s="1" t="s">
        <v>11573</v>
      </c>
      <c r="MZX1" s="1" t="s">
        <v>11574</v>
      </c>
      <c r="MZY1" s="1" t="s">
        <v>11575</v>
      </c>
      <c r="MZZ1" s="1" t="s">
        <v>11576</v>
      </c>
      <c r="NAA1" s="1" t="s">
        <v>11577</v>
      </c>
      <c r="NAB1" s="1" t="s">
        <v>11578</v>
      </c>
      <c r="NAC1" s="1" t="s">
        <v>11579</v>
      </c>
      <c r="NAD1" s="1" t="s">
        <v>11580</v>
      </c>
      <c r="NAE1" s="1" t="s">
        <v>11581</v>
      </c>
      <c r="NAF1" s="1" t="s">
        <v>11582</v>
      </c>
      <c r="NAG1" s="1" t="s">
        <v>11583</v>
      </c>
      <c r="NAH1" s="1" t="s">
        <v>11584</v>
      </c>
      <c r="NAI1" s="1" t="s">
        <v>11585</v>
      </c>
      <c r="NAJ1" s="1" t="s">
        <v>11586</v>
      </c>
      <c r="NAK1" s="1" t="s">
        <v>11587</v>
      </c>
      <c r="NAL1" s="1" t="s">
        <v>11588</v>
      </c>
      <c r="NAM1" s="1" t="s">
        <v>11589</v>
      </c>
      <c r="NAN1" s="1" t="s">
        <v>11590</v>
      </c>
      <c r="NAO1" s="1" t="s">
        <v>11591</v>
      </c>
      <c r="NAP1" s="1" t="s">
        <v>11592</v>
      </c>
      <c r="NAQ1" s="1" t="s">
        <v>11593</v>
      </c>
      <c r="NAR1" s="1" t="s">
        <v>11594</v>
      </c>
      <c r="NAS1" s="1" t="s">
        <v>11595</v>
      </c>
      <c r="NAT1" s="1" t="s">
        <v>11596</v>
      </c>
      <c r="NAU1" s="1" t="s">
        <v>11597</v>
      </c>
      <c r="NAV1" s="1" t="s">
        <v>11598</v>
      </c>
      <c r="NAW1" s="1" t="s">
        <v>11599</v>
      </c>
      <c r="NAX1" s="1" t="s">
        <v>11600</v>
      </c>
      <c r="NAY1" s="1" t="s">
        <v>11601</v>
      </c>
      <c r="NAZ1" s="1" t="s">
        <v>11602</v>
      </c>
      <c r="NBA1" s="1" t="s">
        <v>11603</v>
      </c>
      <c r="NBB1" s="1" t="s">
        <v>11604</v>
      </c>
      <c r="NBC1" s="1" t="s">
        <v>11605</v>
      </c>
      <c r="NBD1" s="1" t="s">
        <v>11606</v>
      </c>
      <c r="NBE1" s="1" t="s">
        <v>11607</v>
      </c>
      <c r="NBF1" s="1" t="s">
        <v>11608</v>
      </c>
      <c r="NBG1" s="1" t="s">
        <v>11609</v>
      </c>
      <c r="NBH1" s="1" t="s">
        <v>11610</v>
      </c>
      <c r="NBI1" s="1" t="s">
        <v>11611</v>
      </c>
      <c r="NBJ1" s="1" t="s">
        <v>11612</v>
      </c>
      <c r="NBK1" s="1" t="s">
        <v>11613</v>
      </c>
      <c r="NBL1" s="1" t="s">
        <v>11614</v>
      </c>
      <c r="NBM1" s="1" t="s">
        <v>11615</v>
      </c>
      <c r="NBN1" s="1" t="s">
        <v>11616</v>
      </c>
      <c r="NBO1" s="1" t="s">
        <v>11617</v>
      </c>
      <c r="NBP1" s="1" t="s">
        <v>11618</v>
      </c>
      <c r="NBQ1" s="1" t="s">
        <v>11619</v>
      </c>
      <c r="NBR1" s="1" t="s">
        <v>11620</v>
      </c>
      <c r="NBS1" s="1" t="s">
        <v>11621</v>
      </c>
      <c r="NBT1" s="1" t="s">
        <v>11622</v>
      </c>
      <c r="NBU1" s="1" t="s">
        <v>11623</v>
      </c>
      <c r="NBV1" s="1" t="s">
        <v>11624</v>
      </c>
      <c r="NBW1" s="1" t="s">
        <v>11625</v>
      </c>
      <c r="NBX1" s="1" t="s">
        <v>11626</v>
      </c>
      <c r="NBY1" s="1" t="s">
        <v>11627</v>
      </c>
      <c r="NBZ1" s="1" t="s">
        <v>11628</v>
      </c>
      <c r="NCA1" s="1" t="s">
        <v>11629</v>
      </c>
      <c r="NCB1" s="1" t="s">
        <v>11630</v>
      </c>
      <c r="NCC1" s="1" t="s">
        <v>11631</v>
      </c>
      <c r="NCD1" s="1" t="s">
        <v>11632</v>
      </c>
      <c r="NCE1" s="1" t="s">
        <v>11633</v>
      </c>
      <c r="NCF1" s="1" t="s">
        <v>11634</v>
      </c>
      <c r="NCG1" s="1" t="s">
        <v>11635</v>
      </c>
      <c r="NCH1" s="1" t="s">
        <v>11636</v>
      </c>
      <c r="NCI1" s="1" t="s">
        <v>11637</v>
      </c>
      <c r="NCJ1" s="1" t="s">
        <v>11638</v>
      </c>
      <c r="NCK1" s="1" t="s">
        <v>11639</v>
      </c>
      <c r="NCL1" s="1" t="s">
        <v>11640</v>
      </c>
      <c r="NCM1" s="1" t="s">
        <v>11641</v>
      </c>
      <c r="NCN1" s="1" t="s">
        <v>11642</v>
      </c>
      <c r="NCO1" s="1" t="s">
        <v>11643</v>
      </c>
      <c r="NCP1" s="1" t="s">
        <v>11644</v>
      </c>
      <c r="NCQ1" s="1" t="s">
        <v>11645</v>
      </c>
      <c r="NCR1" s="1" t="s">
        <v>11646</v>
      </c>
      <c r="NCS1" s="1" t="s">
        <v>11647</v>
      </c>
      <c r="NCT1" s="1" t="s">
        <v>11648</v>
      </c>
      <c r="NCU1" s="1" t="s">
        <v>11649</v>
      </c>
      <c r="NCV1" s="1" t="s">
        <v>11650</v>
      </c>
      <c r="NCW1" s="1" t="s">
        <v>11651</v>
      </c>
      <c r="NCX1" s="1" t="s">
        <v>11652</v>
      </c>
      <c r="NCY1" s="1" t="s">
        <v>11653</v>
      </c>
      <c r="NCZ1" s="1" t="s">
        <v>11654</v>
      </c>
      <c r="NDA1" s="1" t="s">
        <v>11655</v>
      </c>
      <c r="NDB1" s="1" t="s">
        <v>11656</v>
      </c>
      <c r="NDC1" s="1" t="s">
        <v>11657</v>
      </c>
      <c r="NDD1" s="1" t="s">
        <v>11658</v>
      </c>
      <c r="NDE1" s="1" t="s">
        <v>11659</v>
      </c>
      <c r="NDF1" s="1" t="s">
        <v>11660</v>
      </c>
      <c r="NDG1" s="1" t="s">
        <v>11661</v>
      </c>
      <c r="NDH1" s="1" t="s">
        <v>11662</v>
      </c>
      <c r="NDI1" s="1" t="s">
        <v>11663</v>
      </c>
      <c r="NDJ1" s="1" t="s">
        <v>11664</v>
      </c>
      <c r="NDK1" s="1" t="s">
        <v>11665</v>
      </c>
      <c r="NDL1" s="1" t="s">
        <v>11666</v>
      </c>
      <c r="NDM1" s="1" t="s">
        <v>11667</v>
      </c>
      <c r="NDN1" s="1" t="s">
        <v>11668</v>
      </c>
      <c r="NDO1" s="1" t="s">
        <v>11669</v>
      </c>
      <c r="NDP1" s="1" t="s">
        <v>11670</v>
      </c>
      <c r="NDQ1" s="1" t="s">
        <v>11671</v>
      </c>
      <c r="NDR1" s="1" t="s">
        <v>11672</v>
      </c>
      <c r="NDS1" s="1" t="s">
        <v>11673</v>
      </c>
      <c r="NDT1" s="1" t="s">
        <v>11674</v>
      </c>
      <c r="NDU1" s="1" t="s">
        <v>11675</v>
      </c>
      <c r="NDV1" s="1" t="s">
        <v>11676</v>
      </c>
      <c r="NDW1" s="1" t="s">
        <v>11677</v>
      </c>
      <c r="NDX1" s="1" t="s">
        <v>11678</v>
      </c>
      <c r="NDY1" s="1" t="s">
        <v>11679</v>
      </c>
      <c r="NDZ1" s="1" t="s">
        <v>11680</v>
      </c>
      <c r="NEA1" s="1" t="s">
        <v>11681</v>
      </c>
      <c r="NEB1" s="1" t="s">
        <v>11682</v>
      </c>
      <c r="NEC1" s="1" t="s">
        <v>11683</v>
      </c>
      <c r="NED1" s="1" t="s">
        <v>11684</v>
      </c>
      <c r="NEE1" s="1" t="s">
        <v>11685</v>
      </c>
      <c r="NEF1" s="1" t="s">
        <v>11686</v>
      </c>
      <c r="NEG1" s="1" t="s">
        <v>11687</v>
      </c>
      <c r="NEH1" s="1" t="s">
        <v>11688</v>
      </c>
      <c r="NEI1" s="1" t="s">
        <v>11689</v>
      </c>
      <c r="NEJ1" s="1" t="s">
        <v>11690</v>
      </c>
      <c r="NEK1" s="1" t="s">
        <v>11691</v>
      </c>
      <c r="NEL1" s="1" t="s">
        <v>11692</v>
      </c>
      <c r="NEM1" s="1" t="s">
        <v>11693</v>
      </c>
      <c r="NEN1" s="1" t="s">
        <v>11694</v>
      </c>
      <c r="NEO1" s="1" t="s">
        <v>11695</v>
      </c>
      <c r="NEP1" s="1" t="s">
        <v>11696</v>
      </c>
      <c r="NEQ1" s="1" t="s">
        <v>11697</v>
      </c>
      <c r="NER1" s="1" t="s">
        <v>11698</v>
      </c>
      <c r="NES1" s="1" t="s">
        <v>11699</v>
      </c>
      <c r="NET1" s="1" t="s">
        <v>11700</v>
      </c>
      <c r="NEU1" s="1" t="s">
        <v>11701</v>
      </c>
      <c r="NEV1" s="1" t="s">
        <v>11702</v>
      </c>
      <c r="NEW1" s="1" t="s">
        <v>11703</v>
      </c>
      <c r="NEX1" s="1" t="s">
        <v>11704</v>
      </c>
      <c r="NEY1" s="1" t="s">
        <v>11705</v>
      </c>
      <c r="NEZ1" s="1" t="s">
        <v>11706</v>
      </c>
      <c r="NFA1" s="1" t="s">
        <v>11707</v>
      </c>
      <c r="NFB1" s="1" t="s">
        <v>11708</v>
      </c>
      <c r="NFC1" s="1" t="s">
        <v>11709</v>
      </c>
      <c r="NFD1" s="1" t="s">
        <v>11710</v>
      </c>
      <c r="NFE1" s="1" t="s">
        <v>11711</v>
      </c>
      <c r="NFF1" s="1" t="s">
        <v>11712</v>
      </c>
      <c r="NFG1" s="1" t="s">
        <v>11713</v>
      </c>
      <c r="NFH1" s="1" t="s">
        <v>11714</v>
      </c>
      <c r="NFI1" s="1" t="s">
        <v>11715</v>
      </c>
      <c r="NFJ1" s="1" t="s">
        <v>11716</v>
      </c>
      <c r="NFK1" s="1" t="s">
        <v>11717</v>
      </c>
      <c r="NFL1" s="1" t="s">
        <v>11718</v>
      </c>
      <c r="NFM1" s="1" t="s">
        <v>11719</v>
      </c>
      <c r="NFN1" s="1" t="s">
        <v>11720</v>
      </c>
      <c r="NFO1" s="1" t="s">
        <v>11721</v>
      </c>
      <c r="NFP1" s="1" t="s">
        <v>11722</v>
      </c>
      <c r="NFQ1" s="1" t="s">
        <v>11723</v>
      </c>
      <c r="NFR1" s="1" t="s">
        <v>11724</v>
      </c>
      <c r="NFS1" s="1" t="s">
        <v>11725</v>
      </c>
      <c r="NFT1" s="1" t="s">
        <v>11726</v>
      </c>
      <c r="NFU1" s="1" t="s">
        <v>11727</v>
      </c>
      <c r="NFV1" s="1" t="s">
        <v>11728</v>
      </c>
      <c r="NFW1" s="1" t="s">
        <v>11729</v>
      </c>
      <c r="NFX1" s="1" t="s">
        <v>11730</v>
      </c>
      <c r="NFY1" s="1" t="s">
        <v>11731</v>
      </c>
      <c r="NFZ1" s="1" t="s">
        <v>11732</v>
      </c>
      <c r="NGA1" s="1" t="s">
        <v>11733</v>
      </c>
      <c r="NGB1" s="1" t="s">
        <v>11734</v>
      </c>
      <c r="NGC1" s="1" t="s">
        <v>11735</v>
      </c>
      <c r="NGD1" s="1" t="s">
        <v>11736</v>
      </c>
      <c r="NGE1" s="1" t="s">
        <v>11737</v>
      </c>
      <c r="NGF1" s="1" t="s">
        <v>11738</v>
      </c>
      <c r="NGG1" s="1" t="s">
        <v>11739</v>
      </c>
      <c r="NGH1" s="1" t="s">
        <v>11740</v>
      </c>
      <c r="NGI1" s="1" t="s">
        <v>11741</v>
      </c>
      <c r="NGJ1" s="1" t="s">
        <v>11742</v>
      </c>
      <c r="NGK1" s="1" t="s">
        <v>11743</v>
      </c>
      <c r="NGL1" s="1" t="s">
        <v>11744</v>
      </c>
      <c r="NGM1" s="1" t="s">
        <v>11745</v>
      </c>
      <c r="NGN1" s="1" t="s">
        <v>11746</v>
      </c>
      <c r="NGO1" s="1" t="s">
        <v>11747</v>
      </c>
      <c r="NGP1" s="1" t="s">
        <v>11748</v>
      </c>
      <c r="NGQ1" s="1" t="s">
        <v>11749</v>
      </c>
      <c r="NGR1" s="1" t="s">
        <v>11750</v>
      </c>
      <c r="NGS1" s="1" t="s">
        <v>11751</v>
      </c>
      <c r="NGT1" s="1" t="s">
        <v>11752</v>
      </c>
      <c r="NGU1" s="1" t="s">
        <v>11753</v>
      </c>
      <c r="NGV1" s="1" t="s">
        <v>11754</v>
      </c>
      <c r="NGW1" s="1" t="s">
        <v>11755</v>
      </c>
      <c r="NGX1" s="1" t="s">
        <v>11756</v>
      </c>
      <c r="NGY1" s="1" t="s">
        <v>11757</v>
      </c>
      <c r="NGZ1" s="1" t="s">
        <v>11758</v>
      </c>
      <c r="NHA1" s="1" t="s">
        <v>11759</v>
      </c>
      <c r="NHB1" s="1" t="s">
        <v>11760</v>
      </c>
      <c r="NHC1" s="1" t="s">
        <v>11761</v>
      </c>
      <c r="NHD1" s="1" t="s">
        <v>11762</v>
      </c>
      <c r="NHE1" s="1" t="s">
        <v>11763</v>
      </c>
      <c r="NHF1" s="1" t="s">
        <v>11764</v>
      </c>
      <c r="NHG1" s="1" t="s">
        <v>11765</v>
      </c>
      <c r="NHH1" s="1" t="s">
        <v>11766</v>
      </c>
      <c r="NHI1" s="1" t="s">
        <v>11767</v>
      </c>
      <c r="NHJ1" s="1" t="s">
        <v>11768</v>
      </c>
      <c r="NHK1" s="1" t="s">
        <v>11769</v>
      </c>
      <c r="NHL1" s="1" t="s">
        <v>11770</v>
      </c>
      <c r="NHM1" s="1" t="s">
        <v>11771</v>
      </c>
      <c r="NHN1" s="1" t="s">
        <v>11772</v>
      </c>
      <c r="NHO1" s="1" t="s">
        <v>11773</v>
      </c>
      <c r="NHP1" s="1" t="s">
        <v>11774</v>
      </c>
      <c r="NHQ1" s="1" t="s">
        <v>11775</v>
      </c>
      <c r="NHR1" s="1" t="s">
        <v>11776</v>
      </c>
      <c r="NHS1" s="1" t="s">
        <v>11777</v>
      </c>
      <c r="NHT1" s="1" t="s">
        <v>11778</v>
      </c>
      <c r="NHU1" s="1" t="s">
        <v>11779</v>
      </c>
      <c r="NHV1" s="1" t="s">
        <v>11780</v>
      </c>
      <c r="NHW1" s="1" t="s">
        <v>11781</v>
      </c>
      <c r="NHX1" s="1" t="s">
        <v>11782</v>
      </c>
      <c r="NHY1" s="1" t="s">
        <v>11783</v>
      </c>
      <c r="NHZ1" s="1" t="s">
        <v>11784</v>
      </c>
      <c r="NIA1" s="1" t="s">
        <v>11785</v>
      </c>
      <c r="NIB1" s="1" t="s">
        <v>11786</v>
      </c>
      <c r="NIC1" s="1" t="s">
        <v>11787</v>
      </c>
      <c r="NID1" s="1" t="s">
        <v>11788</v>
      </c>
      <c r="NIE1" s="1" t="s">
        <v>11789</v>
      </c>
      <c r="NIF1" s="1" t="s">
        <v>11790</v>
      </c>
      <c r="NIG1" s="1" t="s">
        <v>11791</v>
      </c>
      <c r="NIH1" s="1" t="s">
        <v>11792</v>
      </c>
      <c r="NII1" s="1" t="s">
        <v>11793</v>
      </c>
      <c r="NIJ1" s="1" t="s">
        <v>11794</v>
      </c>
      <c r="NIK1" s="1" t="s">
        <v>11795</v>
      </c>
      <c r="NIL1" s="1" t="s">
        <v>11796</v>
      </c>
      <c r="NIM1" s="1" t="s">
        <v>11797</v>
      </c>
      <c r="NIN1" s="1" t="s">
        <v>11798</v>
      </c>
      <c r="NIO1" s="1" t="s">
        <v>11799</v>
      </c>
      <c r="NIP1" s="1" t="s">
        <v>11800</v>
      </c>
      <c r="NIQ1" s="1" t="s">
        <v>11801</v>
      </c>
      <c r="NIR1" s="1" t="s">
        <v>11802</v>
      </c>
      <c r="NIS1" s="1" t="s">
        <v>11803</v>
      </c>
      <c r="NIT1" s="1" t="s">
        <v>11804</v>
      </c>
      <c r="NIU1" s="1" t="s">
        <v>11805</v>
      </c>
      <c r="NIV1" s="1" t="s">
        <v>11806</v>
      </c>
      <c r="NIW1" s="1" t="s">
        <v>11807</v>
      </c>
      <c r="NIX1" s="1" t="s">
        <v>11808</v>
      </c>
      <c r="NIY1" s="1" t="s">
        <v>11809</v>
      </c>
      <c r="NIZ1" s="1" t="s">
        <v>11810</v>
      </c>
      <c r="NJA1" s="1" t="s">
        <v>11811</v>
      </c>
      <c r="NJB1" s="1" t="s">
        <v>11812</v>
      </c>
      <c r="NJC1" s="1" t="s">
        <v>11813</v>
      </c>
      <c r="NJD1" s="1" t="s">
        <v>11814</v>
      </c>
      <c r="NJE1" s="1" t="s">
        <v>11815</v>
      </c>
      <c r="NJF1" s="1" t="s">
        <v>11816</v>
      </c>
      <c r="NJG1" s="1" t="s">
        <v>11817</v>
      </c>
      <c r="NJH1" s="1" t="s">
        <v>11818</v>
      </c>
      <c r="NJI1" s="1" t="s">
        <v>11819</v>
      </c>
      <c r="NJJ1" s="1" t="s">
        <v>11820</v>
      </c>
      <c r="NJK1" s="1" t="s">
        <v>11821</v>
      </c>
      <c r="NJL1" s="1" t="s">
        <v>11822</v>
      </c>
      <c r="NJM1" s="1" t="s">
        <v>11823</v>
      </c>
      <c r="NJN1" s="1" t="s">
        <v>11824</v>
      </c>
      <c r="NJO1" s="1" t="s">
        <v>11825</v>
      </c>
      <c r="NJP1" s="1" t="s">
        <v>11826</v>
      </c>
      <c r="NJQ1" s="1" t="s">
        <v>11827</v>
      </c>
      <c r="NJR1" s="1" t="s">
        <v>11828</v>
      </c>
      <c r="NJS1" s="1" t="s">
        <v>11829</v>
      </c>
      <c r="NJT1" s="1" t="s">
        <v>11830</v>
      </c>
      <c r="NJU1" s="1" t="s">
        <v>11831</v>
      </c>
      <c r="NJV1" s="1" t="s">
        <v>11832</v>
      </c>
      <c r="NJW1" s="1" t="s">
        <v>11833</v>
      </c>
      <c r="NJX1" s="1" t="s">
        <v>11834</v>
      </c>
      <c r="NJY1" s="1" t="s">
        <v>11835</v>
      </c>
      <c r="NJZ1" s="1" t="s">
        <v>11836</v>
      </c>
      <c r="NKA1" s="1" t="s">
        <v>11837</v>
      </c>
      <c r="NKB1" s="1" t="s">
        <v>11838</v>
      </c>
      <c r="NKC1" s="1" t="s">
        <v>11839</v>
      </c>
      <c r="NKD1" s="1" t="s">
        <v>11840</v>
      </c>
      <c r="NKE1" s="1" t="s">
        <v>11841</v>
      </c>
      <c r="NKF1" s="1" t="s">
        <v>11842</v>
      </c>
      <c r="NKG1" s="1" t="s">
        <v>11843</v>
      </c>
      <c r="NKH1" s="1" t="s">
        <v>11844</v>
      </c>
      <c r="NKI1" s="1" t="s">
        <v>11845</v>
      </c>
      <c r="NKJ1" s="1" t="s">
        <v>11846</v>
      </c>
      <c r="NKK1" s="1" t="s">
        <v>11847</v>
      </c>
      <c r="NKL1" s="1" t="s">
        <v>11848</v>
      </c>
      <c r="NKM1" s="1" t="s">
        <v>11849</v>
      </c>
      <c r="NKN1" s="1" t="s">
        <v>11850</v>
      </c>
      <c r="NKO1" s="1" t="s">
        <v>11851</v>
      </c>
      <c r="NKP1" s="1" t="s">
        <v>11852</v>
      </c>
      <c r="NKQ1" s="1" t="s">
        <v>11853</v>
      </c>
      <c r="NKR1" s="1" t="s">
        <v>11854</v>
      </c>
      <c r="NKS1" s="1" t="s">
        <v>11855</v>
      </c>
      <c r="NKT1" s="1" t="s">
        <v>11856</v>
      </c>
      <c r="NKU1" s="1" t="s">
        <v>11857</v>
      </c>
      <c r="NKV1" s="1" t="s">
        <v>11858</v>
      </c>
      <c r="NKW1" s="1" t="s">
        <v>11859</v>
      </c>
      <c r="NKX1" s="1" t="s">
        <v>11860</v>
      </c>
      <c r="NKY1" s="1" t="s">
        <v>11861</v>
      </c>
      <c r="NKZ1" s="1" t="s">
        <v>11862</v>
      </c>
      <c r="NLA1" s="1" t="s">
        <v>11863</v>
      </c>
      <c r="NLB1" s="1" t="s">
        <v>11864</v>
      </c>
      <c r="NLC1" s="1" t="s">
        <v>11865</v>
      </c>
      <c r="NLD1" s="1" t="s">
        <v>11866</v>
      </c>
      <c r="NLE1" s="1" t="s">
        <v>11867</v>
      </c>
      <c r="NLF1" s="1" t="s">
        <v>11868</v>
      </c>
      <c r="NLG1" s="1" t="s">
        <v>11869</v>
      </c>
      <c r="NLH1" s="1" t="s">
        <v>11870</v>
      </c>
      <c r="NLI1" s="1" t="s">
        <v>11871</v>
      </c>
      <c r="NLJ1" s="1" t="s">
        <v>11872</v>
      </c>
      <c r="NLK1" s="1" t="s">
        <v>11873</v>
      </c>
      <c r="NLL1" s="1" t="s">
        <v>11874</v>
      </c>
      <c r="NLM1" s="1" t="s">
        <v>11875</v>
      </c>
      <c r="NLN1" s="1" t="s">
        <v>11876</v>
      </c>
      <c r="NLO1" s="1" t="s">
        <v>11877</v>
      </c>
      <c r="NLP1" s="1" t="s">
        <v>11878</v>
      </c>
      <c r="NLQ1" s="1" t="s">
        <v>11879</v>
      </c>
      <c r="NLR1" s="1" t="s">
        <v>11880</v>
      </c>
      <c r="NLS1" s="1" t="s">
        <v>11881</v>
      </c>
      <c r="NLT1" s="1" t="s">
        <v>11882</v>
      </c>
      <c r="NLU1" s="1" t="s">
        <v>11883</v>
      </c>
      <c r="NLV1" s="1" t="s">
        <v>11884</v>
      </c>
      <c r="NLW1" s="1" t="s">
        <v>11885</v>
      </c>
      <c r="NLX1" s="1" t="s">
        <v>11886</v>
      </c>
      <c r="NLY1" s="1" t="s">
        <v>11887</v>
      </c>
      <c r="NLZ1" s="1" t="s">
        <v>11888</v>
      </c>
      <c r="NMA1" s="1" t="s">
        <v>11889</v>
      </c>
      <c r="NMB1" s="1" t="s">
        <v>11890</v>
      </c>
      <c r="NMC1" s="1" t="s">
        <v>11891</v>
      </c>
      <c r="NMD1" s="1" t="s">
        <v>11892</v>
      </c>
      <c r="NME1" s="1" t="s">
        <v>11893</v>
      </c>
      <c r="NMF1" s="1" t="s">
        <v>11894</v>
      </c>
      <c r="NMG1" s="1" t="s">
        <v>11895</v>
      </c>
      <c r="NMH1" s="1" t="s">
        <v>11896</v>
      </c>
      <c r="NMI1" s="1" t="s">
        <v>11897</v>
      </c>
      <c r="NMJ1" s="1" t="s">
        <v>11898</v>
      </c>
      <c r="NMK1" s="1" t="s">
        <v>11899</v>
      </c>
      <c r="NML1" s="1" t="s">
        <v>11900</v>
      </c>
      <c r="NMM1" s="1" t="s">
        <v>11901</v>
      </c>
      <c r="NMN1" s="1" t="s">
        <v>11902</v>
      </c>
      <c r="NMO1" s="1" t="s">
        <v>11903</v>
      </c>
      <c r="NMP1" s="1" t="s">
        <v>11904</v>
      </c>
      <c r="NMQ1" s="1" t="s">
        <v>11905</v>
      </c>
      <c r="NMR1" s="1" t="s">
        <v>11906</v>
      </c>
      <c r="NMS1" s="1" t="s">
        <v>11907</v>
      </c>
      <c r="NMT1" s="1" t="s">
        <v>11908</v>
      </c>
      <c r="NMU1" s="1" t="s">
        <v>11909</v>
      </c>
      <c r="NMV1" s="1" t="s">
        <v>11910</v>
      </c>
      <c r="NMW1" s="1" t="s">
        <v>11911</v>
      </c>
      <c r="NMX1" s="1" t="s">
        <v>11912</v>
      </c>
      <c r="NMY1" s="1" t="s">
        <v>11913</v>
      </c>
      <c r="NMZ1" s="1" t="s">
        <v>11914</v>
      </c>
      <c r="NNA1" s="1" t="s">
        <v>11915</v>
      </c>
      <c r="NNB1" s="1" t="s">
        <v>11916</v>
      </c>
      <c r="NNC1" s="1" t="s">
        <v>11917</v>
      </c>
      <c r="NND1" s="1" t="s">
        <v>11918</v>
      </c>
      <c r="NNE1" s="1" t="s">
        <v>11919</v>
      </c>
      <c r="NNF1" s="1" t="s">
        <v>11920</v>
      </c>
      <c r="NNG1" s="1" t="s">
        <v>11921</v>
      </c>
      <c r="NNH1" s="1" t="s">
        <v>11922</v>
      </c>
      <c r="NNI1" s="1" t="s">
        <v>11923</v>
      </c>
      <c r="NNJ1" s="1" t="s">
        <v>11924</v>
      </c>
      <c r="NNK1" s="1" t="s">
        <v>11925</v>
      </c>
      <c r="NNL1" s="1" t="s">
        <v>11926</v>
      </c>
      <c r="NNM1" s="1" t="s">
        <v>11927</v>
      </c>
      <c r="NNN1" s="1" t="s">
        <v>11928</v>
      </c>
      <c r="NNO1" s="1" t="s">
        <v>11929</v>
      </c>
      <c r="NNP1" s="1" t="s">
        <v>11930</v>
      </c>
      <c r="NNQ1" s="1" t="s">
        <v>11931</v>
      </c>
      <c r="NNR1" s="1" t="s">
        <v>11932</v>
      </c>
      <c r="NNS1" s="1" t="s">
        <v>11933</v>
      </c>
      <c r="NNT1" s="1" t="s">
        <v>11934</v>
      </c>
      <c r="NNU1" s="1" t="s">
        <v>11935</v>
      </c>
      <c r="NNV1" s="1" t="s">
        <v>11936</v>
      </c>
      <c r="NNW1" s="1" t="s">
        <v>11937</v>
      </c>
      <c r="NNX1" s="1" t="s">
        <v>11938</v>
      </c>
      <c r="NNY1" s="1" t="s">
        <v>11939</v>
      </c>
      <c r="NNZ1" s="1" t="s">
        <v>11940</v>
      </c>
      <c r="NOA1" s="1" t="s">
        <v>11941</v>
      </c>
      <c r="NOB1" s="1" t="s">
        <v>11942</v>
      </c>
      <c r="NOC1" s="1" t="s">
        <v>11943</v>
      </c>
      <c r="NOD1" s="1" t="s">
        <v>11944</v>
      </c>
      <c r="NOE1" s="1" t="s">
        <v>11945</v>
      </c>
      <c r="NOF1" s="1" t="s">
        <v>11946</v>
      </c>
      <c r="NOG1" s="1" t="s">
        <v>11947</v>
      </c>
      <c r="NOH1" s="1" t="s">
        <v>11948</v>
      </c>
      <c r="NOI1" s="1" t="s">
        <v>11949</v>
      </c>
      <c r="NOJ1" s="1" t="s">
        <v>11950</v>
      </c>
      <c r="NOK1" s="1" t="s">
        <v>11951</v>
      </c>
      <c r="NOL1" s="1" t="s">
        <v>11952</v>
      </c>
      <c r="NOM1" s="1" t="s">
        <v>11953</v>
      </c>
      <c r="NON1" s="1" t="s">
        <v>11954</v>
      </c>
      <c r="NOO1" s="1" t="s">
        <v>11955</v>
      </c>
      <c r="NOP1" s="1" t="s">
        <v>11956</v>
      </c>
      <c r="NOQ1" s="1" t="s">
        <v>11957</v>
      </c>
      <c r="NOR1" s="1" t="s">
        <v>11958</v>
      </c>
      <c r="NOS1" s="1" t="s">
        <v>11959</v>
      </c>
      <c r="NOT1" s="1" t="s">
        <v>11960</v>
      </c>
      <c r="NOU1" s="1" t="s">
        <v>11961</v>
      </c>
      <c r="NOV1" s="1" t="s">
        <v>11962</v>
      </c>
      <c r="NOW1" s="1" t="s">
        <v>11963</v>
      </c>
      <c r="NOX1" s="1" t="s">
        <v>11964</v>
      </c>
      <c r="NOY1" s="1" t="s">
        <v>11965</v>
      </c>
      <c r="NOZ1" s="1" t="s">
        <v>11966</v>
      </c>
      <c r="NPA1" s="1" t="s">
        <v>11967</v>
      </c>
      <c r="NPB1" s="1" t="s">
        <v>11968</v>
      </c>
      <c r="NPC1" s="1" t="s">
        <v>11969</v>
      </c>
      <c r="NPD1" s="1" t="s">
        <v>11970</v>
      </c>
      <c r="NPE1" s="1" t="s">
        <v>11971</v>
      </c>
      <c r="NPF1" s="1" t="s">
        <v>11972</v>
      </c>
      <c r="NPG1" s="1" t="s">
        <v>11973</v>
      </c>
      <c r="NPH1" s="1" t="s">
        <v>11974</v>
      </c>
      <c r="NPI1" s="1" t="s">
        <v>11975</v>
      </c>
      <c r="NPJ1" s="1" t="s">
        <v>11976</v>
      </c>
      <c r="NPK1" s="1" t="s">
        <v>11977</v>
      </c>
      <c r="NPL1" s="1" t="s">
        <v>11978</v>
      </c>
      <c r="NPM1" s="1" t="s">
        <v>11979</v>
      </c>
      <c r="NPN1" s="1" t="s">
        <v>11980</v>
      </c>
      <c r="NPO1" s="1" t="s">
        <v>11981</v>
      </c>
      <c r="NPP1" s="1" t="s">
        <v>11982</v>
      </c>
      <c r="NPQ1" s="1" t="s">
        <v>11983</v>
      </c>
      <c r="NPR1" s="1" t="s">
        <v>11984</v>
      </c>
      <c r="NPS1" s="1" t="s">
        <v>11985</v>
      </c>
      <c r="NPT1" s="1" t="s">
        <v>11986</v>
      </c>
      <c r="NPU1" s="1" t="s">
        <v>11987</v>
      </c>
      <c r="NPV1" s="1" t="s">
        <v>11988</v>
      </c>
      <c r="NPW1" s="1" t="s">
        <v>11989</v>
      </c>
      <c r="NPX1" s="1" t="s">
        <v>11990</v>
      </c>
      <c r="NPY1" s="1" t="s">
        <v>11991</v>
      </c>
      <c r="NPZ1" s="1" t="s">
        <v>11992</v>
      </c>
      <c r="NQA1" s="1" t="s">
        <v>11993</v>
      </c>
      <c r="NQB1" s="1" t="s">
        <v>11994</v>
      </c>
      <c r="NQC1" s="1" t="s">
        <v>11995</v>
      </c>
      <c r="NQD1" s="1" t="s">
        <v>11996</v>
      </c>
      <c r="NQE1" s="1" t="s">
        <v>11997</v>
      </c>
      <c r="NQF1" s="1" t="s">
        <v>11998</v>
      </c>
      <c r="NQG1" s="1" t="s">
        <v>11999</v>
      </c>
      <c r="NQH1" s="1" t="s">
        <v>12000</v>
      </c>
      <c r="NQI1" s="1" t="s">
        <v>12001</v>
      </c>
      <c r="NQJ1" s="1" t="s">
        <v>12002</v>
      </c>
      <c r="NQK1" s="1" t="s">
        <v>12003</v>
      </c>
      <c r="NQL1" s="1" t="s">
        <v>12004</v>
      </c>
      <c r="NQM1" s="1" t="s">
        <v>12005</v>
      </c>
      <c r="NQN1" s="1" t="s">
        <v>12006</v>
      </c>
      <c r="NQO1" s="1" t="s">
        <v>12007</v>
      </c>
      <c r="NQP1" s="1" t="s">
        <v>12008</v>
      </c>
      <c r="NQQ1" s="1" t="s">
        <v>12009</v>
      </c>
      <c r="NQR1" s="1" t="s">
        <v>12010</v>
      </c>
      <c r="NQS1" s="1" t="s">
        <v>12011</v>
      </c>
      <c r="NQT1" s="1" t="s">
        <v>12012</v>
      </c>
      <c r="NQU1" s="1" t="s">
        <v>12013</v>
      </c>
      <c r="NQV1" s="1" t="s">
        <v>12014</v>
      </c>
      <c r="NQW1" s="1" t="s">
        <v>12015</v>
      </c>
      <c r="NQX1" s="1" t="s">
        <v>12016</v>
      </c>
      <c r="NQY1" s="1" t="s">
        <v>12017</v>
      </c>
      <c r="NQZ1" s="1" t="s">
        <v>12018</v>
      </c>
      <c r="NRA1" s="1" t="s">
        <v>12019</v>
      </c>
      <c r="NRB1" s="1" t="s">
        <v>12020</v>
      </c>
      <c r="NRC1" s="1" t="s">
        <v>12021</v>
      </c>
      <c r="NRD1" s="1" t="s">
        <v>12022</v>
      </c>
      <c r="NRE1" s="1" t="s">
        <v>12023</v>
      </c>
      <c r="NRF1" s="1" t="s">
        <v>12024</v>
      </c>
      <c r="NRG1" s="1" t="s">
        <v>12025</v>
      </c>
      <c r="NRH1" s="1" t="s">
        <v>12026</v>
      </c>
      <c r="NRI1" s="1" t="s">
        <v>12027</v>
      </c>
      <c r="NRJ1" s="1" t="s">
        <v>12028</v>
      </c>
      <c r="NRK1" s="1" t="s">
        <v>12029</v>
      </c>
      <c r="NRL1" s="1" t="s">
        <v>12030</v>
      </c>
      <c r="NRM1" s="1" t="s">
        <v>12031</v>
      </c>
      <c r="NRN1" s="1" t="s">
        <v>12032</v>
      </c>
      <c r="NRO1" s="1" t="s">
        <v>12033</v>
      </c>
      <c r="NRP1" s="1" t="s">
        <v>12034</v>
      </c>
      <c r="NRQ1" s="1" t="s">
        <v>12035</v>
      </c>
      <c r="NRR1" s="1" t="s">
        <v>12036</v>
      </c>
      <c r="NRS1" s="1" t="s">
        <v>12037</v>
      </c>
      <c r="NRT1" s="1" t="s">
        <v>12038</v>
      </c>
      <c r="NRU1" s="1" t="s">
        <v>12039</v>
      </c>
      <c r="NRV1" s="1" t="s">
        <v>12040</v>
      </c>
      <c r="NRW1" s="1" t="s">
        <v>12041</v>
      </c>
      <c r="NRX1" s="1" t="s">
        <v>12042</v>
      </c>
      <c r="NRY1" s="1" t="s">
        <v>12043</v>
      </c>
      <c r="NRZ1" s="1" t="s">
        <v>12044</v>
      </c>
      <c r="NSA1" s="1" t="s">
        <v>12045</v>
      </c>
      <c r="NSB1" s="1" t="s">
        <v>12046</v>
      </c>
      <c r="NSC1" s="1" t="s">
        <v>12047</v>
      </c>
      <c r="NSD1" s="1" t="s">
        <v>12048</v>
      </c>
      <c r="NSE1" s="1" t="s">
        <v>12049</v>
      </c>
      <c r="NSF1" s="1" t="s">
        <v>12050</v>
      </c>
      <c r="NSG1" s="1" t="s">
        <v>12051</v>
      </c>
      <c r="NSH1" s="1" t="s">
        <v>12052</v>
      </c>
      <c r="NSI1" s="1" t="s">
        <v>12053</v>
      </c>
      <c r="NSJ1" s="1" t="s">
        <v>12054</v>
      </c>
      <c r="NSK1" s="1" t="s">
        <v>12055</v>
      </c>
      <c r="NSL1" s="1" t="s">
        <v>12056</v>
      </c>
      <c r="NSM1" s="1" t="s">
        <v>12057</v>
      </c>
      <c r="NSN1" s="1" t="s">
        <v>12058</v>
      </c>
      <c r="NSO1" s="1" t="s">
        <v>12059</v>
      </c>
      <c r="NSP1" s="1" t="s">
        <v>12060</v>
      </c>
      <c r="NSQ1" s="1" t="s">
        <v>12061</v>
      </c>
      <c r="NSR1" s="1" t="s">
        <v>12062</v>
      </c>
      <c r="NSS1" s="1" t="s">
        <v>12063</v>
      </c>
      <c r="NST1" s="1" t="s">
        <v>12064</v>
      </c>
      <c r="NSU1" s="1" t="s">
        <v>12065</v>
      </c>
      <c r="NSV1" s="1" t="s">
        <v>12066</v>
      </c>
      <c r="NSW1" s="1" t="s">
        <v>12067</v>
      </c>
      <c r="NSX1" s="1" t="s">
        <v>12068</v>
      </c>
      <c r="NSY1" s="1" t="s">
        <v>12069</v>
      </c>
      <c r="NSZ1" s="1" t="s">
        <v>12070</v>
      </c>
      <c r="NTA1" s="1" t="s">
        <v>12071</v>
      </c>
      <c r="NTB1" s="1" t="s">
        <v>12072</v>
      </c>
      <c r="NTC1" s="1" t="s">
        <v>12073</v>
      </c>
      <c r="NTD1" s="1" t="s">
        <v>12074</v>
      </c>
      <c r="NTE1" s="1" t="s">
        <v>12075</v>
      </c>
      <c r="NTF1" s="1" t="s">
        <v>12076</v>
      </c>
      <c r="NTG1" s="1" t="s">
        <v>12077</v>
      </c>
      <c r="NTH1" s="1" t="s">
        <v>12078</v>
      </c>
      <c r="NTI1" s="1" t="s">
        <v>12079</v>
      </c>
      <c r="NTJ1" s="1" t="s">
        <v>12080</v>
      </c>
      <c r="NTK1" s="1" t="s">
        <v>12081</v>
      </c>
      <c r="NTL1" s="1" t="s">
        <v>12082</v>
      </c>
      <c r="NTM1" s="1" t="s">
        <v>12083</v>
      </c>
      <c r="NTN1" s="1" t="s">
        <v>12084</v>
      </c>
      <c r="NTO1" s="1" t="s">
        <v>12085</v>
      </c>
      <c r="NTP1" s="1" t="s">
        <v>12086</v>
      </c>
      <c r="NTQ1" s="1" t="s">
        <v>12087</v>
      </c>
      <c r="NTR1" s="1" t="s">
        <v>12088</v>
      </c>
      <c r="NTS1" s="1" t="s">
        <v>12089</v>
      </c>
      <c r="NTT1" s="1" t="s">
        <v>12090</v>
      </c>
      <c r="NTU1" s="1" t="s">
        <v>12091</v>
      </c>
      <c r="NTV1" s="1" t="s">
        <v>12092</v>
      </c>
      <c r="NTW1" s="1" t="s">
        <v>12093</v>
      </c>
      <c r="NTX1" s="1" t="s">
        <v>12094</v>
      </c>
      <c r="NTY1" s="1" t="s">
        <v>12095</v>
      </c>
      <c r="NTZ1" s="1" t="s">
        <v>12096</v>
      </c>
      <c r="NUA1" s="1" t="s">
        <v>12097</v>
      </c>
      <c r="NUB1" s="1" t="s">
        <v>12098</v>
      </c>
      <c r="NUC1" s="1" t="s">
        <v>12099</v>
      </c>
      <c r="NUD1" s="1" t="s">
        <v>12100</v>
      </c>
      <c r="NUE1" s="1" t="s">
        <v>12101</v>
      </c>
      <c r="NUF1" s="1" t="s">
        <v>12102</v>
      </c>
      <c r="NUG1" s="1" t="s">
        <v>12103</v>
      </c>
      <c r="NUH1" s="1" t="s">
        <v>12104</v>
      </c>
      <c r="NUI1" s="1" t="s">
        <v>12105</v>
      </c>
      <c r="NUJ1" s="1" t="s">
        <v>12106</v>
      </c>
      <c r="NUK1" s="1" t="s">
        <v>12107</v>
      </c>
      <c r="NUL1" s="1" t="s">
        <v>12108</v>
      </c>
      <c r="NUM1" s="1" t="s">
        <v>12109</v>
      </c>
      <c r="NUN1" s="1" t="s">
        <v>12110</v>
      </c>
      <c r="NUO1" s="1" t="s">
        <v>12111</v>
      </c>
      <c r="NUP1" s="1" t="s">
        <v>12112</v>
      </c>
      <c r="NUQ1" s="1" t="s">
        <v>12113</v>
      </c>
      <c r="NUR1" s="1" t="s">
        <v>12114</v>
      </c>
      <c r="NUS1" s="1" t="s">
        <v>12115</v>
      </c>
      <c r="NUT1" s="1" t="s">
        <v>12116</v>
      </c>
      <c r="NUU1" s="1" t="s">
        <v>12117</v>
      </c>
      <c r="NUV1" s="1" t="s">
        <v>12118</v>
      </c>
      <c r="NUW1" s="1" t="s">
        <v>12119</v>
      </c>
      <c r="NUX1" s="1" t="s">
        <v>12120</v>
      </c>
      <c r="NUY1" s="1" t="s">
        <v>12121</v>
      </c>
      <c r="NUZ1" s="1" t="s">
        <v>12122</v>
      </c>
      <c r="NVA1" s="1" t="s">
        <v>12123</v>
      </c>
      <c r="NVB1" s="1" t="s">
        <v>12124</v>
      </c>
      <c r="NVC1" s="1" t="s">
        <v>12125</v>
      </c>
      <c r="NVD1" s="1" t="s">
        <v>12126</v>
      </c>
      <c r="NVE1" s="1" t="s">
        <v>12127</v>
      </c>
      <c r="NVF1" s="1" t="s">
        <v>12128</v>
      </c>
      <c r="NVG1" s="1" t="s">
        <v>12129</v>
      </c>
      <c r="NVH1" s="1" t="s">
        <v>12130</v>
      </c>
      <c r="NVI1" s="1" t="s">
        <v>12131</v>
      </c>
      <c r="NVJ1" s="1" t="s">
        <v>12132</v>
      </c>
      <c r="NVK1" s="1" t="s">
        <v>12133</v>
      </c>
      <c r="NVL1" s="1" t="s">
        <v>12134</v>
      </c>
      <c r="NVM1" s="1" t="s">
        <v>12135</v>
      </c>
      <c r="NVN1" s="1" t="s">
        <v>12136</v>
      </c>
      <c r="NVO1" s="1" t="s">
        <v>12137</v>
      </c>
      <c r="NVP1" s="1" t="s">
        <v>12138</v>
      </c>
      <c r="NVQ1" s="1" t="s">
        <v>12139</v>
      </c>
      <c r="NVR1" s="1" t="s">
        <v>12140</v>
      </c>
      <c r="NVS1" s="1" t="s">
        <v>12141</v>
      </c>
      <c r="NVT1" s="1" t="s">
        <v>12142</v>
      </c>
      <c r="NVU1" s="1" t="s">
        <v>12143</v>
      </c>
      <c r="NVV1" s="1" t="s">
        <v>12144</v>
      </c>
      <c r="NVW1" s="1" t="s">
        <v>12145</v>
      </c>
      <c r="NVX1" s="1" t="s">
        <v>12146</v>
      </c>
      <c r="NVY1" s="1" t="s">
        <v>12147</v>
      </c>
      <c r="NVZ1" s="1" t="s">
        <v>12148</v>
      </c>
      <c r="NWA1" s="1" t="s">
        <v>12149</v>
      </c>
      <c r="NWB1" s="1" t="s">
        <v>12150</v>
      </c>
      <c r="NWC1" s="1" t="s">
        <v>12151</v>
      </c>
      <c r="NWD1" s="1" t="s">
        <v>12152</v>
      </c>
      <c r="NWE1" s="1" t="s">
        <v>12153</v>
      </c>
      <c r="NWF1" s="1" t="s">
        <v>12154</v>
      </c>
      <c r="NWG1" s="1" t="s">
        <v>12155</v>
      </c>
      <c r="NWH1" s="1" t="s">
        <v>12156</v>
      </c>
      <c r="NWI1" s="1" t="s">
        <v>12157</v>
      </c>
      <c r="NWJ1" s="1" t="s">
        <v>12158</v>
      </c>
      <c r="NWK1" s="1" t="s">
        <v>12159</v>
      </c>
      <c r="NWL1" s="1" t="s">
        <v>12160</v>
      </c>
      <c r="NWM1" s="1" t="s">
        <v>12161</v>
      </c>
      <c r="NWN1" s="1" t="s">
        <v>12162</v>
      </c>
      <c r="NWO1" s="1" t="s">
        <v>12163</v>
      </c>
      <c r="NWP1" s="1" t="s">
        <v>12164</v>
      </c>
      <c r="NWQ1" s="1" t="s">
        <v>12165</v>
      </c>
      <c r="NWR1" s="1" t="s">
        <v>12166</v>
      </c>
      <c r="NWS1" s="1" t="s">
        <v>12167</v>
      </c>
      <c r="NWT1" s="1" t="s">
        <v>12168</v>
      </c>
      <c r="NWU1" s="1" t="s">
        <v>12169</v>
      </c>
      <c r="NWV1" s="1" t="s">
        <v>12170</v>
      </c>
      <c r="NWW1" s="1" t="s">
        <v>12171</v>
      </c>
      <c r="NWX1" s="1" t="s">
        <v>12172</v>
      </c>
      <c r="NWY1" s="1" t="s">
        <v>12173</v>
      </c>
      <c r="NWZ1" s="1" t="s">
        <v>12174</v>
      </c>
      <c r="NXA1" s="1" t="s">
        <v>12175</v>
      </c>
      <c r="NXB1" s="1" t="s">
        <v>12176</v>
      </c>
      <c r="NXC1" s="1" t="s">
        <v>12177</v>
      </c>
      <c r="NXD1" s="1" t="s">
        <v>12178</v>
      </c>
      <c r="NXE1" s="1" t="s">
        <v>12179</v>
      </c>
      <c r="NXF1" s="1" t="s">
        <v>12180</v>
      </c>
      <c r="NXG1" s="1" t="s">
        <v>12181</v>
      </c>
      <c r="NXH1" s="1" t="s">
        <v>12182</v>
      </c>
      <c r="NXI1" s="1" t="s">
        <v>12183</v>
      </c>
      <c r="NXJ1" s="1" t="s">
        <v>12184</v>
      </c>
      <c r="NXK1" s="1" t="s">
        <v>12185</v>
      </c>
      <c r="NXL1" s="1" t="s">
        <v>12186</v>
      </c>
      <c r="NXM1" s="1" t="s">
        <v>12187</v>
      </c>
      <c r="NXN1" s="1" t="s">
        <v>12188</v>
      </c>
      <c r="NXO1" s="1" t="s">
        <v>12189</v>
      </c>
      <c r="NXP1" s="1" t="s">
        <v>12190</v>
      </c>
      <c r="NXQ1" s="1" t="s">
        <v>12191</v>
      </c>
      <c r="NXR1" s="1" t="s">
        <v>12192</v>
      </c>
      <c r="NXS1" s="1" t="s">
        <v>12193</v>
      </c>
      <c r="NXT1" s="1" t="s">
        <v>12194</v>
      </c>
      <c r="NXU1" s="1" t="s">
        <v>12195</v>
      </c>
      <c r="NXV1" s="1" t="s">
        <v>12196</v>
      </c>
      <c r="NXW1" s="1" t="s">
        <v>12197</v>
      </c>
      <c r="NXX1" s="1" t="s">
        <v>12198</v>
      </c>
      <c r="NXY1" s="1" t="s">
        <v>12199</v>
      </c>
      <c r="NXZ1" s="1" t="s">
        <v>12200</v>
      </c>
      <c r="NYA1" s="1" t="s">
        <v>12201</v>
      </c>
      <c r="NYB1" s="1" t="s">
        <v>12202</v>
      </c>
      <c r="NYC1" s="1" t="s">
        <v>12203</v>
      </c>
      <c r="NYD1" s="1" t="s">
        <v>12204</v>
      </c>
      <c r="NYE1" s="1" t="s">
        <v>12205</v>
      </c>
      <c r="NYF1" s="1" t="s">
        <v>12206</v>
      </c>
      <c r="NYG1" s="1" t="s">
        <v>12207</v>
      </c>
      <c r="NYH1" s="1" t="s">
        <v>12208</v>
      </c>
      <c r="NYI1" s="1" t="s">
        <v>12209</v>
      </c>
      <c r="NYJ1" s="1" t="s">
        <v>12210</v>
      </c>
      <c r="NYK1" s="1" t="s">
        <v>12211</v>
      </c>
      <c r="NYL1" s="1" t="s">
        <v>12212</v>
      </c>
      <c r="NYM1" s="1" t="s">
        <v>12213</v>
      </c>
      <c r="NYN1" s="1" t="s">
        <v>12214</v>
      </c>
      <c r="NYO1" s="1" t="s">
        <v>12215</v>
      </c>
      <c r="NYP1" s="1" t="s">
        <v>12216</v>
      </c>
      <c r="NYQ1" s="1" t="s">
        <v>12217</v>
      </c>
      <c r="NYR1" s="1" t="s">
        <v>12218</v>
      </c>
      <c r="NYS1" s="1" t="s">
        <v>12219</v>
      </c>
      <c r="NYT1" s="1" t="s">
        <v>12220</v>
      </c>
      <c r="NYU1" s="1" t="s">
        <v>12221</v>
      </c>
      <c r="NYV1" s="1" t="s">
        <v>12222</v>
      </c>
      <c r="NYW1" s="1" t="s">
        <v>12223</v>
      </c>
      <c r="NYX1" s="1" t="s">
        <v>12224</v>
      </c>
      <c r="NYY1" s="1" t="s">
        <v>12225</v>
      </c>
      <c r="NYZ1" s="1" t="s">
        <v>12226</v>
      </c>
      <c r="NZA1" s="1" t="s">
        <v>12227</v>
      </c>
      <c r="NZB1" s="1" t="s">
        <v>12228</v>
      </c>
      <c r="NZC1" s="1" t="s">
        <v>12229</v>
      </c>
      <c r="NZD1" s="1" t="s">
        <v>12230</v>
      </c>
      <c r="NZE1" s="1" t="s">
        <v>12231</v>
      </c>
      <c r="NZF1" s="1" t="s">
        <v>12232</v>
      </c>
      <c r="NZG1" s="1" t="s">
        <v>12233</v>
      </c>
      <c r="NZH1" s="1" t="s">
        <v>12234</v>
      </c>
      <c r="NZI1" s="1" t="s">
        <v>12235</v>
      </c>
      <c r="NZJ1" s="1" t="s">
        <v>12236</v>
      </c>
      <c r="NZK1" s="1" t="s">
        <v>12237</v>
      </c>
      <c r="NZL1" s="1" t="s">
        <v>12238</v>
      </c>
      <c r="NZM1" s="1" t="s">
        <v>12239</v>
      </c>
      <c r="NZN1" s="1" t="s">
        <v>12240</v>
      </c>
      <c r="NZO1" s="1" t="s">
        <v>12241</v>
      </c>
      <c r="NZP1" s="1" t="s">
        <v>12242</v>
      </c>
      <c r="NZQ1" s="1" t="s">
        <v>12243</v>
      </c>
      <c r="NZR1" s="1" t="s">
        <v>12244</v>
      </c>
      <c r="NZS1" s="1" t="s">
        <v>12245</v>
      </c>
      <c r="NZT1" s="1" t="s">
        <v>12246</v>
      </c>
      <c r="NZU1" s="1" t="s">
        <v>12247</v>
      </c>
      <c r="NZV1" s="1" t="s">
        <v>12248</v>
      </c>
      <c r="NZW1" s="1" t="s">
        <v>12249</v>
      </c>
      <c r="NZX1" s="1" t="s">
        <v>12250</v>
      </c>
      <c r="NZY1" s="1" t="s">
        <v>12251</v>
      </c>
      <c r="NZZ1" s="1" t="s">
        <v>12252</v>
      </c>
      <c r="OAA1" s="1" t="s">
        <v>12253</v>
      </c>
      <c r="OAB1" s="1" t="s">
        <v>12254</v>
      </c>
      <c r="OAC1" s="1" t="s">
        <v>12255</v>
      </c>
      <c r="OAD1" s="1" t="s">
        <v>12256</v>
      </c>
      <c r="OAE1" s="1" t="s">
        <v>12257</v>
      </c>
      <c r="OAF1" s="1" t="s">
        <v>12258</v>
      </c>
      <c r="OAG1" s="1" t="s">
        <v>12259</v>
      </c>
      <c r="OAH1" s="1" t="s">
        <v>12260</v>
      </c>
      <c r="OAI1" s="1" t="s">
        <v>12261</v>
      </c>
      <c r="OAJ1" s="1" t="s">
        <v>12262</v>
      </c>
      <c r="OAK1" s="1" t="s">
        <v>12263</v>
      </c>
      <c r="OAL1" s="1" t="s">
        <v>12264</v>
      </c>
      <c r="OAM1" s="1" t="s">
        <v>12265</v>
      </c>
      <c r="OAN1" s="1" t="s">
        <v>12266</v>
      </c>
      <c r="OAO1" s="1" t="s">
        <v>12267</v>
      </c>
      <c r="OAP1" s="1" t="s">
        <v>12268</v>
      </c>
      <c r="OAQ1" s="1" t="s">
        <v>12269</v>
      </c>
      <c r="OAR1" s="1" t="s">
        <v>12270</v>
      </c>
      <c r="OAS1" s="1" t="s">
        <v>12271</v>
      </c>
      <c r="OAT1" s="1" t="s">
        <v>12272</v>
      </c>
      <c r="OAU1" s="1" t="s">
        <v>12273</v>
      </c>
      <c r="OAV1" s="1" t="s">
        <v>12274</v>
      </c>
      <c r="OAW1" s="1" t="s">
        <v>12275</v>
      </c>
      <c r="OAX1" s="1" t="s">
        <v>12276</v>
      </c>
      <c r="OAY1" s="1" t="s">
        <v>12277</v>
      </c>
      <c r="OAZ1" s="1" t="s">
        <v>12278</v>
      </c>
      <c r="OBA1" s="1" t="s">
        <v>12279</v>
      </c>
      <c r="OBB1" s="1" t="s">
        <v>12280</v>
      </c>
      <c r="OBC1" s="1" t="s">
        <v>12281</v>
      </c>
      <c r="OBD1" s="1" t="s">
        <v>12282</v>
      </c>
      <c r="OBE1" s="1" t="s">
        <v>12283</v>
      </c>
      <c r="OBF1" s="1" t="s">
        <v>12284</v>
      </c>
      <c r="OBG1" s="1" t="s">
        <v>12285</v>
      </c>
      <c r="OBH1" s="1" t="s">
        <v>12286</v>
      </c>
      <c r="OBI1" s="1" t="s">
        <v>12287</v>
      </c>
      <c r="OBJ1" s="1" t="s">
        <v>12288</v>
      </c>
      <c r="OBK1" s="1" t="s">
        <v>12289</v>
      </c>
      <c r="OBL1" s="1" t="s">
        <v>12290</v>
      </c>
      <c r="OBM1" s="1" t="s">
        <v>12291</v>
      </c>
      <c r="OBN1" s="1" t="s">
        <v>12292</v>
      </c>
      <c r="OBO1" s="1" t="s">
        <v>12293</v>
      </c>
      <c r="OBP1" s="1" t="s">
        <v>12294</v>
      </c>
      <c r="OBQ1" s="1" t="s">
        <v>12295</v>
      </c>
      <c r="OBR1" s="1" t="s">
        <v>12296</v>
      </c>
      <c r="OBS1" s="1" t="s">
        <v>12297</v>
      </c>
      <c r="OBT1" s="1" t="s">
        <v>12298</v>
      </c>
      <c r="OBU1" s="1" t="s">
        <v>12299</v>
      </c>
      <c r="OBV1" s="1" t="s">
        <v>12300</v>
      </c>
      <c r="OBW1" s="1" t="s">
        <v>12301</v>
      </c>
      <c r="OBX1" s="1" t="s">
        <v>12302</v>
      </c>
      <c r="OBY1" s="1" t="s">
        <v>12303</v>
      </c>
      <c r="OBZ1" s="1" t="s">
        <v>12304</v>
      </c>
      <c r="OCA1" s="1" t="s">
        <v>12305</v>
      </c>
      <c r="OCB1" s="1" t="s">
        <v>12306</v>
      </c>
      <c r="OCC1" s="1" t="s">
        <v>12307</v>
      </c>
      <c r="OCD1" s="1" t="s">
        <v>12308</v>
      </c>
      <c r="OCE1" s="1" t="s">
        <v>12309</v>
      </c>
      <c r="OCF1" s="1" t="s">
        <v>12310</v>
      </c>
      <c r="OCG1" s="1" t="s">
        <v>12311</v>
      </c>
      <c r="OCH1" s="1" t="s">
        <v>12312</v>
      </c>
      <c r="OCI1" s="1" t="s">
        <v>12313</v>
      </c>
      <c r="OCJ1" s="1" t="s">
        <v>12314</v>
      </c>
      <c r="OCK1" s="1" t="s">
        <v>12315</v>
      </c>
      <c r="OCL1" s="1" t="s">
        <v>12316</v>
      </c>
      <c r="OCM1" s="1" t="s">
        <v>12317</v>
      </c>
      <c r="OCN1" s="1" t="s">
        <v>12318</v>
      </c>
      <c r="OCO1" s="1" t="s">
        <v>12319</v>
      </c>
      <c r="OCP1" s="1" t="s">
        <v>12320</v>
      </c>
      <c r="OCQ1" s="1" t="s">
        <v>12321</v>
      </c>
      <c r="OCR1" s="1" t="s">
        <v>12322</v>
      </c>
      <c r="OCS1" s="1" t="s">
        <v>12323</v>
      </c>
      <c r="OCT1" s="1" t="s">
        <v>12324</v>
      </c>
      <c r="OCU1" s="1" t="s">
        <v>12325</v>
      </c>
      <c r="OCV1" s="1" t="s">
        <v>12326</v>
      </c>
      <c r="OCW1" s="1" t="s">
        <v>12327</v>
      </c>
      <c r="OCX1" s="1" t="s">
        <v>12328</v>
      </c>
      <c r="OCY1" s="1" t="s">
        <v>12329</v>
      </c>
      <c r="OCZ1" s="1" t="s">
        <v>12330</v>
      </c>
      <c r="ODA1" s="1" t="s">
        <v>12331</v>
      </c>
      <c r="ODB1" s="1" t="s">
        <v>12332</v>
      </c>
      <c r="ODC1" s="1" t="s">
        <v>12333</v>
      </c>
      <c r="ODD1" s="1" t="s">
        <v>12334</v>
      </c>
      <c r="ODE1" s="1" t="s">
        <v>12335</v>
      </c>
      <c r="ODF1" s="1" t="s">
        <v>12336</v>
      </c>
      <c r="ODG1" s="1" t="s">
        <v>12337</v>
      </c>
      <c r="ODH1" s="1" t="s">
        <v>12338</v>
      </c>
      <c r="ODI1" s="1" t="s">
        <v>12339</v>
      </c>
      <c r="ODJ1" s="1" t="s">
        <v>12340</v>
      </c>
      <c r="ODK1" s="1" t="s">
        <v>12341</v>
      </c>
      <c r="ODL1" s="1" t="s">
        <v>12342</v>
      </c>
      <c r="ODM1" s="1" t="s">
        <v>12343</v>
      </c>
      <c r="ODN1" s="1" t="s">
        <v>12344</v>
      </c>
      <c r="ODO1" s="1" t="s">
        <v>12345</v>
      </c>
      <c r="ODP1" s="1" t="s">
        <v>12346</v>
      </c>
      <c r="ODQ1" s="1" t="s">
        <v>12347</v>
      </c>
      <c r="ODR1" s="1" t="s">
        <v>12348</v>
      </c>
      <c r="ODS1" s="1" t="s">
        <v>12349</v>
      </c>
      <c r="ODT1" s="1" t="s">
        <v>12350</v>
      </c>
      <c r="ODU1" s="1" t="s">
        <v>12351</v>
      </c>
      <c r="ODV1" s="1" t="s">
        <v>12352</v>
      </c>
      <c r="ODW1" s="1" t="s">
        <v>12353</v>
      </c>
      <c r="ODX1" s="1" t="s">
        <v>12354</v>
      </c>
      <c r="ODY1" s="1" t="s">
        <v>12355</v>
      </c>
      <c r="ODZ1" s="1" t="s">
        <v>12356</v>
      </c>
      <c r="OEA1" s="1" t="s">
        <v>12357</v>
      </c>
      <c r="OEB1" s="1" t="s">
        <v>12358</v>
      </c>
      <c r="OEC1" s="1" t="s">
        <v>12359</v>
      </c>
      <c r="OED1" s="1" t="s">
        <v>12360</v>
      </c>
      <c r="OEE1" s="1" t="s">
        <v>12361</v>
      </c>
      <c r="OEF1" s="1" t="s">
        <v>12362</v>
      </c>
      <c r="OEG1" s="1" t="s">
        <v>12363</v>
      </c>
      <c r="OEH1" s="1" t="s">
        <v>12364</v>
      </c>
      <c r="OEI1" s="1" t="s">
        <v>12365</v>
      </c>
      <c r="OEJ1" s="1" t="s">
        <v>12366</v>
      </c>
      <c r="OEK1" s="1" t="s">
        <v>12367</v>
      </c>
      <c r="OEL1" s="1" t="s">
        <v>12368</v>
      </c>
      <c r="OEM1" s="1" t="s">
        <v>12369</v>
      </c>
      <c r="OEN1" s="1" t="s">
        <v>12370</v>
      </c>
      <c r="OEO1" s="1" t="s">
        <v>12371</v>
      </c>
      <c r="OEP1" s="1" t="s">
        <v>12372</v>
      </c>
      <c r="OEQ1" s="1" t="s">
        <v>12373</v>
      </c>
      <c r="OER1" s="1" t="s">
        <v>12374</v>
      </c>
      <c r="OES1" s="1" t="s">
        <v>12375</v>
      </c>
      <c r="OET1" s="1" t="s">
        <v>12376</v>
      </c>
      <c r="OEU1" s="1" t="s">
        <v>12377</v>
      </c>
      <c r="OEV1" s="1" t="s">
        <v>12378</v>
      </c>
      <c r="OEW1" s="1" t="s">
        <v>12379</v>
      </c>
      <c r="OEX1" s="1" t="s">
        <v>12380</v>
      </c>
      <c r="OEY1" s="1" t="s">
        <v>12381</v>
      </c>
      <c r="OEZ1" s="1" t="s">
        <v>12382</v>
      </c>
      <c r="OFA1" s="1" t="s">
        <v>12383</v>
      </c>
      <c r="OFB1" s="1" t="s">
        <v>12384</v>
      </c>
      <c r="OFC1" s="1" t="s">
        <v>12385</v>
      </c>
      <c r="OFD1" s="1" t="s">
        <v>12386</v>
      </c>
      <c r="OFE1" s="1" t="s">
        <v>12387</v>
      </c>
      <c r="OFF1" s="1" t="s">
        <v>12388</v>
      </c>
      <c r="OFG1" s="1" t="s">
        <v>12389</v>
      </c>
      <c r="OFH1" s="1" t="s">
        <v>12390</v>
      </c>
      <c r="OFI1" s="1" t="s">
        <v>12391</v>
      </c>
      <c r="OFJ1" s="1" t="s">
        <v>12392</v>
      </c>
      <c r="OFK1" s="1" t="s">
        <v>12393</v>
      </c>
      <c r="OFL1" s="1" t="s">
        <v>12394</v>
      </c>
      <c r="OFM1" s="1" t="s">
        <v>12395</v>
      </c>
      <c r="OFN1" s="1" t="s">
        <v>12396</v>
      </c>
      <c r="OFO1" s="1" t="s">
        <v>12397</v>
      </c>
      <c r="OFP1" s="1" t="s">
        <v>12398</v>
      </c>
      <c r="OFQ1" s="1" t="s">
        <v>12399</v>
      </c>
      <c r="OFR1" s="1" t="s">
        <v>12400</v>
      </c>
      <c r="OFS1" s="1" t="s">
        <v>12401</v>
      </c>
      <c r="OFT1" s="1" t="s">
        <v>12402</v>
      </c>
      <c r="OFU1" s="1" t="s">
        <v>12403</v>
      </c>
      <c r="OFV1" s="1" t="s">
        <v>12404</v>
      </c>
      <c r="OFW1" s="1" t="s">
        <v>12405</v>
      </c>
      <c r="OFX1" s="1" t="s">
        <v>12406</v>
      </c>
      <c r="OFY1" s="1" t="s">
        <v>12407</v>
      </c>
      <c r="OFZ1" s="1" t="s">
        <v>12408</v>
      </c>
      <c r="OGA1" s="1" t="s">
        <v>12409</v>
      </c>
      <c r="OGB1" s="1" t="s">
        <v>12410</v>
      </c>
      <c r="OGC1" s="1" t="s">
        <v>12411</v>
      </c>
      <c r="OGD1" s="1" t="s">
        <v>12412</v>
      </c>
      <c r="OGE1" s="1" t="s">
        <v>12413</v>
      </c>
      <c r="OGF1" s="1" t="s">
        <v>12414</v>
      </c>
      <c r="OGG1" s="1" t="s">
        <v>12415</v>
      </c>
      <c r="OGH1" s="1" t="s">
        <v>12416</v>
      </c>
      <c r="OGI1" s="1" t="s">
        <v>12417</v>
      </c>
      <c r="OGJ1" s="1" t="s">
        <v>12418</v>
      </c>
      <c r="OGK1" s="1" t="s">
        <v>12419</v>
      </c>
      <c r="OGL1" s="1" t="s">
        <v>12420</v>
      </c>
      <c r="OGM1" s="1" t="s">
        <v>12421</v>
      </c>
      <c r="OGN1" s="1" t="s">
        <v>12422</v>
      </c>
      <c r="OGO1" s="1" t="s">
        <v>12423</v>
      </c>
      <c r="OGP1" s="1" t="s">
        <v>12424</v>
      </c>
      <c r="OGQ1" s="1" t="s">
        <v>12425</v>
      </c>
      <c r="OGR1" s="1" t="s">
        <v>12426</v>
      </c>
      <c r="OGS1" s="1" t="s">
        <v>12427</v>
      </c>
      <c r="OGT1" s="1" t="s">
        <v>12428</v>
      </c>
      <c r="OGU1" s="1" t="s">
        <v>12429</v>
      </c>
      <c r="OGV1" s="1" t="s">
        <v>12430</v>
      </c>
      <c r="OGW1" s="1" t="s">
        <v>12431</v>
      </c>
      <c r="OGX1" s="1" t="s">
        <v>12432</v>
      </c>
      <c r="OGY1" s="1" t="s">
        <v>12433</v>
      </c>
      <c r="OGZ1" s="1" t="s">
        <v>12434</v>
      </c>
      <c r="OHA1" s="1" t="s">
        <v>12435</v>
      </c>
      <c r="OHB1" s="1" t="s">
        <v>12436</v>
      </c>
      <c r="OHC1" s="1" t="s">
        <v>12437</v>
      </c>
      <c r="OHD1" s="1" t="s">
        <v>12438</v>
      </c>
      <c r="OHE1" s="1" t="s">
        <v>12439</v>
      </c>
      <c r="OHF1" s="1" t="s">
        <v>12440</v>
      </c>
      <c r="OHG1" s="1" t="s">
        <v>12441</v>
      </c>
      <c r="OHH1" s="1" t="s">
        <v>12442</v>
      </c>
      <c r="OHI1" s="1" t="s">
        <v>12443</v>
      </c>
      <c r="OHJ1" s="1" t="s">
        <v>12444</v>
      </c>
      <c r="OHK1" s="1" t="s">
        <v>12445</v>
      </c>
      <c r="OHL1" s="1" t="s">
        <v>12446</v>
      </c>
      <c r="OHM1" s="1" t="s">
        <v>12447</v>
      </c>
      <c r="OHN1" s="1" t="s">
        <v>12448</v>
      </c>
      <c r="OHO1" s="1" t="s">
        <v>12449</v>
      </c>
      <c r="OHP1" s="1" t="s">
        <v>12450</v>
      </c>
      <c r="OHQ1" s="1" t="s">
        <v>12451</v>
      </c>
      <c r="OHR1" s="1" t="s">
        <v>12452</v>
      </c>
      <c r="OHS1" s="1" t="s">
        <v>12453</v>
      </c>
      <c r="OHT1" s="1" t="s">
        <v>12454</v>
      </c>
      <c r="OHU1" s="1" t="s">
        <v>12455</v>
      </c>
      <c r="OHV1" s="1" t="s">
        <v>12456</v>
      </c>
      <c r="OHW1" s="1" t="s">
        <v>12457</v>
      </c>
      <c r="OHX1" s="1" t="s">
        <v>12458</v>
      </c>
      <c r="OHY1" s="1" t="s">
        <v>12459</v>
      </c>
      <c r="OHZ1" s="1" t="s">
        <v>12460</v>
      </c>
      <c r="OIA1" s="1" t="s">
        <v>12461</v>
      </c>
      <c r="OIB1" s="1" t="s">
        <v>12462</v>
      </c>
      <c r="OIC1" s="1" t="s">
        <v>12463</v>
      </c>
      <c r="OID1" s="1" t="s">
        <v>12464</v>
      </c>
      <c r="OIE1" s="1" t="s">
        <v>12465</v>
      </c>
      <c r="OIF1" s="1" t="s">
        <v>12466</v>
      </c>
      <c r="OIG1" s="1" t="s">
        <v>12467</v>
      </c>
      <c r="OIH1" s="1" t="s">
        <v>12468</v>
      </c>
      <c r="OII1" s="1" t="s">
        <v>12469</v>
      </c>
      <c r="OIJ1" s="1" t="s">
        <v>12470</v>
      </c>
      <c r="OIK1" s="1" t="s">
        <v>12471</v>
      </c>
      <c r="OIL1" s="1" t="s">
        <v>12472</v>
      </c>
      <c r="OIM1" s="1" t="s">
        <v>12473</v>
      </c>
      <c r="OIN1" s="1" t="s">
        <v>12474</v>
      </c>
      <c r="OIO1" s="1" t="s">
        <v>12475</v>
      </c>
      <c r="OIP1" s="1" t="s">
        <v>12476</v>
      </c>
      <c r="OIQ1" s="1" t="s">
        <v>12477</v>
      </c>
      <c r="OIR1" s="1" t="s">
        <v>12478</v>
      </c>
      <c r="OIS1" s="1" t="s">
        <v>12479</v>
      </c>
      <c r="OIT1" s="1" t="s">
        <v>12480</v>
      </c>
      <c r="OIU1" s="1" t="s">
        <v>12481</v>
      </c>
      <c r="OIV1" s="1" t="s">
        <v>12482</v>
      </c>
      <c r="OIW1" s="1" t="s">
        <v>12483</v>
      </c>
      <c r="OIX1" s="1" t="s">
        <v>12484</v>
      </c>
      <c r="OIY1" s="1" t="s">
        <v>12485</v>
      </c>
      <c r="OIZ1" s="1" t="s">
        <v>12486</v>
      </c>
      <c r="OJA1" s="1" t="s">
        <v>12487</v>
      </c>
      <c r="OJB1" s="1" t="s">
        <v>12488</v>
      </c>
      <c r="OJC1" s="1" t="s">
        <v>12489</v>
      </c>
      <c r="OJD1" s="1" t="s">
        <v>12490</v>
      </c>
      <c r="OJE1" s="1" t="s">
        <v>12491</v>
      </c>
      <c r="OJF1" s="1" t="s">
        <v>12492</v>
      </c>
      <c r="OJG1" s="1" t="s">
        <v>12493</v>
      </c>
      <c r="OJH1" s="1" t="s">
        <v>12494</v>
      </c>
      <c r="OJI1" s="1" t="s">
        <v>12495</v>
      </c>
      <c r="OJJ1" s="1" t="s">
        <v>12496</v>
      </c>
      <c r="OJK1" s="1" t="s">
        <v>12497</v>
      </c>
      <c r="OJL1" s="1" t="s">
        <v>12498</v>
      </c>
      <c r="OJM1" s="1" t="s">
        <v>12499</v>
      </c>
      <c r="OJN1" s="1" t="s">
        <v>12500</v>
      </c>
      <c r="OJO1" s="1" t="s">
        <v>12501</v>
      </c>
      <c r="OJP1" s="1" t="s">
        <v>12502</v>
      </c>
      <c r="OJQ1" s="1" t="s">
        <v>12503</v>
      </c>
      <c r="OJR1" s="1" t="s">
        <v>12504</v>
      </c>
      <c r="OJS1" s="1" t="s">
        <v>12505</v>
      </c>
      <c r="OJT1" s="1" t="s">
        <v>12506</v>
      </c>
      <c r="OJU1" s="1" t="s">
        <v>12507</v>
      </c>
      <c r="OJV1" s="1" t="s">
        <v>12508</v>
      </c>
      <c r="OJW1" s="1" t="s">
        <v>12509</v>
      </c>
      <c r="OJX1" s="1" t="s">
        <v>12510</v>
      </c>
      <c r="OJY1" s="1" t="s">
        <v>12511</v>
      </c>
      <c r="OJZ1" s="1" t="s">
        <v>12512</v>
      </c>
      <c r="OKA1" s="1" t="s">
        <v>12513</v>
      </c>
      <c r="OKB1" s="1" t="s">
        <v>12514</v>
      </c>
      <c r="OKC1" s="1" t="s">
        <v>12515</v>
      </c>
      <c r="OKD1" s="1" t="s">
        <v>12516</v>
      </c>
      <c r="OKE1" s="1" t="s">
        <v>12517</v>
      </c>
      <c r="OKF1" s="1" t="s">
        <v>12518</v>
      </c>
      <c r="OKG1" s="1" t="s">
        <v>12519</v>
      </c>
      <c r="OKH1" s="1" t="s">
        <v>12520</v>
      </c>
      <c r="OKI1" s="1" t="s">
        <v>12521</v>
      </c>
      <c r="OKJ1" s="1" t="s">
        <v>12522</v>
      </c>
      <c r="OKK1" s="1" t="s">
        <v>12523</v>
      </c>
      <c r="OKL1" s="1" t="s">
        <v>12524</v>
      </c>
      <c r="OKM1" s="1" t="s">
        <v>12525</v>
      </c>
      <c r="OKN1" s="1" t="s">
        <v>12526</v>
      </c>
      <c r="OKO1" s="1" t="s">
        <v>12527</v>
      </c>
      <c r="OKP1" s="1" t="s">
        <v>12528</v>
      </c>
      <c r="OKQ1" s="1" t="s">
        <v>12529</v>
      </c>
      <c r="OKR1" s="1" t="s">
        <v>12530</v>
      </c>
      <c r="OKS1" s="1" t="s">
        <v>12531</v>
      </c>
      <c r="OKT1" s="1" t="s">
        <v>12532</v>
      </c>
      <c r="OKU1" s="1" t="s">
        <v>12533</v>
      </c>
      <c r="OKV1" s="1" t="s">
        <v>12534</v>
      </c>
      <c r="OKW1" s="1" t="s">
        <v>12535</v>
      </c>
      <c r="OKX1" s="1" t="s">
        <v>12536</v>
      </c>
      <c r="OKY1" s="1" t="s">
        <v>12537</v>
      </c>
      <c r="OKZ1" s="1" t="s">
        <v>12538</v>
      </c>
      <c r="OLA1" s="1" t="s">
        <v>12539</v>
      </c>
      <c r="OLB1" s="1" t="s">
        <v>12540</v>
      </c>
      <c r="OLC1" s="1" t="s">
        <v>12541</v>
      </c>
      <c r="OLD1" s="1" t="s">
        <v>12542</v>
      </c>
      <c r="OLE1" s="1" t="s">
        <v>12543</v>
      </c>
      <c r="OLF1" s="1" t="s">
        <v>12544</v>
      </c>
      <c r="OLG1" s="1" t="s">
        <v>12545</v>
      </c>
      <c r="OLH1" s="1" t="s">
        <v>12546</v>
      </c>
      <c r="OLI1" s="1" t="s">
        <v>12547</v>
      </c>
      <c r="OLJ1" s="1" t="s">
        <v>12548</v>
      </c>
      <c r="OLK1" s="1" t="s">
        <v>12549</v>
      </c>
      <c r="OLL1" s="1" t="s">
        <v>12550</v>
      </c>
      <c r="OLM1" s="1" t="s">
        <v>12551</v>
      </c>
      <c r="OLN1" s="1" t="s">
        <v>12552</v>
      </c>
      <c r="OLO1" s="1" t="s">
        <v>12553</v>
      </c>
      <c r="OLP1" s="1" t="s">
        <v>12554</v>
      </c>
      <c r="OLQ1" s="1" t="s">
        <v>12555</v>
      </c>
      <c r="OLR1" s="1" t="s">
        <v>12556</v>
      </c>
      <c r="OLS1" s="1" t="s">
        <v>12557</v>
      </c>
      <c r="OLT1" s="1" t="s">
        <v>12558</v>
      </c>
      <c r="OLU1" s="1" t="s">
        <v>12559</v>
      </c>
      <c r="OLV1" s="1" t="s">
        <v>12560</v>
      </c>
      <c r="OLW1" s="1" t="s">
        <v>12561</v>
      </c>
      <c r="OLX1" s="1" t="s">
        <v>12562</v>
      </c>
      <c r="OLY1" s="1" t="s">
        <v>12563</v>
      </c>
      <c r="OLZ1" s="1" t="s">
        <v>12564</v>
      </c>
      <c r="OMA1" s="1" t="s">
        <v>12565</v>
      </c>
      <c r="OMB1" s="1" t="s">
        <v>12566</v>
      </c>
      <c r="OMC1" s="1" t="s">
        <v>12567</v>
      </c>
      <c r="OMD1" s="1" t="s">
        <v>12568</v>
      </c>
      <c r="OME1" s="1" t="s">
        <v>12569</v>
      </c>
      <c r="OMF1" s="1" t="s">
        <v>12570</v>
      </c>
      <c r="OMG1" s="1" t="s">
        <v>12571</v>
      </c>
      <c r="OMH1" s="1" t="s">
        <v>12572</v>
      </c>
      <c r="OMI1" s="1" t="s">
        <v>12573</v>
      </c>
      <c r="OMJ1" s="1" t="s">
        <v>12574</v>
      </c>
      <c r="OMK1" s="1" t="s">
        <v>12575</v>
      </c>
      <c r="OML1" s="1" t="s">
        <v>12576</v>
      </c>
      <c r="OMM1" s="1" t="s">
        <v>12577</v>
      </c>
      <c r="OMN1" s="1" t="s">
        <v>12578</v>
      </c>
      <c r="OMO1" s="1" t="s">
        <v>12579</v>
      </c>
      <c r="OMP1" s="1" t="s">
        <v>12580</v>
      </c>
      <c r="OMQ1" s="1" t="s">
        <v>12581</v>
      </c>
      <c r="OMR1" s="1" t="s">
        <v>12582</v>
      </c>
      <c r="OMS1" s="1" t="s">
        <v>12583</v>
      </c>
      <c r="OMT1" s="1" t="s">
        <v>12584</v>
      </c>
      <c r="OMU1" s="1" t="s">
        <v>12585</v>
      </c>
      <c r="OMV1" s="1" t="s">
        <v>12586</v>
      </c>
      <c r="OMW1" s="1" t="s">
        <v>12587</v>
      </c>
      <c r="OMX1" s="1" t="s">
        <v>12588</v>
      </c>
      <c r="OMY1" s="1" t="s">
        <v>12589</v>
      </c>
      <c r="OMZ1" s="1" t="s">
        <v>12590</v>
      </c>
      <c r="ONA1" s="1" t="s">
        <v>12591</v>
      </c>
      <c r="ONB1" s="1" t="s">
        <v>12592</v>
      </c>
      <c r="ONC1" s="1" t="s">
        <v>12593</v>
      </c>
      <c r="OND1" s="1" t="s">
        <v>12594</v>
      </c>
      <c r="ONE1" s="1" t="s">
        <v>12595</v>
      </c>
      <c r="ONF1" s="1" t="s">
        <v>12596</v>
      </c>
      <c r="ONG1" s="1" t="s">
        <v>12597</v>
      </c>
      <c r="ONH1" s="1" t="s">
        <v>12598</v>
      </c>
      <c r="ONI1" s="1" t="s">
        <v>12599</v>
      </c>
      <c r="ONJ1" s="1" t="s">
        <v>12600</v>
      </c>
      <c r="ONK1" s="1" t="s">
        <v>12601</v>
      </c>
      <c r="ONL1" s="1" t="s">
        <v>12602</v>
      </c>
      <c r="ONM1" s="1" t="s">
        <v>12603</v>
      </c>
      <c r="ONN1" s="1" t="s">
        <v>12604</v>
      </c>
      <c r="ONO1" s="1" t="s">
        <v>12605</v>
      </c>
      <c r="ONP1" s="1" t="s">
        <v>12606</v>
      </c>
      <c r="ONQ1" s="1" t="s">
        <v>12607</v>
      </c>
      <c r="ONR1" s="1" t="s">
        <v>12608</v>
      </c>
      <c r="ONS1" s="1" t="s">
        <v>12609</v>
      </c>
      <c r="ONT1" s="1" t="s">
        <v>12610</v>
      </c>
      <c r="ONU1" s="1" t="s">
        <v>12611</v>
      </c>
      <c r="ONV1" s="1" t="s">
        <v>12612</v>
      </c>
      <c r="ONW1" s="1" t="s">
        <v>12613</v>
      </c>
      <c r="ONX1" s="1" t="s">
        <v>12614</v>
      </c>
      <c r="ONY1" s="1" t="s">
        <v>12615</v>
      </c>
      <c r="ONZ1" s="1" t="s">
        <v>12616</v>
      </c>
      <c r="OOA1" s="1" t="s">
        <v>12617</v>
      </c>
      <c r="OOB1" s="1" t="s">
        <v>12618</v>
      </c>
      <c r="OOC1" s="1" t="s">
        <v>12619</v>
      </c>
      <c r="OOD1" s="1" t="s">
        <v>12620</v>
      </c>
      <c r="OOE1" s="1" t="s">
        <v>12621</v>
      </c>
      <c r="OOF1" s="1" t="s">
        <v>12622</v>
      </c>
      <c r="OOG1" s="1" t="s">
        <v>12623</v>
      </c>
      <c r="OOH1" s="1" t="s">
        <v>12624</v>
      </c>
      <c r="OOI1" s="1" t="s">
        <v>12625</v>
      </c>
      <c r="OOJ1" s="1" t="s">
        <v>12626</v>
      </c>
      <c r="OOK1" s="1" t="s">
        <v>12627</v>
      </c>
      <c r="OOL1" s="1" t="s">
        <v>12628</v>
      </c>
      <c r="OOM1" s="1" t="s">
        <v>12629</v>
      </c>
      <c r="OON1" s="1" t="s">
        <v>12630</v>
      </c>
      <c r="OOO1" s="1" t="s">
        <v>12631</v>
      </c>
      <c r="OOP1" s="1" t="s">
        <v>12632</v>
      </c>
      <c r="OOQ1" s="1" t="s">
        <v>12633</v>
      </c>
      <c r="OOR1" s="1" t="s">
        <v>12634</v>
      </c>
      <c r="OOS1" s="1" t="s">
        <v>12635</v>
      </c>
      <c r="OOT1" s="1" t="s">
        <v>12636</v>
      </c>
      <c r="OOU1" s="1" t="s">
        <v>12637</v>
      </c>
      <c r="OOV1" s="1" t="s">
        <v>12638</v>
      </c>
      <c r="OOW1" s="1" t="s">
        <v>12639</v>
      </c>
      <c r="OOX1" s="1" t="s">
        <v>12640</v>
      </c>
      <c r="OOY1" s="1" t="s">
        <v>12641</v>
      </c>
      <c r="OOZ1" s="1" t="s">
        <v>12642</v>
      </c>
      <c r="OPA1" s="1" t="s">
        <v>12643</v>
      </c>
      <c r="OPB1" s="1" t="s">
        <v>12644</v>
      </c>
      <c r="OPC1" s="1" t="s">
        <v>12645</v>
      </c>
      <c r="OPD1" s="1" t="s">
        <v>12646</v>
      </c>
      <c r="OPE1" s="1" t="s">
        <v>12647</v>
      </c>
      <c r="OPF1" s="1" t="s">
        <v>12648</v>
      </c>
      <c r="OPG1" s="1" t="s">
        <v>12649</v>
      </c>
      <c r="OPH1" s="1" t="s">
        <v>12650</v>
      </c>
      <c r="OPI1" s="1" t="s">
        <v>12651</v>
      </c>
      <c r="OPJ1" s="1" t="s">
        <v>12652</v>
      </c>
      <c r="OPK1" s="1" t="s">
        <v>12653</v>
      </c>
      <c r="OPL1" s="1" t="s">
        <v>12654</v>
      </c>
      <c r="OPM1" s="1" t="s">
        <v>12655</v>
      </c>
      <c r="OPN1" s="1" t="s">
        <v>12656</v>
      </c>
      <c r="OPO1" s="1" t="s">
        <v>12657</v>
      </c>
      <c r="OPP1" s="1" t="s">
        <v>12658</v>
      </c>
      <c r="OPQ1" s="1" t="s">
        <v>12659</v>
      </c>
      <c r="OPR1" s="1" t="s">
        <v>12660</v>
      </c>
      <c r="OPS1" s="1" t="s">
        <v>12661</v>
      </c>
      <c r="OPT1" s="1" t="s">
        <v>12662</v>
      </c>
      <c r="OPU1" s="1" t="s">
        <v>12663</v>
      </c>
      <c r="OPV1" s="1" t="s">
        <v>12664</v>
      </c>
      <c r="OPW1" s="1" t="s">
        <v>12665</v>
      </c>
      <c r="OPX1" s="1" t="s">
        <v>12666</v>
      </c>
      <c r="OPY1" s="1" t="s">
        <v>12667</v>
      </c>
      <c r="OPZ1" s="1" t="s">
        <v>12668</v>
      </c>
      <c r="OQA1" s="1" t="s">
        <v>12669</v>
      </c>
      <c r="OQB1" s="1" t="s">
        <v>12670</v>
      </c>
      <c r="OQC1" s="1" t="s">
        <v>12671</v>
      </c>
      <c r="OQD1" s="1" t="s">
        <v>12672</v>
      </c>
      <c r="OQE1" s="1" t="s">
        <v>12673</v>
      </c>
      <c r="OQF1" s="1" t="s">
        <v>12674</v>
      </c>
      <c r="OQG1" s="1" t="s">
        <v>12675</v>
      </c>
      <c r="OQH1" s="1" t="s">
        <v>12676</v>
      </c>
      <c r="OQI1" s="1" t="s">
        <v>12677</v>
      </c>
      <c r="OQJ1" s="1" t="s">
        <v>12678</v>
      </c>
      <c r="OQK1" s="1" t="s">
        <v>12679</v>
      </c>
      <c r="OQL1" s="1" t="s">
        <v>12680</v>
      </c>
      <c r="OQM1" s="1" t="s">
        <v>12681</v>
      </c>
      <c r="OQN1" s="1" t="s">
        <v>12682</v>
      </c>
      <c r="OQO1" s="1" t="s">
        <v>12683</v>
      </c>
      <c r="OQP1" s="1" t="s">
        <v>12684</v>
      </c>
      <c r="OQQ1" s="1" t="s">
        <v>12685</v>
      </c>
      <c r="OQR1" s="1" t="s">
        <v>12686</v>
      </c>
      <c r="OQS1" s="1" t="s">
        <v>12687</v>
      </c>
      <c r="OQT1" s="1" t="s">
        <v>12688</v>
      </c>
      <c r="OQU1" s="1" t="s">
        <v>12689</v>
      </c>
      <c r="OQV1" s="1" t="s">
        <v>12690</v>
      </c>
      <c r="OQW1" s="1" t="s">
        <v>12691</v>
      </c>
      <c r="OQX1" s="1" t="s">
        <v>12692</v>
      </c>
      <c r="OQY1" s="1" t="s">
        <v>12693</v>
      </c>
      <c r="OQZ1" s="1" t="s">
        <v>12694</v>
      </c>
      <c r="ORA1" s="1" t="s">
        <v>12695</v>
      </c>
      <c r="ORB1" s="1" t="s">
        <v>12696</v>
      </c>
      <c r="ORC1" s="1" t="s">
        <v>12697</v>
      </c>
      <c r="ORD1" s="1" t="s">
        <v>12698</v>
      </c>
      <c r="ORE1" s="1" t="s">
        <v>12699</v>
      </c>
      <c r="ORF1" s="1" t="s">
        <v>12700</v>
      </c>
      <c r="ORG1" s="1" t="s">
        <v>12701</v>
      </c>
      <c r="ORH1" s="1" t="s">
        <v>12702</v>
      </c>
      <c r="ORI1" s="1" t="s">
        <v>12703</v>
      </c>
      <c r="ORJ1" s="1" t="s">
        <v>12704</v>
      </c>
      <c r="ORK1" s="1" t="s">
        <v>12705</v>
      </c>
      <c r="ORL1" s="1" t="s">
        <v>12706</v>
      </c>
      <c r="ORM1" s="1" t="s">
        <v>12707</v>
      </c>
      <c r="ORN1" s="1" t="s">
        <v>12708</v>
      </c>
      <c r="ORO1" s="1" t="s">
        <v>12709</v>
      </c>
      <c r="ORP1" s="1" t="s">
        <v>12710</v>
      </c>
      <c r="ORQ1" s="1" t="s">
        <v>12711</v>
      </c>
      <c r="ORR1" s="1" t="s">
        <v>12712</v>
      </c>
      <c r="ORS1" s="1" t="s">
        <v>12713</v>
      </c>
      <c r="ORT1" s="1" t="s">
        <v>12714</v>
      </c>
      <c r="ORU1" s="1" t="s">
        <v>12715</v>
      </c>
      <c r="ORV1" s="1" t="s">
        <v>12716</v>
      </c>
      <c r="ORW1" s="1" t="s">
        <v>12717</v>
      </c>
      <c r="ORX1" s="1" t="s">
        <v>12718</v>
      </c>
      <c r="ORY1" s="1" t="s">
        <v>12719</v>
      </c>
      <c r="ORZ1" s="1" t="s">
        <v>12720</v>
      </c>
      <c r="OSA1" s="1" t="s">
        <v>12721</v>
      </c>
      <c r="OSB1" s="1" t="s">
        <v>12722</v>
      </c>
      <c r="OSC1" s="1" t="s">
        <v>12723</v>
      </c>
      <c r="OSD1" s="1" t="s">
        <v>12724</v>
      </c>
      <c r="OSE1" s="1" t="s">
        <v>12725</v>
      </c>
      <c r="OSF1" s="1" t="s">
        <v>12726</v>
      </c>
      <c r="OSG1" s="1" t="s">
        <v>12727</v>
      </c>
      <c r="OSH1" s="1" t="s">
        <v>12728</v>
      </c>
      <c r="OSI1" s="1" t="s">
        <v>12729</v>
      </c>
      <c r="OSJ1" s="1" t="s">
        <v>12730</v>
      </c>
      <c r="OSK1" s="1" t="s">
        <v>12731</v>
      </c>
      <c r="OSL1" s="1" t="s">
        <v>12732</v>
      </c>
      <c r="OSM1" s="1" t="s">
        <v>12733</v>
      </c>
      <c r="OSN1" s="1" t="s">
        <v>12734</v>
      </c>
      <c r="OSO1" s="1" t="s">
        <v>12735</v>
      </c>
      <c r="OSP1" s="1" t="s">
        <v>12736</v>
      </c>
      <c r="OSQ1" s="1" t="s">
        <v>12737</v>
      </c>
      <c r="OSR1" s="1" t="s">
        <v>12738</v>
      </c>
      <c r="OSS1" s="1" t="s">
        <v>12739</v>
      </c>
      <c r="OST1" s="1" t="s">
        <v>12740</v>
      </c>
      <c r="OSU1" s="1" t="s">
        <v>12741</v>
      </c>
      <c r="OSV1" s="1" t="s">
        <v>12742</v>
      </c>
      <c r="OSW1" s="1" t="s">
        <v>12743</v>
      </c>
      <c r="OSX1" s="1" t="s">
        <v>12744</v>
      </c>
      <c r="OSY1" s="1" t="s">
        <v>12745</v>
      </c>
      <c r="OSZ1" s="1" t="s">
        <v>12746</v>
      </c>
      <c r="OTA1" s="1" t="s">
        <v>12747</v>
      </c>
      <c r="OTB1" s="1" t="s">
        <v>12748</v>
      </c>
      <c r="OTC1" s="1" t="s">
        <v>12749</v>
      </c>
      <c r="OTD1" s="1" t="s">
        <v>12750</v>
      </c>
      <c r="OTE1" s="1" t="s">
        <v>12751</v>
      </c>
      <c r="OTF1" s="1" t="s">
        <v>12752</v>
      </c>
      <c r="OTG1" s="1" t="s">
        <v>12753</v>
      </c>
      <c r="OTH1" s="1" t="s">
        <v>12754</v>
      </c>
      <c r="OTI1" s="1" t="s">
        <v>12755</v>
      </c>
      <c r="OTJ1" s="1" t="s">
        <v>12756</v>
      </c>
      <c r="OTK1" s="1" t="s">
        <v>12757</v>
      </c>
      <c r="OTL1" s="1" t="s">
        <v>12758</v>
      </c>
      <c r="OTM1" s="1" t="s">
        <v>12759</v>
      </c>
      <c r="OTN1" s="1" t="s">
        <v>12760</v>
      </c>
      <c r="OTO1" s="1" t="s">
        <v>12761</v>
      </c>
      <c r="OTP1" s="1" t="s">
        <v>12762</v>
      </c>
      <c r="OTQ1" s="1" t="s">
        <v>12763</v>
      </c>
      <c r="OTR1" s="1" t="s">
        <v>12764</v>
      </c>
      <c r="OTS1" s="1" t="s">
        <v>12765</v>
      </c>
      <c r="OTT1" s="1" t="s">
        <v>12766</v>
      </c>
      <c r="OTU1" s="1" t="s">
        <v>12767</v>
      </c>
      <c r="OTV1" s="1" t="s">
        <v>12768</v>
      </c>
      <c r="OTW1" s="1" t="s">
        <v>12769</v>
      </c>
      <c r="OTX1" s="1" t="s">
        <v>12770</v>
      </c>
      <c r="OTY1" s="1" t="s">
        <v>12771</v>
      </c>
      <c r="OTZ1" s="1" t="s">
        <v>12772</v>
      </c>
      <c r="OUA1" s="1" t="s">
        <v>12773</v>
      </c>
      <c r="OUB1" s="1" t="s">
        <v>12774</v>
      </c>
      <c r="OUC1" s="1" t="s">
        <v>12775</v>
      </c>
      <c r="OUD1" s="1" t="s">
        <v>12776</v>
      </c>
      <c r="OUE1" s="1" t="s">
        <v>12777</v>
      </c>
      <c r="OUF1" s="1" t="s">
        <v>12778</v>
      </c>
      <c r="OUG1" s="1" t="s">
        <v>12779</v>
      </c>
      <c r="OUH1" s="1" t="s">
        <v>12780</v>
      </c>
      <c r="OUI1" s="1" t="s">
        <v>12781</v>
      </c>
      <c r="OUJ1" s="1" t="s">
        <v>12782</v>
      </c>
      <c r="OUK1" s="1" t="s">
        <v>12783</v>
      </c>
      <c r="OUL1" s="1" t="s">
        <v>12784</v>
      </c>
      <c r="OUM1" s="1" t="s">
        <v>12785</v>
      </c>
      <c r="OUN1" s="1" t="s">
        <v>12786</v>
      </c>
      <c r="OUO1" s="1" t="s">
        <v>12787</v>
      </c>
      <c r="OUP1" s="1" t="s">
        <v>12788</v>
      </c>
      <c r="OUQ1" s="1" t="s">
        <v>12789</v>
      </c>
      <c r="OUR1" s="1" t="s">
        <v>12790</v>
      </c>
      <c r="OUS1" s="1" t="s">
        <v>12791</v>
      </c>
      <c r="OUT1" s="1" t="s">
        <v>12792</v>
      </c>
      <c r="OUU1" s="1" t="s">
        <v>12793</v>
      </c>
      <c r="OUV1" s="1" t="s">
        <v>12794</v>
      </c>
      <c r="OUW1" s="1" t="s">
        <v>12795</v>
      </c>
      <c r="OUX1" s="1" t="s">
        <v>12796</v>
      </c>
      <c r="OUY1" s="1" t="s">
        <v>12797</v>
      </c>
      <c r="OUZ1" s="1" t="s">
        <v>12798</v>
      </c>
      <c r="OVA1" s="1" t="s">
        <v>12799</v>
      </c>
      <c r="OVB1" s="1" t="s">
        <v>12800</v>
      </c>
      <c r="OVC1" s="1" t="s">
        <v>12801</v>
      </c>
      <c r="OVD1" s="1" t="s">
        <v>12802</v>
      </c>
      <c r="OVE1" s="1" t="s">
        <v>12803</v>
      </c>
      <c r="OVF1" s="1" t="s">
        <v>12804</v>
      </c>
      <c r="OVG1" s="1" t="s">
        <v>12805</v>
      </c>
      <c r="OVH1" s="1" t="s">
        <v>12806</v>
      </c>
      <c r="OVI1" s="1" t="s">
        <v>12807</v>
      </c>
      <c r="OVJ1" s="1" t="s">
        <v>12808</v>
      </c>
      <c r="OVK1" s="1" t="s">
        <v>12809</v>
      </c>
      <c r="OVL1" s="1" t="s">
        <v>12810</v>
      </c>
      <c r="OVM1" s="1" t="s">
        <v>12811</v>
      </c>
      <c r="OVN1" s="1" t="s">
        <v>12812</v>
      </c>
      <c r="OVO1" s="1" t="s">
        <v>12813</v>
      </c>
      <c r="OVP1" s="1" t="s">
        <v>12814</v>
      </c>
      <c r="OVQ1" s="1" t="s">
        <v>12815</v>
      </c>
      <c r="OVR1" s="1" t="s">
        <v>12816</v>
      </c>
      <c r="OVS1" s="1" t="s">
        <v>12817</v>
      </c>
      <c r="OVT1" s="1" t="s">
        <v>12818</v>
      </c>
      <c r="OVU1" s="1" t="s">
        <v>12819</v>
      </c>
      <c r="OVV1" s="1" t="s">
        <v>12820</v>
      </c>
      <c r="OVW1" s="1" t="s">
        <v>12821</v>
      </c>
      <c r="OVX1" s="1" t="s">
        <v>12822</v>
      </c>
      <c r="OVY1" s="1" t="s">
        <v>12823</v>
      </c>
      <c r="OVZ1" s="1" t="s">
        <v>12824</v>
      </c>
      <c r="OWA1" s="1" t="s">
        <v>12825</v>
      </c>
      <c r="OWB1" s="1" t="s">
        <v>12826</v>
      </c>
      <c r="OWC1" s="1" t="s">
        <v>12827</v>
      </c>
      <c r="OWD1" s="1" t="s">
        <v>12828</v>
      </c>
      <c r="OWE1" s="1" t="s">
        <v>12829</v>
      </c>
      <c r="OWF1" s="1" t="s">
        <v>12830</v>
      </c>
      <c r="OWG1" s="1" t="s">
        <v>12831</v>
      </c>
      <c r="OWH1" s="1" t="s">
        <v>12832</v>
      </c>
      <c r="OWI1" s="1" t="s">
        <v>12833</v>
      </c>
      <c r="OWJ1" s="1" t="s">
        <v>12834</v>
      </c>
      <c r="OWK1" s="1" t="s">
        <v>12835</v>
      </c>
      <c r="OWL1" s="1" t="s">
        <v>12836</v>
      </c>
      <c r="OWM1" s="1" t="s">
        <v>12837</v>
      </c>
      <c r="OWN1" s="1" t="s">
        <v>12838</v>
      </c>
      <c r="OWO1" s="1" t="s">
        <v>12839</v>
      </c>
      <c r="OWP1" s="1" t="s">
        <v>12840</v>
      </c>
      <c r="OWQ1" s="1" t="s">
        <v>12841</v>
      </c>
      <c r="OWR1" s="1" t="s">
        <v>12842</v>
      </c>
      <c r="OWS1" s="1" t="s">
        <v>12843</v>
      </c>
      <c r="OWT1" s="1" t="s">
        <v>12844</v>
      </c>
      <c r="OWU1" s="1" t="s">
        <v>12845</v>
      </c>
      <c r="OWV1" s="1" t="s">
        <v>12846</v>
      </c>
      <c r="OWW1" s="1" t="s">
        <v>12847</v>
      </c>
      <c r="OWX1" s="1" t="s">
        <v>12848</v>
      </c>
      <c r="OWY1" s="1" t="s">
        <v>12849</v>
      </c>
      <c r="OWZ1" s="1" t="s">
        <v>12850</v>
      </c>
      <c r="OXA1" s="1" t="s">
        <v>12851</v>
      </c>
      <c r="OXB1" s="1" t="s">
        <v>12852</v>
      </c>
      <c r="OXC1" s="1" t="s">
        <v>12853</v>
      </c>
      <c r="OXD1" s="1" t="s">
        <v>12854</v>
      </c>
      <c r="OXE1" s="1" t="s">
        <v>12855</v>
      </c>
      <c r="OXF1" s="1" t="s">
        <v>12856</v>
      </c>
      <c r="OXG1" s="1" t="s">
        <v>12857</v>
      </c>
      <c r="OXH1" s="1" t="s">
        <v>12858</v>
      </c>
      <c r="OXI1" s="1" t="s">
        <v>12859</v>
      </c>
      <c r="OXJ1" s="1" t="s">
        <v>12860</v>
      </c>
      <c r="OXK1" s="1" t="s">
        <v>12861</v>
      </c>
      <c r="OXL1" s="1" t="s">
        <v>12862</v>
      </c>
      <c r="OXM1" s="1" t="s">
        <v>12863</v>
      </c>
      <c r="OXN1" s="1" t="s">
        <v>12864</v>
      </c>
      <c r="OXO1" s="1" t="s">
        <v>12865</v>
      </c>
      <c r="OXP1" s="1" t="s">
        <v>12866</v>
      </c>
      <c r="OXQ1" s="1" t="s">
        <v>12867</v>
      </c>
      <c r="OXR1" s="1" t="s">
        <v>12868</v>
      </c>
      <c r="OXS1" s="1" t="s">
        <v>12869</v>
      </c>
      <c r="OXT1" s="1" t="s">
        <v>12870</v>
      </c>
      <c r="OXU1" s="1" t="s">
        <v>12871</v>
      </c>
      <c r="OXV1" s="1" t="s">
        <v>12872</v>
      </c>
      <c r="OXW1" s="1" t="s">
        <v>12873</v>
      </c>
      <c r="OXX1" s="1" t="s">
        <v>12874</v>
      </c>
      <c r="OXY1" s="1" t="s">
        <v>12875</v>
      </c>
      <c r="OXZ1" s="1" t="s">
        <v>12876</v>
      </c>
      <c r="OYA1" s="1" t="s">
        <v>12877</v>
      </c>
      <c r="OYB1" s="1" t="s">
        <v>12878</v>
      </c>
      <c r="OYC1" s="1" t="s">
        <v>12879</v>
      </c>
      <c r="OYD1" s="1" t="s">
        <v>12880</v>
      </c>
      <c r="OYE1" s="1" t="s">
        <v>12881</v>
      </c>
      <c r="OYF1" s="1" t="s">
        <v>12882</v>
      </c>
      <c r="OYG1" s="1" t="s">
        <v>12883</v>
      </c>
      <c r="OYH1" s="1" t="s">
        <v>12884</v>
      </c>
      <c r="OYI1" s="1" t="s">
        <v>12885</v>
      </c>
      <c r="OYJ1" s="1" t="s">
        <v>12886</v>
      </c>
      <c r="OYK1" s="1" t="s">
        <v>12887</v>
      </c>
      <c r="OYL1" s="1" t="s">
        <v>12888</v>
      </c>
      <c r="OYM1" s="1" t="s">
        <v>12889</v>
      </c>
      <c r="OYN1" s="1" t="s">
        <v>12890</v>
      </c>
      <c r="OYO1" s="1" t="s">
        <v>12891</v>
      </c>
      <c r="OYP1" s="1" t="s">
        <v>12892</v>
      </c>
      <c r="OYQ1" s="1" t="s">
        <v>12893</v>
      </c>
      <c r="OYR1" s="1" t="s">
        <v>12894</v>
      </c>
      <c r="OYS1" s="1" t="s">
        <v>12895</v>
      </c>
      <c r="OYT1" s="1" t="s">
        <v>12896</v>
      </c>
      <c r="OYU1" s="1" t="s">
        <v>12897</v>
      </c>
      <c r="OYV1" s="1" t="s">
        <v>12898</v>
      </c>
      <c r="OYW1" s="1" t="s">
        <v>12899</v>
      </c>
      <c r="OYX1" s="1" t="s">
        <v>12900</v>
      </c>
      <c r="OYY1" s="1" t="s">
        <v>12901</v>
      </c>
      <c r="OYZ1" s="1" t="s">
        <v>12902</v>
      </c>
      <c r="OZA1" s="1" t="s">
        <v>12903</v>
      </c>
      <c r="OZB1" s="1" t="s">
        <v>12904</v>
      </c>
      <c r="OZC1" s="1" t="s">
        <v>12905</v>
      </c>
      <c r="OZD1" s="1" t="s">
        <v>12906</v>
      </c>
      <c r="OZE1" s="1" t="s">
        <v>12907</v>
      </c>
      <c r="OZF1" s="1" t="s">
        <v>12908</v>
      </c>
      <c r="OZG1" s="1" t="s">
        <v>12909</v>
      </c>
      <c r="OZH1" s="1" t="s">
        <v>12910</v>
      </c>
      <c r="OZI1" s="1" t="s">
        <v>12911</v>
      </c>
      <c r="OZJ1" s="1" t="s">
        <v>12912</v>
      </c>
      <c r="OZK1" s="1" t="s">
        <v>12913</v>
      </c>
      <c r="OZL1" s="1" t="s">
        <v>12914</v>
      </c>
      <c r="OZM1" s="1" t="s">
        <v>12915</v>
      </c>
      <c r="OZN1" s="1" t="s">
        <v>12916</v>
      </c>
      <c r="OZO1" s="1" t="s">
        <v>12917</v>
      </c>
      <c r="OZP1" s="1" t="s">
        <v>12918</v>
      </c>
      <c r="OZQ1" s="1" t="s">
        <v>12919</v>
      </c>
      <c r="OZR1" s="1" t="s">
        <v>12920</v>
      </c>
      <c r="OZS1" s="1" t="s">
        <v>12921</v>
      </c>
      <c r="OZT1" s="1" t="s">
        <v>12922</v>
      </c>
      <c r="OZU1" s="1" t="s">
        <v>12923</v>
      </c>
      <c r="OZV1" s="1" t="s">
        <v>12924</v>
      </c>
      <c r="OZW1" s="1" t="s">
        <v>12925</v>
      </c>
      <c r="OZX1" s="1" t="s">
        <v>12926</v>
      </c>
      <c r="OZY1" s="1" t="s">
        <v>12927</v>
      </c>
      <c r="OZZ1" s="1" t="s">
        <v>12928</v>
      </c>
      <c r="PAA1" s="1" t="s">
        <v>12929</v>
      </c>
      <c r="PAB1" s="1" t="s">
        <v>12930</v>
      </c>
      <c r="PAC1" s="1" t="s">
        <v>12931</v>
      </c>
      <c r="PAD1" s="1" t="s">
        <v>12932</v>
      </c>
      <c r="PAE1" s="1" t="s">
        <v>12933</v>
      </c>
      <c r="PAF1" s="1" t="s">
        <v>12934</v>
      </c>
      <c r="PAG1" s="1" t="s">
        <v>12935</v>
      </c>
      <c r="PAH1" s="1" t="s">
        <v>12936</v>
      </c>
      <c r="PAI1" s="1" t="s">
        <v>12937</v>
      </c>
      <c r="PAJ1" s="1" t="s">
        <v>12938</v>
      </c>
      <c r="PAK1" s="1" t="s">
        <v>12939</v>
      </c>
      <c r="PAL1" s="1" t="s">
        <v>12940</v>
      </c>
      <c r="PAM1" s="1" t="s">
        <v>12941</v>
      </c>
      <c r="PAN1" s="1" t="s">
        <v>12942</v>
      </c>
      <c r="PAO1" s="1" t="s">
        <v>12943</v>
      </c>
      <c r="PAP1" s="1" t="s">
        <v>12944</v>
      </c>
      <c r="PAQ1" s="1" t="s">
        <v>12945</v>
      </c>
      <c r="PAR1" s="1" t="s">
        <v>12946</v>
      </c>
      <c r="PAS1" s="1" t="s">
        <v>12947</v>
      </c>
      <c r="PAT1" s="1" t="s">
        <v>12948</v>
      </c>
      <c r="PAU1" s="1" t="s">
        <v>12949</v>
      </c>
      <c r="PAV1" s="1" t="s">
        <v>12950</v>
      </c>
      <c r="PAW1" s="1" t="s">
        <v>12951</v>
      </c>
      <c r="PAX1" s="1" t="s">
        <v>12952</v>
      </c>
      <c r="PAY1" s="1" t="s">
        <v>12953</v>
      </c>
      <c r="PAZ1" s="1" t="s">
        <v>12954</v>
      </c>
      <c r="PBA1" s="1" t="s">
        <v>12955</v>
      </c>
      <c r="PBB1" s="1" t="s">
        <v>12956</v>
      </c>
      <c r="PBC1" s="1" t="s">
        <v>12957</v>
      </c>
      <c r="PBD1" s="1" t="s">
        <v>12958</v>
      </c>
      <c r="PBE1" s="1" t="s">
        <v>12959</v>
      </c>
      <c r="PBF1" s="1" t="s">
        <v>12960</v>
      </c>
      <c r="PBG1" s="1" t="s">
        <v>12961</v>
      </c>
      <c r="PBH1" s="1" t="s">
        <v>12962</v>
      </c>
      <c r="PBI1" s="1" t="s">
        <v>12963</v>
      </c>
      <c r="PBJ1" s="1" t="s">
        <v>12964</v>
      </c>
      <c r="PBK1" s="1" t="s">
        <v>12965</v>
      </c>
      <c r="PBL1" s="1" t="s">
        <v>12966</v>
      </c>
      <c r="PBM1" s="1" t="s">
        <v>12967</v>
      </c>
      <c r="PBN1" s="1" t="s">
        <v>12968</v>
      </c>
      <c r="PBO1" s="1" t="s">
        <v>12969</v>
      </c>
      <c r="PBP1" s="1" t="s">
        <v>12970</v>
      </c>
      <c r="PBQ1" s="1" t="s">
        <v>12971</v>
      </c>
      <c r="PBR1" s="1" t="s">
        <v>12972</v>
      </c>
      <c r="PBS1" s="1" t="s">
        <v>12973</v>
      </c>
      <c r="PBT1" s="1" t="s">
        <v>12974</v>
      </c>
      <c r="PBU1" s="1" t="s">
        <v>12975</v>
      </c>
      <c r="PBV1" s="1" t="s">
        <v>12976</v>
      </c>
      <c r="PBW1" s="1" t="s">
        <v>12977</v>
      </c>
      <c r="PBX1" s="1" t="s">
        <v>12978</v>
      </c>
      <c r="PBY1" s="1" t="s">
        <v>12979</v>
      </c>
      <c r="PBZ1" s="1" t="s">
        <v>12980</v>
      </c>
      <c r="PCA1" s="1" t="s">
        <v>12981</v>
      </c>
      <c r="PCB1" s="1" t="s">
        <v>12982</v>
      </c>
      <c r="PCC1" s="1" t="s">
        <v>12983</v>
      </c>
      <c r="PCD1" s="1" t="s">
        <v>12984</v>
      </c>
      <c r="PCE1" s="1" t="s">
        <v>12985</v>
      </c>
      <c r="PCF1" s="1" t="s">
        <v>12986</v>
      </c>
      <c r="PCG1" s="1" t="s">
        <v>12987</v>
      </c>
      <c r="PCH1" s="1" t="s">
        <v>12988</v>
      </c>
      <c r="PCI1" s="1" t="s">
        <v>12989</v>
      </c>
      <c r="PCJ1" s="1" t="s">
        <v>12990</v>
      </c>
      <c r="PCK1" s="1" t="s">
        <v>12991</v>
      </c>
      <c r="PCL1" s="1" t="s">
        <v>12992</v>
      </c>
      <c r="PCM1" s="1" t="s">
        <v>12993</v>
      </c>
      <c r="PCN1" s="1" t="s">
        <v>12994</v>
      </c>
      <c r="PCO1" s="1" t="s">
        <v>12995</v>
      </c>
      <c r="PCP1" s="1" t="s">
        <v>12996</v>
      </c>
      <c r="PCQ1" s="1" t="s">
        <v>12997</v>
      </c>
      <c r="PCR1" s="1" t="s">
        <v>12998</v>
      </c>
      <c r="PCS1" s="1" t="s">
        <v>12999</v>
      </c>
      <c r="PCT1" s="1" t="s">
        <v>13000</v>
      </c>
      <c r="PCU1" s="1" t="s">
        <v>13001</v>
      </c>
      <c r="PCV1" s="1" t="s">
        <v>13002</v>
      </c>
      <c r="PCW1" s="1" t="s">
        <v>13003</v>
      </c>
      <c r="PCX1" s="1" t="s">
        <v>13004</v>
      </c>
      <c r="PCY1" s="1" t="s">
        <v>13005</v>
      </c>
      <c r="PCZ1" s="1" t="s">
        <v>13006</v>
      </c>
      <c r="PDA1" s="1" t="s">
        <v>13007</v>
      </c>
      <c r="PDB1" s="1" t="s">
        <v>13008</v>
      </c>
      <c r="PDC1" s="1" t="s">
        <v>13009</v>
      </c>
      <c r="PDD1" s="1" t="s">
        <v>13010</v>
      </c>
      <c r="PDE1" s="1" t="s">
        <v>13011</v>
      </c>
      <c r="PDF1" s="1" t="s">
        <v>13012</v>
      </c>
      <c r="PDG1" s="1" t="s">
        <v>13013</v>
      </c>
      <c r="PDH1" s="1" t="s">
        <v>13014</v>
      </c>
      <c r="PDI1" s="1" t="s">
        <v>13015</v>
      </c>
      <c r="PDJ1" s="1" t="s">
        <v>13016</v>
      </c>
      <c r="PDK1" s="1" t="s">
        <v>13017</v>
      </c>
      <c r="PDL1" s="1" t="s">
        <v>13018</v>
      </c>
      <c r="PDM1" s="1" t="s">
        <v>13019</v>
      </c>
      <c r="PDN1" s="1" t="s">
        <v>13020</v>
      </c>
      <c r="PDO1" s="1" t="s">
        <v>13021</v>
      </c>
      <c r="PDP1" s="1" t="s">
        <v>13022</v>
      </c>
      <c r="PDQ1" s="1" t="s">
        <v>13023</v>
      </c>
      <c r="PDR1" s="1" t="s">
        <v>13024</v>
      </c>
      <c r="PDS1" s="1" t="s">
        <v>13025</v>
      </c>
      <c r="PDT1" s="1" t="s">
        <v>13026</v>
      </c>
      <c r="PDU1" s="1" t="s">
        <v>13027</v>
      </c>
      <c r="PDV1" s="1" t="s">
        <v>13028</v>
      </c>
      <c r="PDW1" s="1" t="s">
        <v>13029</v>
      </c>
      <c r="PDX1" s="1" t="s">
        <v>13030</v>
      </c>
      <c r="PDY1" s="1" t="s">
        <v>13031</v>
      </c>
      <c r="PDZ1" s="1" t="s">
        <v>13032</v>
      </c>
      <c r="PEA1" s="1" t="s">
        <v>13033</v>
      </c>
      <c r="PEB1" s="1" t="s">
        <v>13034</v>
      </c>
      <c r="PEC1" s="1" t="s">
        <v>13035</v>
      </c>
      <c r="PED1" s="1" t="s">
        <v>13036</v>
      </c>
      <c r="PEE1" s="1" t="s">
        <v>13037</v>
      </c>
      <c r="PEF1" s="1" t="s">
        <v>13038</v>
      </c>
      <c r="PEG1" s="1" t="s">
        <v>13039</v>
      </c>
      <c r="PEH1" s="1" t="s">
        <v>13040</v>
      </c>
      <c r="PEI1" s="1" t="s">
        <v>13041</v>
      </c>
      <c r="PEJ1" s="1" t="s">
        <v>13042</v>
      </c>
      <c r="PEK1" s="1" t="s">
        <v>13043</v>
      </c>
      <c r="PEL1" s="1" t="s">
        <v>13044</v>
      </c>
      <c r="PEM1" s="1" t="s">
        <v>13045</v>
      </c>
      <c r="PEN1" s="1" t="s">
        <v>13046</v>
      </c>
      <c r="PEO1" s="1" t="s">
        <v>13047</v>
      </c>
      <c r="PEP1" s="1" t="s">
        <v>13048</v>
      </c>
      <c r="PEQ1" s="1" t="s">
        <v>13049</v>
      </c>
      <c r="PER1" s="1" t="s">
        <v>13050</v>
      </c>
      <c r="PES1" s="1" t="s">
        <v>13051</v>
      </c>
      <c r="PET1" s="1" t="s">
        <v>13052</v>
      </c>
      <c r="PEU1" s="1" t="s">
        <v>13053</v>
      </c>
      <c r="PEV1" s="1" t="s">
        <v>13054</v>
      </c>
      <c r="PEW1" s="1" t="s">
        <v>13055</v>
      </c>
      <c r="PEX1" s="1" t="s">
        <v>13056</v>
      </c>
      <c r="PEY1" s="1" t="s">
        <v>13057</v>
      </c>
      <c r="PEZ1" s="1" t="s">
        <v>13058</v>
      </c>
      <c r="PFA1" s="1" t="s">
        <v>13059</v>
      </c>
      <c r="PFB1" s="1" t="s">
        <v>13060</v>
      </c>
      <c r="PFC1" s="1" t="s">
        <v>13061</v>
      </c>
      <c r="PFD1" s="1" t="s">
        <v>13062</v>
      </c>
      <c r="PFE1" s="1" t="s">
        <v>13063</v>
      </c>
      <c r="PFF1" s="1" t="s">
        <v>13064</v>
      </c>
      <c r="PFG1" s="1" t="s">
        <v>13065</v>
      </c>
      <c r="PFH1" s="1" t="s">
        <v>13066</v>
      </c>
      <c r="PFI1" s="1" t="s">
        <v>13067</v>
      </c>
      <c r="PFJ1" s="1" t="s">
        <v>13068</v>
      </c>
      <c r="PFK1" s="1" t="s">
        <v>13069</v>
      </c>
      <c r="PFL1" s="1" t="s">
        <v>13070</v>
      </c>
      <c r="PFM1" s="1" t="s">
        <v>13071</v>
      </c>
      <c r="PFN1" s="1" t="s">
        <v>13072</v>
      </c>
      <c r="PFO1" s="1" t="s">
        <v>13073</v>
      </c>
      <c r="PFP1" s="1" t="s">
        <v>13074</v>
      </c>
      <c r="PFQ1" s="1" t="s">
        <v>13075</v>
      </c>
      <c r="PFR1" s="1" t="s">
        <v>13076</v>
      </c>
      <c r="PFS1" s="1" t="s">
        <v>13077</v>
      </c>
      <c r="PFT1" s="1" t="s">
        <v>13078</v>
      </c>
      <c r="PFU1" s="1" t="s">
        <v>13079</v>
      </c>
      <c r="PFV1" s="1" t="s">
        <v>13080</v>
      </c>
      <c r="PFW1" s="1" t="s">
        <v>13081</v>
      </c>
      <c r="PFX1" s="1" t="s">
        <v>13082</v>
      </c>
      <c r="PFY1" s="1" t="s">
        <v>13083</v>
      </c>
      <c r="PFZ1" s="1" t="s">
        <v>13084</v>
      </c>
      <c r="PGA1" s="1" t="s">
        <v>13085</v>
      </c>
      <c r="PGB1" s="1" t="s">
        <v>13086</v>
      </c>
      <c r="PGC1" s="1" t="s">
        <v>13087</v>
      </c>
      <c r="PGD1" s="1" t="s">
        <v>13088</v>
      </c>
      <c r="PGE1" s="1" t="s">
        <v>13089</v>
      </c>
      <c r="PGF1" s="1" t="s">
        <v>13090</v>
      </c>
      <c r="PGG1" s="1" t="s">
        <v>13091</v>
      </c>
      <c r="PGH1" s="1" t="s">
        <v>13092</v>
      </c>
      <c r="PGI1" s="1" t="s">
        <v>13093</v>
      </c>
      <c r="PGJ1" s="1" t="s">
        <v>13094</v>
      </c>
      <c r="PGK1" s="1" t="s">
        <v>13095</v>
      </c>
      <c r="PGL1" s="1" t="s">
        <v>13096</v>
      </c>
      <c r="PGM1" s="1" t="s">
        <v>13097</v>
      </c>
      <c r="PGN1" s="1" t="s">
        <v>13098</v>
      </c>
      <c r="PGO1" s="1" t="s">
        <v>13099</v>
      </c>
      <c r="PGP1" s="1" t="s">
        <v>13100</v>
      </c>
      <c r="PGQ1" s="1" t="s">
        <v>13101</v>
      </c>
      <c r="PGR1" s="1" t="s">
        <v>13102</v>
      </c>
      <c r="PGS1" s="1" t="s">
        <v>13103</v>
      </c>
      <c r="PGT1" s="1" t="s">
        <v>13104</v>
      </c>
      <c r="PGU1" s="1" t="s">
        <v>13105</v>
      </c>
      <c r="PGV1" s="1" t="s">
        <v>13106</v>
      </c>
      <c r="PGW1" s="1" t="s">
        <v>13107</v>
      </c>
      <c r="PGX1" s="1" t="s">
        <v>13108</v>
      </c>
      <c r="PGY1" s="1" t="s">
        <v>13109</v>
      </c>
      <c r="PGZ1" s="1" t="s">
        <v>13110</v>
      </c>
      <c r="PHA1" s="1" t="s">
        <v>13111</v>
      </c>
      <c r="PHB1" s="1" t="s">
        <v>13112</v>
      </c>
      <c r="PHC1" s="1" t="s">
        <v>13113</v>
      </c>
      <c r="PHD1" s="1" t="s">
        <v>13114</v>
      </c>
      <c r="PHE1" s="1" t="s">
        <v>13115</v>
      </c>
      <c r="PHF1" s="1" t="s">
        <v>13116</v>
      </c>
      <c r="PHG1" s="1" t="s">
        <v>13117</v>
      </c>
      <c r="PHH1" s="1" t="s">
        <v>13118</v>
      </c>
      <c r="PHI1" s="1" t="s">
        <v>13119</v>
      </c>
      <c r="PHJ1" s="1" t="s">
        <v>13120</v>
      </c>
      <c r="PHK1" s="1" t="s">
        <v>13121</v>
      </c>
      <c r="PHL1" s="1" t="s">
        <v>13122</v>
      </c>
      <c r="PHM1" s="1" t="s">
        <v>13123</v>
      </c>
      <c r="PHN1" s="1" t="s">
        <v>13124</v>
      </c>
      <c r="PHO1" s="1" t="s">
        <v>13125</v>
      </c>
      <c r="PHP1" s="1" t="s">
        <v>13126</v>
      </c>
      <c r="PHQ1" s="1" t="s">
        <v>13127</v>
      </c>
      <c r="PHR1" s="1" t="s">
        <v>13128</v>
      </c>
      <c r="PHS1" s="1" t="s">
        <v>13129</v>
      </c>
      <c r="PHT1" s="1" t="s">
        <v>13130</v>
      </c>
      <c r="PHU1" s="1" t="s">
        <v>13131</v>
      </c>
      <c r="PHV1" s="1" t="s">
        <v>13132</v>
      </c>
      <c r="PHW1" s="1" t="s">
        <v>13133</v>
      </c>
      <c r="PHX1" s="1" t="s">
        <v>13134</v>
      </c>
      <c r="PHY1" s="1" t="s">
        <v>13135</v>
      </c>
      <c r="PHZ1" s="1" t="s">
        <v>13136</v>
      </c>
      <c r="PIA1" s="1" t="s">
        <v>13137</v>
      </c>
      <c r="PIB1" s="1" t="s">
        <v>13138</v>
      </c>
      <c r="PIC1" s="1" t="s">
        <v>13139</v>
      </c>
      <c r="PID1" s="1" t="s">
        <v>13140</v>
      </c>
      <c r="PIE1" s="1" t="s">
        <v>13141</v>
      </c>
      <c r="PIF1" s="1" t="s">
        <v>13142</v>
      </c>
      <c r="PIG1" s="1" t="s">
        <v>13143</v>
      </c>
      <c r="PIH1" s="1" t="s">
        <v>13144</v>
      </c>
      <c r="PII1" s="1" t="s">
        <v>13145</v>
      </c>
      <c r="PIJ1" s="1" t="s">
        <v>13146</v>
      </c>
      <c r="PIK1" s="1" t="s">
        <v>13147</v>
      </c>
      <c r="PIL1" s="1" t="s">
        <v>13148</v>
      </c>
      <c r="PIM1" s="1" t="s">
        <v>13149</v>
      </c>
      <c r="PIN1" s="1" t="s">
        <v>13150</v>
      </c>
      <c r="PIO1" s="1" t="s">
        <v>13151</v>
      </c>
      <c r="PIP1" s="1" t="s">
        <v>13152</v>
      </c>
      <c r="PIQ1" s="1" t="s">
        <v>13153</v>
      </c>
      <c r="PIR1" s="1" t="s">
        <v>13154</v>
      </c>
      <c r="PIS1" s="1" t="s">
        <v>13155</v>
      </c>
      <c r="PIT1" s="1" t="s">
        <v>13156</v>
      </c>
      <c r="PIU1" s="1" t="s">
        <v>13157</v>
      </c>
      <c r="PIV1" s="1" t="s">
        <v>13158</v>
      </c>
      <c r="PIW1" s="1" t="s">
        <v>13159</v>
      </c>
      <c r="PIX1" s="1" t="s">
        <v>13160</v>
      </c>
      <c r="PIY1" s="1" t="s">
        <v>13161</v>
      </c>
      <c r="PIZ1" s="1" t="s">
        <v>13162</v>
      </c>
      <c r="PJA1" s="1" t="s">
        <v>13163</v>
      </c>
      <c r="PJB1" s="1" t="s">
        <v>13164</v>
      </c>
      <c r="PJC1" s="1" t="s">
        <v>13165</v>
      </c>
      <c r="PJD1" s="1" t="s">
        <v>13166</v>
      </c>
      <c r="PJE1" s="1" t="s">
        <v>13167</v>
      </c>
      <c r="PJF1" s="1" t="s">
        <v>13168</v>
      </c>
      <c r="PJG1" s="1" t="s">
        <v>13169</v>
      </c>
      <c r="PJH1" s="1" t="s">
        <v>13170</v>
      </c>
      <c r="PJI1" s="1" t="s">
        <v>13171</v>
      </c>
      <c r="PJJ1" s="1" t="s">
        <v>13172</v>
      </c>
      <c r="PJK1" s="1" t="s">
        <v>13173</v>
      </c>
      <c r="PJL1" s="1" t="s">
        <v>13174</v>
      </c>
      <c r="PJM1" s="1" t="s">
        <v>13175</v>
      </c>
      <c r="PJN1" s="1" t="s">
        <v>13176</v>
      </c>
      <c r="PJO1" s="1" t="s">
        <v>13177</v>
      </c>
      <c r="PJP1" s="1" t="s">
        <v>13178</v>
      </c>
      <c r="PJQ1" s="1" t="s">
        <v>13179</v>
      </c>
      <c r="PJR1" s="1" t="s">
        <v>13180</v>
      </c>
      <c r="PJS1" s="1" t="s">
        <v>13181</v>
      </c>
      <c r="PJT1" s="1" t="s">
        <v>13182</v>
      </c>
      <c r="PJU1" s="1" t="s">
        <v>13183</v>
      </c>
      <c r="PJV1" s="1" t="s">
        <v>13184</v>
      </c>
      <c r="PJW1" s="1" t="s">
        <v>13185</v>
      </c>
      <c r="PJX1" s="1" t="s">
        <v>13186</v>
      </c>
      <c r="PJY1" s="1" t="s">
        <v>13187</v>
      </c>
      <c r="PJZ1" s="1" t="s">
        <v>13188</v>
      </c>
      <c r="PKA1" s="1" t="s">
        <v>13189</v>
      </c>
      <c r="PKB1" s="1" t="s">
        <v>13190</v>
      </c>
      <c r="PKC1" s="1" t="s">
        <v>13191</v>
      </c>
      <c r="PKD1" s="1" t="s">
        <v>13192</v>
      </c>
      <c r="PKE1" s="1" t="s">
        <v>13193</v>
      </c>
      <c r="PKF1" s="1" t="s">
        <v>13194</v>
      </c>
      <c r="PKG1" s="1" t="s">
        <v>13195</v>
      </c>
      <c r="PKH1" s="1" t="s">
        <v>13196</v>
      </c>
      <c r="PKI1" s="1" t="s">
        <v>13197</v>
      </c>
      <c r="PKJ1" s="1" t="s">
        <v>13198</v>
      </c>
      <c r="PKK1" s="1" t="s">
        <v>13199</v>
      </c>
      <c r="PKL1" s="1" t="s">
        <v>13200</v>
      </c>
      <c r="PKM1" s="1" t="s">
        <v>13201</v>
      </c>
      <c r="PKN1" s="1" t="s">
        <v>13202</v>
      </c>
      <c r="PKO1" s="1" t="s">
        <v>13203</v>
      </c>
      <c r="PKP1" s="1" t="s">
        <v>13204</v>
      </c>
      <c r="PKQ1" s="1" t="s">
        <v>13205</v>
      </c>
      <c r="PKR1" s="1" t="s">
        <v>13206</v>
      </c>
      <c r="PKS1" s="1" t="s">
        <v>13207</v>
      </c>
      <c r="PKT1" s="1" t="s">
        <v>13208</v>
      </c>
      <c r="PKU1" s="1" t="s">
        <v>13209</v>
      </c>
      <c r="PKV1" s="1" t="s">
        <v>13210</v>
      </c>
      <c r="PKW1" s="1" t="s">
        <v>13211</v>
      </c>
      <c r="PKX1" s="1" t="s">
        <v>13212</v>
      </c>
      <c r="PKY1" s="1" t="s">
        <v>13213</v>
      </c>
      <c r="PKZ1" s="1" t="s">
        <v>13214</v>
      </c>
      <c r="PLA1" s="1" t="s">
        <v>13215</v>
      </c>
      <c r="PLB1" s="1" t="s">
        <v>13216</v>
      </c>
      <c r="PLC1" s="1" t="s">
        <v>13217</v>
      </c>
      <c r="PLD1" s="1" t="s">
        <v>13218</v>
      </c>
      <c r="PLE1" s="1" t="s">
        <v>13219</v>
      </c>
      <c r="PLF1" s="1" t="s">
        <v>13220</v>
      </c>
      <c r="PLG1" s="1" t="s">
        <v>13221</v>
      </c>
      <c r="PLH1" s="1" t="s">
        <v>13222</v>
      </c>
      <c r="PLI1" s="1" t="s">
        <v>13223</v>
      </c>
      <c r="PLJ1" s="1" t="s">
        <v>13224</v>
      </c>
      <c r="PLK1" s="1" t="s">
        <v>13225</v>
      </c>
      <c r="PLL1" s="1" t="s">
        <v>13226</v>
      </c>
      <c r="PLM1" s="1" t="s">
        <v>13227</v>
      </c>
      <c r="PLN1" s="1" t="s">
        <v>13228</v>
      </c>
      <c r="PLO1" s="1" t="s">
        <v>13229</v>
      </c>
      <c r="PLP1" s="1" t="s">
        <v>13230</v>
      </c>
      <c r="PLQ1" s="1" t="s">
        <v>13231</v>
      </c>
      <c r="PLR1" s="1" t="s">
        <v>13232</v>
      </c>
      <c r="PLS1" s="1" t="s">
        <v>13233</v>
      </c>
      <c r="PLT1" s="1" t="s">
        <v>13234</v>
      </c>
      <c r="PLU1" s="1" t="s">
        <v>13235</v>
      </c>
      <c r="PLV1" s="1" t="s">
        <v>13236</v>
      </c>
      <c r="PLW1" s="1" t="s">
        <v>13237</v>
      </c>
      <c r="PLX1" s="1" t="s">
        <v>13238</v>
      </c>
      <c r="PLY1" s="1" t="s">
        <v>13239</v>
      </c>
      <c r="PLZ1" s="1" t="s">
        <v>13240</v>
      </c>
      <c r="PMA1" s="1" t="s">
        <v>13241</v>
      </c>
      <c r="PMB1" s="1" t="s">
        <v>13242</v>
      </c>
      <c r="PMC1" s="1" t="s">
        <v>13243</v>
      </c>
      <c r="PMD1" s="1" t="s">
        <v>13244</v>
      </c>
      <c r="PME1" s="1" t="s">
        <v>13245</v>
      </c>
      <c r="PMF1" s="1" t="s">
        <v>13246</v>
      </c>
      <c r="PMG1" s="1" t="s">
        <v>13247</v>
      </c>
      <c r="PMH1" s="1" t="s">
        <v>13248</v>
      </c>
      <c r="PMI1" s="1" t="s">
        <v>13249</v>
      </c>
      <c r="PMJ1" s="1" t="s">
        <v>13250</v>
      </c>
      <c r="PMK1" s="1" t="s">
        <v>13251</v>
      </c>
      <c r="PML1" s="1" t="s">
        <v>13252</v>
      </c>
      <c r="PMM1" s="1" t="s">
        <v>13253</v>
      </c>
      <c r="PMN1" s="1" t="s">
        <v>13254</v>
      </c>
      <c r="PMO1" s="1" t="s">
        <v>13255</v>
      </c>
      <c r="PMP1" s="1" t="s">
        <v>13256</v>
      </c>
      <c r="PMQ1" s="1" t="s">
        <v>13257</v>
      </c>
      <c r="PMR1" s="1" t="s">
        <v>13258</v>
      </c>
      <c r="PMS1" s="1" t="s">
        <v>13259</v>
      </c>
      <c r="PMT1" s="1" t="s">
        <v>13260</v>
      </c>
      <c r="PMU1" s="1" t="s">
        <v>13261</v>
      </c>
      <c r="PMV1" s="1" t="s">
        <v>13262</v>
      </c>
      <c r="PMW1" s="1" t="s">
        <v>13263</v>
      </c>
      <c r="PMX1" s="1" t="s">
        <v>13264</v>
      </c>
      <c r="PMY1" s="1" t="s">
        <v>13265</v>
      </c>
      <c r="PMZ1" s="1" t="s">
        <v>13266</v>
      </c>
      <c r="PNA1" s="1" t="s">
        <v>13267</v>
      </c>
      <c r="PNB1" s="1" t="s">
        <v>13268</v>
      </c>
      <c r="PNC1" s="1" t="s">
        <v>13269</v>
      </c>
      <c r="PND1" s="1" t="s">
        <v>13270</v>
      </c>
      <c r="PNE1" s="1" t="s">
        <v>13271</v>
      </c>
      <c r="PNF1" s="1" t="s">
        <v>13272</v>
      </c>
      <c r="PNG1" s="1" t="s">
        <v>13273</v>
      </c>
      <c r="PNH1" s="1" t="s">
        <v>13274</v>
      </c>
      <c r="PNI1" s="1" t="s">
        <v>13275</v>
      </c>
      <c r="PNJ1" s="1" t="s">
        <v>13276</v>
      </c>
      <c r="PNK1" s="1" t="s">
        <v>13277</v>
      </c>
      <c r="PNL1" s="1" t="s">
        <v>13278</v>
      </c>
      <c r="PNM1" s="1" t="s">
        <v>13279</v>
      </c>
      <c r="PNN1" s="1" t="s">
        <v>13280</v>
      </c>
      <c r="PNO1" s="1" t="s">
        <v>13281</v>
      </c>
      <c r="PNP1" s="1" t="s">
        <v>13282</v>
      </c>
      <c r="PNQ1" s="1" t="s">
        <v>13283</v>
      </c>
      <c r="PNR1" s="1" t="s">
        <v>13284</v>
      </c>
      <c r="PNS1" s="1" t="s">
        <v>13285</v>
      </c>
      <c r="PNT1" s="1" t="s">
        <v>13286</v>
      </c>
      <c r="PNU1" s="1" t="s">
        <v>13287</v>
      </c>
      <c r="PNV1" s="1" t="s">
        <v>13288</v>
      </c>
      <c r="PNW1" s="1" t="s">
        <v>13289</v>
      </c>
      <c r="PNX1" s="1" t="s">
        <v>13290</v>
      </c>
      <c r="PNY1" s="1" t="s">
        <v>13291</v>
      </c>
      <c r="PNZ1" s="1" t="s">
        <v>13292</v>
      </c>
      <c r="POA1" s="1" t="s">
        <v>13293</v>
      </c>
      <c r="POB1" s="1" t="s">
        <v>13294</v>
      </c>
      <c r="POC1" s="1" t="s">
        <v>13295</v>
      </c>
      <c r="POD1" s="1" t="s">
        <v>13296</v>
      </c>
      <c r="POE1" s="1" t="s">
        <v>13297</v>
      </c>
      <c r="POF1" s="1" t="s">
        <v>13298</v>
      </c>
      <c r="POG1" s="1" t="s">
        <v>13299</v>
      </c>
      <c r="POH1" s="1" t="s">
        <v>13300</v>
      </c>
      <c r="POI1" s="1" t="s">
        <v>13301</v>
      </c>
      <c r="POJ1" s="1" t="s">
        <v>13302</v>
      </c>
      <c r="POK1" s="1" t="s">
        <v>13303</v>
      </c>
      <c r="POL1" s="1" t="s">
        <v>13304</v>
      </c>
      <c r="POM1" s="1" t="s">
        <v>13305</v>
      </c>
      <c r="PON1" s="1" t="s">
        <v>13306</v>
      </c>
      <c r="POO1" s="1" t="s">
        <v>13307</v>
      </c>
      <c r="POP1" s="1" t="s">
        <v>13308</v>
      </c>
      <c r="POQ1" s="1" t="s">
        <v>13309</v>
      </c>
      <c r="POR1" s="1" t="s">
        <v>13310</v>
      </c>
      <c r="POS1" s="1" t="s">
        <v>13311</v>
      </c>
      <c r="POT1" s="1" t="s">
        <v>13312</v>
      </c>
      <c r="POU1" s="1" t="s">
        <v>13313</v>
      </c>
      <c r="POV1" s="1" t="s">
        <v>13314</v>
      </c>
      <c r="POW1" s="1" t="s">
        <v>13315</v>
      </c>
      <c r="POX1" s="1" t="s">
        <v>13316</v>
      </c>
      <c r="POY1" s="1" t="s">
        <v>13317</v>
      </c>
      <c r="POZ1" s="1" t="s">
        <v>13318</v>
      </c>
      <c r="PPA1" s="1" t="s">
        <v>13319</v>
      </c>
      <c r="PPB1" s="1" t="s">
        <v>13320</v>
      </c>
      <c r="PPC1" s="1" t="s">
        <v>13321</v>
      </c>
      <c r="PPD1" s="1" t="s">
        <v>13322</v>
      </c>
      <c r="PPE1" s="1" t="s">
        <v>13323</v>
      </c>
      <c r="PPF1" s="1" t="s">
        <v>13324</v>
      </c>
      <c r="PPG1" s="1" t="s">
        <v>13325</v>
      </c>
      <c r="PPH1" s="1" t="s">
        <v>13326</v>
      </c>
      <c r="PPI1" s="1" t="s">
        <v>13327</v>
      </c>
      <c r="PPJ1" s="1" t="s">
        <v>13328</v>
      </c>
      <c r="PPK1" s="1" t="s">
        <v>13329</v>
      </c>
      <c r="PPL1" s="1" t="s">
        <v>13330</v>
      </c>
      <c r="PPM1" s="1" t="s">
        <v>13331</v>
      </c>
      <c r="PPN1" s="1" t="s">
        <v>13332</v>
      </c>
      <c r="PPO1" s="1" t="s">
        <v>13333</v>
      </c>
      <c r="PPP1" s="1" t="s">
        <v>13334</v>
      </c>
      <c r="PPQ1" s="1" t="s">
        <v>13335</v>
      </c>
      <c r="PPR1" s="1" t="s">
        <v>13336</v>
      </c>
      <c r="PPS1" s="1" t="s">
        <v>13337</v>
      </c>
      <c r="PPT1" s="1" t="s">
        <v>13338</v>
      </c>
      <c r="PPU1" s="1" t="s">
        <v>13339</v>
      </c>
      <c r="PPV1" s="1" t="s">
        <v>13340</v>
      </c>
      <c r="PPW1" s="1" t="s">
        <v>13341</v>
      </c>
      <c r="PPX1" s="1" t="s">
        <v>13342</v>
      </c>
      <c r="PPY1" s="1" t="s">
        <v>13343</v>
      </c>
      <c r="PPZ1" s="1" t="s">
        <v>13344</v>
      </c>
      <c r="PQA1" s="1" t="s">
        <v>13345</v>
      </c>
      <c r="PQB1" s="1" t="s">
        <v>13346</v>
      </c>
      <c r="PQC1" s="1" t="s">
        <v>13347</v>
      </c>
      <c r="PQD1" s="1" t="s">
        <v>13348</v>
      </c>
      <c r="PQE1" s="1" t="s">
        <v>13349</v>
      </c>
      <c r="PQF1" s="1" t="s">
        <v>13350</v>
      </c>
      <c r="PQG1" s="1" t="s">
        <v>13351</v>
      </c>
      <c r="PQH1" s="1" t="s">
        <v>13352</v>
      </c>
      <c r="PQI1" s="1" t="s">
        <v>13353</v>
      </c>
      <c r="PQJ1" s="1" t="s">
        <v>13354</v>
      </c>
      <c r="PQK1" s="1" t="s">
        <v>13355</v>
      </c>
      <c r="PQL1" s="1" t="s">
        <v>13356</v>
      </c>
      <c r="PQM1" s="1" t="s">
        <v>13357</v>
      </c>
      <c r="PQN1" s="1" t="s">
        <v>13358</v>
      </c>
      <c r="PQO1" s="1" t="s">
        <v>13359</v>
      </c>
      <c r="PQP1" s="1" t="s">
        <v>13360</v>
      </c>
      <c r="PQQ1" s="1" t="s">
        <v>13361</v>
      </c>
      <c r="PQR1" s="1" t="s">
        <v>13362</v>
      </c>
      <c r="PQS1" s="1" t="s">
        <v>13363</v>
      </c>
      <c r="PQT1" s="1" t="s">
        <v>13364</v>
      </c>
      <c r="PQU1" s="1" t="s">
        <v>13365</v>
      </c>
      <c r="PQV1" s="1" t="s">
        <v>13366</v>
      </c>
      <c r="PQW1" s="1" t="s">
        <v>13367</v>
      </c>
      <c r="PQX1" s="1" t="s">
        <v>13368</v>
      </c>
      <c r="PQY1" s="1" t="s">
        <v>13369</v>
      </c>
      <c r="PQZ1" s="1" t="s">
        <v>13370</v>
      </c>
      <c r="PRA1" s="1" t="s">
        <v>13371</v>
      </c>
      <c r="PRB1" s="1" t="s">
        <v>13372</v>
      </c>
      <c r="PRC1" s="1" t="s">
        <v>13373</v>
      </c>
      <c r="PRD1" s="1" t="s">
        <v>13374</v>
      </c>
      <c r="PRE1" s="1" t="s">
        <v>13375</v>
      </c>
      <c r="PRF1" s="1" t="s">
        <v>13376</v>
      </c>
      <c r="PRG1" s="1" t="s">
        <v>13377</v>
      </c>
      <c r="PRH1" s="1" t="s">
        <v>13378</v>
      </c>
      <c r="PRI1" s="1" t="s">
        <v>13379</v>
      </c>
      <c r="PRJ1" s="1" t="s">
        <v>13380</v>
      </c>
      <c r="PRK1" s="1" t="s">
        <v>13381</v>
      </c>
      <c r="PRL1" s="1" t="s">
        <v>13382</v>
      </c>
      <c r="PRM1" s="1" t="s">
        <v>13383</v>
      </c>
      <c r="PRN1" s="1" t="s">
        <v>13384</v>
      </c>
      <c r="PRO1" s="1" t="s">
        <v>13385</v>
      </c>
      <c r="PRP1" s="1" t="s">
        <v>13386</v>
      </c>
      <c r="PRQ1" s="1" t="s">
        <v>13387</v>
      </c>
      <c r="PRR1" s="1" t="s">
        <v>13388</v>
      </c>
      <c r="PRS1" s="1" t="s">
        <v>13389</v>
      </c>
      <c r="PRT1" s="1" t="s">
        <v>13390</v>
      </c>
      <c r="PRU1" s="1" t="s">
        <v>13391</v>
      </c>
      <c r="PRV1" s="1" t="s">
        <v>13392</v>
      </c>
      <c r="PRW1" s="1" t="s">
        <v>13393</v>
      </c>
      <c r="PRX1" s="1" t="s">
        <v>13394</v>
      </c>
      <c r="PRY1" s="1" t="s">
        <v>13395</v>
      </c>
      <c r="PRZ1" s="1" t="s">
        <v>13396</v>
      </c>
      <c r="PSA1" s="1" t="s">
        <v>13397</v>
      </c>
      <c r="PSB1" s="1" t="s">
        <v>13398</v>
      </c>
      <c r="PSC1" s="1" t="s">
        <v>13399</v>
      </c>
      <c r="PSD1" s="1" t="s">
        <v>13400</v>
      </c>
      <c r="PSE1" s="1" t="s">
        <v>13401</v>
      </c>
      <c r="PSF1" s="1" t="s">
        <v>13402</v>
      </c>
      <c r="PSG1" s="1" t="s">
        <v>13403</v>
      </c>
      <c r="PSH1" s="1" t="s">
        <v>13404</v>
      </c>
      <c r="PSI1" s="1" t="s">
        <v>13405</v>
      </c>
      <c r="PSJ1" s="1" t="s">
        <v>13406</v>
      </c>
      <c r="PSK1" s="1" t="s">
        <v>13407</v>
      </c>
      <c r="PSL1" s="1" t="s">
        <v>13408</v>
      </c>
      <c r="PSM1" s="1" t="s">
        <v>13409</v>
      </c>
      <c r="PSN1" s="1" t="s">
        <v>13410</v>
      </c>
      <c r="PSO1" s="1" t="s">
        <v>13411</v>
      </c>
      <c r="PSP1" s="1" t="s">
        <v>13412</v>
      </c>
      <c r="PSQ1" s="1" t="s">
        <v>13413</v>
      </c>
      <c r="PSR1" s="1" t="s">
        <v>13414</v>
      </c>
      <c r="PSS1" s="1" t="s">
        <v>13415</v>
      </c>
      <c r="PST1" s="1" t="s">
        <v>13416</v>
      </c>
      <c r="PSU1" s="1" t="s">
        <v>13417</v>
      </c>
      <c r="PSV1" s="1" t="s">
        <v>13418</v>
      </c>
      <c r="PSW1" s="1" t="s">
        <v>13419</v>
      </c>
      <c r="PSX1" s="1" t="s">
        <v>13420</v>
      </c>
      <c r="PSY1" s="1" t="s">
        <v>13421</v>
      </c>
      <c r="PSZ1" s="1" t="s">
        <v>13422</v>
      </c>
      <c r="PTA1" s="1" t="s">
        <v>13423</v>
      </c>
      <c r="PTB1" s="1" t="s">
        <v>13424</v>
      </c>
      <c r="PTC1" s="1" t="s">
        <v>13425</v>
      </c>
      <c r="PTD1" s="1" t="s">
        <v>13426</v>
      </c>
      <c r="PTE1" s="1" t="s">
        <v>13427</v>
      </c>
      <c r="PTF1" s="1" t="s">
        <v>13428</v>
      </c>
      <c r="PTG1" s="1" t="s">
        <v>13429</v>
      </c>
      <c r="PTH1" s="1" t="s">
        <v>13430</v>
      </c>
      <c r="PTI1" s="1" t="s">
        <v>13431</v>
      </c>
      <c r="PTJ1" s="1" t="s">
        <v>13432</v>
      </c>
      <c r="PTK1" s="1" t="s">
        <v>13433</v>
      </c>
      <c r="PTL1" s="1" t="s">
        <v>13434</v>
      </c>
      <c r="PTM1" s="1" t="s">
        <v>13435</v>
      </c>
      <c r="PTN1" s="1" t="s">
        <v>13436</v>
      </c>
      <c r="PTO1" s="1" t="s">
        <v>13437</v>
      </c>
      <c r="PTP1" s="1" t="s">
        <v>13438</v>
      </c>
      <c r="PTQ1" s="1" t="s">
        <v>13439</v>
      </c>
      <c r="PTR1" s="1" t="s">
        <v>13440</v>
      </c>
      <c r="PTS1" s="1" t="s">
        <v>13441</v>
      </c>
      <c r="PTT1" s="1" t="s">
        <v>13442</v>
      </c>
      <c r="PTU1" s="1" t="s">
        <v>13443</v>
      </c>
      <c r="PTV1" s="1" t="s">
        <v>13444</v>
      </c>
      <c r="PTW1" s="1" t="s">
        <v>13445</v>
      </c>
      <c r="PTX1" s="1" t="s">
        <v>13446</v>
      </c>
      <c r="PTY1" s="1" t="s">
        <v>13447</v>
      </c>
      <c r="PTZ1" s="1" t="s">
        <v>13448</v>
      </c>
      <c r="PUA1" s="1" t="s">
        <v>13449</v>
      </c>
      <c r="PUB1" s="1" t="s">
        <v>13450</v>
      </c>
      <c r="PUC1" s="1" t="s">
        <v>13451</v>
      </c>
      <c r="PUD1" s="1" t="s">
        <v>13452</v>
      </c>
      <c r="PUE1" s="1" t="s">
        <v>13453</v>
      </c>
      <c r="PUF1" s="1" t="s">
        <v>13454</v>
      </c>
      <c r="PUG1" s="1" t="s">
        <v>13455</v>
      </c>
      <c r="PUH1" s="1" t="s">
        <v>13456</v>
      </c>
      <c r="PUI1" s="1" t="s">
        <v>13457</v>
      </c>
      <c r="PUJ1" s="1" t="s">
        <v>13458</v>
      </c>
      <c r="PUK1" s="1" t="s">
        <v>13459</v>
      </c>
      <c r="PUL1" s="1" t="s">
        <v>13460</v>
      </c>
      <c r="PUM1" s="1" t="s">
        <v>13461</v>
      </c>
      <c r="PUN1" s="1" t="s">
        <v>13462</v>
      </c>
      <c r="PUO1" s="1" t="s">
        <v>13463</v>
      </c>
      <c r="PUP1" s="1" t="s">
        <v>13464</v>
      </c>
      <c r="PUQ1" s="1" t="s">
        <v>13465</v>
      </c>
      <c r="PUR1" s="1" t="s">
        <v>13466</v>
      </c>
      <c r="PUS1" s="1" t="s">
        <v>13467</v>
      </c>
      <c r="PUT1" s="1" t="s">
        <v>13468</v>
      </c>
      <c r="PUU1" s="1" t="s">
        <v>13469</v>
      </c>
      <c r="PUV1" s="1" t="s">
        <v>13470</v>
      </c>
      <c r="PUW1" s="1" t="s">
        <v>13471</v>
      </c>
      <c r="PUX1" s="1" t="s">
        <v>13472</v>
      </c>
      <c r="PUY1" s="1" t="s">
        <v>13473</v>
      </c>
      <c r="PUZ1" s="1" t="s">
        <v>13474</v>
      </c>
      <c r="PVA1" s="1" t="s">
        <v>13475</v>
      </c>
      <c r="PVB1" s="1" t="s">
        <v>13476</v>
      </c>
      <c r="PVC1" s="1" t="s">
        <v>13477</v>
      </c>
      <c r="PVD1" s="1" t="s">
        <v>13478</v>
      </c>
      <c r="PVE1" s="1" t="s">
        <v>13479</v>
      </c>
      <c r="PVF1" s="1" t="s">
        <v>13480</v>
      </c>
      <c r="PVG1" s="1" t="s">
        <v>13481</v>
      </c>
      <c r="PVH1" s="1" t="s">
        <v>13482</v>
      </c>
      <c r="PVI1" s="1" t="s">
        <v>13483</v>
      </c>
      <c r="PVJ1" s="1" t="s">
        <v>13484</v>
      </c>
      <c r="PVK1" s="1" t="s">
        <v>13485</v>
      </c>
      <c r="PVL1" s="1" t="s">
        <v>13486</v>
      </c>
      <c r="PVM1" s="1" t="s">
        <v>13487</v>
      </c>
      <c r="PVN1" s="1" t="s">
        <v>13488</v>
      </c>
      <c r="PVO1" s="1" t="s">
        <v>13489</v>
      </c>
      <c r="PVP1" s="1" t="s">
        <v>13490</v>
      </c>
      <c r="PVQ1" s="1" t="s">
        <v>13491</v>
      </c>
      <c r="PVR1" s="1" t="s">
        <v>13492</v>
      </c>
      <c r="PVS1" s="1" t="s">
        <v>13493</v>
      </c>
      <c r="PVT1" s="1" t="s">
        <v>13494</v>
      </c>
      <c r="PVU1" s="1" t="s">
        <v>13495</v>
      </c>
      <c r="PVV1" s="1" t="s">
        <v>13496</v>
      </c>
      <c r="PVW1" s="1" t="s">
        <v>13497</v>
      </c>
      <c r="PVX1" s="1" t="s">
        <v>13498</v>
      </c>
      <c r="PVY1" s="1" t="s">
        <v>13499</v>
      </c>
      <c r="PVZ1" s="1" t="s">
        <v>13500</v>
      </c>
      <c r="PWA1" s="1" t="s">
        <v>13501</v>
      </c>
      <c r="PWB1" s="1" t="s">
        <v>13502</v>
      </c>
      <c r="PWC1" s="1" t="s">
        <v>13503</v>
      </c>
      <c r="PWD1" s="1" t="s">
        <v>13504</v>
      </c>
      <c r="PWE1" s="1" t="s">
        <v>13505</v>
      </c>
      <c r="PWF1" s="1" t="s">
        <v>13506</v>
      </c>
      <c r="PWG1" s="1" t="s">
        <v>13507</v>
      </c>
      <c r="PWH1" s="1" t="s">
        <v>13508</v>
      </c>
      <c r="PWI1" s="1" t="s">
        <v>13509</v>
      </c>
      <c r="PWJ1" s="1" t="s">
        <v>13510</v>
      </c>
      <c r="PWK1" s="1" t="s">
        <v>13511</v>
      </c>
      <c r="PWL1" s="1" t="s">
        <v>13512</v>
      </c>
      <c r="PWM1" s="1" t="s">
        <v>13513</v>
      </c>
      <c r="PWN1" s="1" t="s">
        <v>13514</v>
      </c>
      <c r="PWO1" s="1" t="s">
        <v>13515</v>
      </c>
      <c r="PWP1" s="1" t="s">
        <v>13516</v>
      </c>
      <c r="PWQ1" s="1" t="s">
        <v>13517</v>
      </c>
      <c r="PWR1" s="1" t="s">
        <v>13518</v>
      </c>
      <c r="PWS1" s="1" t="s">
        <v>13519</v>
      </c>
      <c r="PWT1" s="1" t="s">
        <v>13520</v>
      </c>
      <c r="PWU1" s="1" t="s">
        <v>13521</v>
      </c>
      <c r="PWV1" s="1" t="s">
        <v>13522</v>
      </c>
      <c r="PWW1" s="1" t="s">
        <v>13523</v>
      </c>
      <c r="PWX1" s="1" t="s">
        <v>13524</v>
      </c>
      <c r="PWY1" s="1" t="s">
        <v>13525</v>
      </c>
      <c r="PWZ1" s="1" t="s">
        <v>13526</v>
      </c>
      <c r="PXA1" s="1" t="s">
        <v>13527</v>
      </c>
      <c r="PXB1" s="1" t="s">
        <v>13528</v>
      </c>
      <c r="PXC1" s="1" t="s">
        <v>13529</v>
      </c>
      <c r="PXD1" s="1" t="s">
        <v>13530</v>
      </c>
      <c r="PXE1" s="1" t="s">
        <v>13531</v>
      </c>
      <c r="PXF1" s="1" t="s">
        <v>13532</v>
      </c>
      <c r="PXG1" s="1" t="s">
        <v>13533</v>
      </c>
      <c r="PXH1" s="1" t="s">
        <v>13534</v>
      </c>
      <c r="PXI1" s="1" t="s">
        <v>13535</v>
      </c>
      <c r="PXJ1" s="1" t="s">
        <v>13536</v>
      </c>
      <c r="PXK1" s="1" t="s">
        <v>13537</v>
      </c>
      <c r="PXL1" s="1" t="s">
        <v>13538</v>
      </c>
      <c r="PXM1" s="1" t="s">
        <v>13539</v>
      </c>
      <c r="PXN1" s="1" t="s">
        <v>13540</v>
      </c>
      <c r="PXO1" s="1" t="s">
        <v>13541</v>
      </c>
      <c r="PXP1" s="1" t="s">
        <v>13542</v>
      </c>
      <c r="PXQ1" s="1" t="s">
        <v>13543</v>
      </c>
      <c r="PXR1" s="1" t="s">
        <v>13544</v>
      </c>
      <c r="PXS1" s="1" t="s">
        <v>13545</v>
      </c>
      <c r="PXT1" s="1" t="s">
        <v>13546</v>
      </c>
      <c r="PXU1" s="1" t="s">
        <v>13547</v>
      </c>
      <c r="PXV1" s="1" t="s">
        <v>13548</v>
      </c>
      <c r="PXW1" s="1" t="s">
        <v>13549</v>
      </c>
      <c r="PXX1" s="1" t="s">
        <v>13550</v>
      </c>
      <c r="PXY1" s="1" t="s">
        <v>13551</v>
      </c>
      <c r="PXZ1" s="1" t="s">
        <v>13552</v>
      </c>
      <c r="PYA1" s="1" t="s">
        <v>13553</v>
      </c>
      <c r="PYB1" s="1" t="s">
        <v>13554</v>
      </c>
      <c r="PYC1" s="1" t="s">
        <v>13555</v>
      </c>
      <c r="PYD1" s="1" t="s">
        <v>13556</v>
      </c>
      <c r="PYE1" s="1" t="s">
        <v>13557</v>
      </c>
      <c r="PYF1" s="1" t="s">
        <v>13558</v>
      </c>
      <c r="PYG1" s="1" t="s">
        <v>13559</v>
      </c>
      <c r="PYH1" s="1" t="s">
        <v>13560</v>
      </c>
      <c r="PYI1" s="1" t="s">
        <v>13561</v>
      </c>
      <c r="PYJ1" s="1" t="s">
        <v>13562</v>
      </c>
      <c r="PYK1" s="1" t="s">
        <v>13563</v>
      </c>
      <c r="PYL1" s="1" t="s">
        <v>13564</v>
      </c>
      <c r="PYM1" s="1" t="s">
        <v>13565</v>
      </c>
      <c r="PYN1" s="1" t="s">
        <v>13566</v>
      </c>
      <c r="PYO1" s="1" t="s">
        <v>13567</v>
      </c>
      <c r="PYP1" s="1" t="s">
        <v>13568</v>
      </c>
      <c r="PYQ1" s="1" t="s">
        <v>13569</v>
      </c>
      <c r="PYR1" s="1" t="s">
        <v>13570</v>
      </c>
      <c r="PYS1" s="1" t="s">
        <v>13571</v>
      </c>
      <c r="PYT1" s="1" t="s">
        <v>13572</v>
      </c>
      <c r="PYU1" s="1" t="s">
        <v>13573</v>
      </c>
      <c r="PYV1" s="1" t="s">
        <v>13574</v>
      </c>
      <c r="PYW1" s="1" t="s">
        <v>13575</v>
      </c>
      <c r="PYX1" s="1" t="s">
        <v>13576</v>
      </c>
      <c r="PYY1" s="1" t="s">
        <v>13577</v>
      </c>
      <c r="PYZ1" s="1" t="s">
        <v>13578</v>
      </c>
      <c r="PZA1" s="1" t="s">
        <v>13579</v>
      </c>
      <c r="PZB1" s="1" t="s">
        <v>13580</v>
      </c>
      <c r="PZC1" s="1" t="s">
        <v>13581</v>
      </c>
      <c r="PZD1" s="1" t="s">
        <v>13582</v>
      </c>
      <c r="PZE1" s="1" t="s">
        <v>13583</v>
      </c>
      <c r="PZF1" s="1" t="s">
        <v>13584</v>
      </c>
      <c r="PZG1" s="1" t="s">
        <v>13585</v>
      </c>
      <c r="PZH1" s="1" t="s">
        <v>13586</v>
      </c>
      <c r="PZI1" s="1" t="s">
        <v>13587</v>
      </c>
      <c r="PZJ1" s="1" t="s">
        <v>13588</v>
      </c>
      <c r="PZK1" s="1" t="s">
        <v>13589</v>
      </c>
      <c r="PZL1" s="1" t="s">
        <v>13590</v>
      </c>
      <c r="PZM1" s="1" t="s">
        <v>13591</v>
      </c>
      <c r="PZN1" s="1" t="s">
        <v>13592</v>
      </c>
      <c r="PZO1" s="1" t="s">
        <v>13593</v>
      </c>
      <c r="PZP1" s="1" t="s">
        <v>13594</v>
      </c>
      <c r="PZQ1" s="1" t="s">
        <v>13595</v>
      </c>
      <c r="PZR1" s="1" t="s">
        <v>13596</v>
      </c>
      <c r="PZS1" s="1" t="s">
        <v>13597</v>
      </c>
      <c r="PZT1" s="1" t="s">
        <v>13598</v>
      </c>
      <c r="PZU1" s="1" t="s">
        <v>13599</v>
      </c>
      <c r="PZV1" s="1" t="s">
        <v>13600</v>
      </c>
      <c r="PZW1" s="1" t="s">
        <v>13601</v>
      </c>
      <c r="PZX1" s="1" t="s">
        <v>13602</v>
      </c>
      <c r="PZY1" s="1" t="s">
        <v>13603</v>
      </c>
      <c r="PZZ1" s="1" t="s">
        <v>13604</v>
      </c>
      <c r="QAA1" s="1" t="s">
        <v>13605</v>
      </c>
      <c r="QAB1" s="1" t="s">
        <v>13606</v>
      </c>
      <c r="QAC1" s="1" t="s">
        <v>13607</v>
      </c>
      <c r="QAD1" s="1" t="s">
        <v>13608</v>
      </c>
      <c r="QAE1" s="1" t="s">
        <v>13609</v>
      </c>
      <c r="QAF1" s="1" t="s">
        <v>13610</v>
      </c>
      <c r="QAG1" s="1" t="s">
        <v>13611</v>
      </c>
      <c r="QAH1" s="1" t="s">
        <v>13612</v>
      </c>
      <c r="QAI1" s="1" t="s">
        <v>13613</v>
      </c>
      <c r="QAJ1" s="1" t="s">
        <v>13614</v>
      </c>
      <c r="QAK1" s="1" t="s">
        <v>13615</v>
      </c>
      <c r="QAL1" s="1" t="s">
        <v>13616</v>
      </c>
      <c r="QAM1" s="1" t="s">
        <v>13617</v>
      </c>
      <c r="QAN1" s="1" t="s">
        <v>13618</v>
      </c>
      <c r="QAO1" s="1" t="s">
        <v>13619</v>
      </c>
      <c r="QAP1" s="1" t="s">
        <v>13620</v>
      </c>
      <c r="QAQ1" s="1" t="s">
        <v>13621</v>
      </c>
      <c r="QAR1" s="1" t="s">
        <v>13622</v>
      </c>
      <c r="QAS1" s="1" t="s">
        <v>13623</v>
      </c>
      <c r="QAT1" s="1" t="s">
        <v>13624</v>
      </c>
      <c r="QAU1" s="1" t="s">
        <v>13625</v>
      </c>
      <c r="QAV1" s="1" t="s">
        <v>13626</v>
      </c>
      <c r="QAW1" s="1" t="s">
        <v>13627</v>
      </c>
      <c r="QAX1" s="1" t="s">
        <v>13628</v>
      </c>
      <c r="QAY1" s="1" t="s">
        <v>13629</v>
      </c>
      <c r="QAZ1" s="1" t="s">
        <v>13630</v>
      </c>
      <c r="QBA1" s="1" t="s">
        <v>13631</v>
      </c>
      <c r="QBB1" s="1" t="s">
        <v>13632</v>
      </c>
      <c r="QBC1" s="1" t="s">
        <v>13633</v>
      </c>
      <c r="QBD1" s="1" t="s">
        <v>13634</v>
      </c>
      <c r="QBE1" s="1" t="s">
        <v>13635</v>
      </c>
      <c r="QBF1" s="1" t="s">
        <v>13636</v>
      </c>
      <c r="QBG1" s="1" t="s">
        <v>13637</v>
      </c>
      <c r="QBH1" s="1" t="s">
        <v>13638</v>
      </c>
      <c r="QBI1" s="1" t="s">
        <v>13639</v>
      </c>
      <c r="QBJ1" s="1" t="s">
        <v>13640</v>
      </c>
      <c r="QBK1" s="1" t="s">
        <v>13641</v>
      </c>
      <c r="QBL1" s="1" t="s">
        <v>13642</v>
      </c>
      <c r="QBM1" s="1" t="s">
        <v>13643</v>
      </c>
      <c r="QBN1" s="1" t="s">
        <v>13644</v>
      </c>
      <c r="QBO1" s="1" t="s">
        <v>13645</v>
      </c>
      <c r="QBP1" s="1" t="s">
        <v>13646</v>
      </c>
      <c r="QBQ1" s="1" t="s">
        <v>13647</v>
      </c>
      <c r="QBR1" s="1" t="s">
        <v>13648</v>
      </c>
      <c r="QBS1" s="1" t="s">
        <v>13649</v>
      </c>
      <c r="QBT1" s="1" t="s">
        <v>13650</v>
      </c>
      <c r="QBU1" s="1" t="s">
        <v>13651</v>
      </c>
      <c r="QBV1" s="1" t="s">
        <v>13652</v>
      </c>
      <c r="QBW1" s="1" t="s">
        <v>13653</v>
      </c>
      <c r="QBX1" s="1" t="s">
        <v>13654</v>
      </c>
      <c r="QBY1" s="1" t="s">
        <v>13655</v>
      </c>
      <c r="QBZ1" s="1" t="s">
        <v>13656</v>
      </c>
      <c r="QCA1" s="1" t="s">
        <v>13657</v>
      </c>
      <c r="QCB1" s="1" t="s">
        <v>13658</v>
      </c>
      <c r="QCC1" s="1" t="s">
        <v>13659</v>
      </c>
      <c r="QCD1" s="1" t="s">
        <v>13660</v>
      </c>
      <c r="QCE1" s="1" t="s">
        <v>13661</v>
      </c>
      <c r="QCF1" s="1" t="s">
        <v>13662</v>
      </c>
      <c r="QCG1" s="1" t="s">
        <v>13663</v>
      </c>
      <c r="QCH1" s="1" t="s">
        <v>13664</v>
      </c>
      <c r="QCI1" s="1" t="s">
        <v>13665</v>
      </c>
      <c r="QCJ1" s="1" t="s">
        <v>13666</v>
      </c>
      <c r="QCK1" s="1" t="s">
        <v>13667</v>
      </c>
      <c r="QCL1" s="1" t="s">
        <v>13668</v>
      </c>
      <c r="QCM1" s="1" t="s">
        <v>13669</v>
      </c>
      <c r="QCN1" s="1" t="s">
        <v>13670</v>
      </c>
      <c r="QCO1" s="1" t="s">
        <v>13671</v>
      </c>
      <c r="QCP1" s="1" t="s">
        <v>13672</v>
      </c>
      <c r="QCQ1" s="1" t="s">
        <v>13673</v>
      </c>
      <c r="QCR1" s="1" t="s">
        <v>13674</v>
      </c>
      <c r="QCS1" s="1" t="s">
        <v>13675</v>
      </c>
      <c r="QCT1" s="1" t="s">
        <v>13676</v>
      </c>
      <c r="QCU1" s="1" t="s">
        <v>13677</v>
      </c>
      <c r="QCV1" s="1" t="s">
        <v>13678</v>
      </c>
      <c r="QCW1" s="1" t="s">
        <v>13679</v>
      </c>
      <c r="QCX1" s="1" t="s">
        <v>13680</v>
      </c>
      <c r="QCY1" s="1" t="s">
        <v>13681</v>
      </c>
      <c r="QCZ1" s="1" t="s">
        <v>13682</v>
      </c>
      <c r="QDA1" s="1" t="s">
        <v>13683</v>
      </c>
      <c r="QDB1" s="1" t="s">
        <v>13684</v>
      </c>
      <c r="QDC1" s="1" t="s">
        <v>13685</v>
      </c>
      <c r="QDD1" s="1" t="s">
        <v>13686</v>
      </c>
      <c r="QDE1" s="1" t="s">
        <v>13687</v>
      </c>
      <c r="QDF1" s="1" t="s">
        <v>13688</v>
      </c>
      <c r="QDG1" s="1" t="s">
        <v>13689</v>
      </c>
      <c r="QDH1" s="1" t="s">
        <v>13690</v>
      </c>
      <c r="QDI1" s="1" t="s">
        <v>13691</v>
      </c>
      <c r="QDJ1" s="1" t="s">
        <v>13692</v>
      </c>
      <c r="QDK1" s="1" t="s">
        <v>13693</v>
      </c>
      <c r="QDL1" s="1" t="s">
        <v>13694</v>
      </c>
      <c r="QDM1" s="1" t="s">
        <v>13695</v>
      </c>
      <c r="QDN1" s="1" t="s">
        <v>13696</v>
      </c>
      <c r="QDO1" s="1" t="s">
        <v>13697</v>
      </c>
      <c r="QDP1" s="1" t="s">
        <v>13698</v>
      </c>
      <c r="QDQ1" s="1" t="s">
        <v>13699</v>
      </c>
      <c r="QDR1" s="1" t="s">
        <v>13700</v>
      </c>
      <c r="QDS1" s="1" t="s">
        <v>13701</v>
      </c>
      <c r="QDT1" s="1" t="s">
        <v>13702</v>
      </c>
      <c r="QDU1" s="1" t="s">
        <v>13703</v>
      </c>
      <c r="QDV1" s="1" t="s">
        <v>13704</v>
      </c>
      <c r="QDW1" s="1" t="s">
        <v>13705</v>
      </c>
      <c r="QDX1" s="1" t="s">
        <v>13706</v>
      </c>
      <c r="QDY1" s="1" t="s">
        <v>13707</v>
      </c>
      <c r="QDZ1" s="1" t="s">
        <v>13708</v>
      </c>
      <c r="QEA1" s="1" t="s">
        <v>13709</v>
      </c>
      <c r="QEB1" s="1" t="s">
        <v>13710</v>
      </c>
      <c r="QEC1" s="1" t="s">
        <v>13711</v>
      </c>
      <c r="QED1" s="1" t="s">
        <v>13712</v>
      </c>
      <c r="QEE1" s="1" t="s">
        <v>13713</v>
      </c>
      <c r="QEF1" s="1" t="s">
        <v>13714</v>
      </c>
      <c r="QEG1" s="1" t="s">
        <v>13715</v>
      </c>
      <c r="QEH1" s="1" t="s">
        <v>13716</v>
      </c>
      <c r="QEI1" s="1" t="s">
        <v>13717</v>
      </c>
      <c r="QEJ1" s="1" t="s">
        <v>13718</v>
      </c>
      <c r="QEK1" s="1" t="s">
        <v>13719</v>
      </c>
      <c r="QEL1" s="1" t="s">
        <v>13720</v>
      </c>
      <c r="QEM1" s="1" t="s">
        <v>13721</v>
      </c>
      <c r="QEN1" s="1" t="s">
        <v>13722</v>
      </c>
      <c r="QEO1" s="1" t="s">
        <v>13723</v>
      </c>
      <c r="QEP1" s="1" t="s">
        <v>13724</v>
      </c>
      <c r="QEQ1" s="1" t="s">
        <v>13725</v>
      </c>
      <c r="QER1" s="1" t="s">
        <v>13726</v>
      </c>
      <c r="QES1" s="1" t="s">
        <v>13727</v>
      </c>
      <c r="QET1" s="1" t="s">
        <v>13728</v>
      </c>
      <c r="QEU1" s="1" t="s">
        <v>13729</v>
      </c>
      <c r="QEV1" s="1" t="s">
        <v>13730</v>
      </c>
      <c r="QEW1" s="1" t="s">
        <v>13731</v>
      </c>
      <c r="QEX1" s="1" t="s">
        <v>13732</v>
      </c>
      <c r="QEY1" s="1" t="s">
        <v>13733</v>
      </c>
      <c r="QEZ1" s="1" t="s">
        <v>13734</v>
      </c>
      <c r="QFA1" s="1" t="s">
        <v>13735</v>
      </c>
      <c r="QFB1" s="1" t="s">
        <v>13736</v>
      </c>
      <c r="QFC1" s="1" t="s">
        <v>13737</v>
      </c>
      <c r="QFD1" s="1" t="s">
        <v>13738</v>
      </c>
      <c r="QFE1" s="1" t="s">
        <v>13739</v>
      </c>
      <c r="QFF1" s="1" t="s">
        <v>13740</v>
      </c>
      <c r="QFG1" s="1" t="s">
        <v>13741</v>
      </c>
      <c r="QFH1" s="1" t="s">
        <v>13742</v>
      </c>
      <c r="QFI1" s="1" t="s">
        <v>13743</v>
      </c>
      <c r="QFJ1" s="1" t="s">
        <v>13744</v>
      </c>
      <c r="QFK1" s="1" t="s">
        <v>13745</v>
      </c>
      <c r="QFL1" s="1" t="s">
        <v>13746</v>
      </c>
      <c r="QFM1" s="1" t="s">
        <v>13747</v>
      </c>
      <c r="QFN1" s="1" t="s">
        <v>13748</v>
      </c>
      <c r="QFO1" s="1" t="s">
        <v>13749</v>
      </c>
      <c r="QFP1" s="1" t="s">
        <v>13750</v>
      </c>
      <c r="QFQ1" s="1" t="s">
        <v>13751</v>
      </c>
      <c r="QFR1" s="1" t="s">
        <v>13752</v>
      </c>
      <c r="QFS1" s="1" t="s">
        <v>13753</v>
      </c>
      <c r="QFT1" s="1" t="s">
        <v>13754</v>
      </c>
      <c r="QFU1" s="1" t="s">
        <v>13755</v>
      </c>
      <c r="QFV1" s="1" t="s">
        <v>13756</v>
      </c>
      <c r="QFW1" s="1" t="s">
        <v>13757</v>
      </c>
      <c r="QFX1" s="1" t="s">
        <v>13758</v>
      </c>
      <c r="QFY1" s="1" t="s">
        <v>13759</v>
      </c>
      <c r="QFZ1" s="1" t="s">
        <v>13760</v>
      </c>
      <c r="QGA1" s="1" t="s">
        <v>13761</v>
      </c>
      <c r="QGB1" s="1" t="s">
        <v>13762</v>
      </c>
      <c r="QGC1" s="1" t="s">
        <v>13763</v>
      </c>
      <c r="QGD1" s="1" t="s">
        <v>13764</v>
      </c>
      <c r="QGE1" s="1" t="s">
        <v>13765</v>
      </c>
      <c r="QGF1" s="1" t="s">
        <v>13766</v>
      </c>
      <c r="QGG1" s="1" t="s">
        <v>13767</v>
      </c>
      <c r="QGH1" s="1" t="s">
        <v>13768</v>
      </c>
      <c r="QGI1" s="1" t="s">
        <v>13769</v>
      </c>
      <c r="QGJ1" s="1" t="s">
        <v>13770</v>
      </c>
      <c r="QGK1" s="1" t="s">
        <v>13771</v>
      </c>
      <c r="QGL1" s="1" t="s">
        <v>13772</v>
      </c>
      <c r="QGM1" s="1" t="s">
        <v>13773</v>
      </c>
      <c r="QGN1" s="1" t="s">
        <v>13774</v>
      </c>
      <c r="QGO1" s="1" t="s">
        <v>13775</v>
      </c>
      <c r="QGP1" s="1" t="s">
        <v>13776</v>
      </c>
      <c r="QGQ1" s="1" t="s">
        <v>13777</v>
      </c>
      <c r="QGR1" s="1" t="s">
        <v>13778</v>
      </c>
      <c r="QGS1" s="1" t="s">
        <v>13779</v>
      </c>
      <c r="QGT1" s="1" t="s">
        <v>13780</v>
      </c>
      <c r="QGU1" s="1" t="s">
        <v>13781</v>
      </c>
      <c r="QGV1" s="1" t="s">
        <v>13782</v>
      </c>
      <c r="QGW1" s="1" t="s">
        <v>13783</v>
      </c>
      <c r="QGX1" s="1" t="s">
        <v>13784</v>
      </c>
      <c r="QGY1" s="1" t="s">
        <v>13785</v>
      </c>
      <c r="QGZ1" s="1" t="s">
        <v>13786</v>
      </c>
      <c r="QHA1" s="1" t="s">
        <v>13787</v>
      </c>
      <c r="QHB1" s="1" t="s">
        <v>13788</v>
      </c>
      <c r="QHC1" s="1" t="s">
        <v>13789</v>
      </c>
      <c r="QHD1" s="1" t="s">
        <v>13790</v>
      </c>
      <c r="QHE1" s="1" t="s">
        <v>13791</v>
      </c>
      <c r="QHF1" s="1" t="s">
        <v>13792</v>
      </c>
      <c r="QHG1" s="1" t="s">
        <v>13793</v>
      </c>
      <c r="QHH1" s="1" t="s">
        <v>13794</v>
      </c>
      <c r="QHI1" s="1" t="s">
        <v>13795</v>
      </c>
      <c r="QHJ1" s="1" t="s">
        <v>13796</v>
      </c>
      <c r="QHK1" s="1" t="s">
        <v>13797</v>
      </c>
      <c r="QHL1" s="1" t="s">
        <v>13798</v>
      </c>
      <c r="QHM1" s="1" t="s">
        <v>13799</v>
      </c>
      <c r="QHN1" s="1" t="s">
        <v>13800</v>
      </c>
      <c r="QHO1" s="1" t="s">
        <v>13801</v>
      </c>
      <c r="QHP1" s="1" t="s">
        <v>13802</v>
      </c>
      <c r="QHQ1" s="1" t="s">
        <v>13803</v>
      </c>
      <c r="QHR1" s="1" t="s">
        <v>13804</v>
      </c>
      <c r="QHS1" s="1" t="s">
        <v>13805</v>
      </c>
      <c r="QHT1" s="1" t="s">
        <v>13806</v>
      </c>
      <c r="QHU1" s="1" t="s">
        <v>13807</v>
      </c>
      <c r="QHV1" s="1" t="s">
        <v>13808</v>
      </c>
      <c r="QHW1" s="1" t="s">
        <v>13809</v>
      </c>
      <c r="QHX1" s="1" t="s">
        <v>13810</v>
      </c>
      <c r="QHY1" s="1" t="s">
        <v>13811</v>
      </c>
      <c r="QHZ1" s="1" t="s">
        <v>13812</v>
      </c>
      <c r="QIA1" s="1" t="s">
        <v>13813</v>
      </c>
      <c r="QIB1" s="1" t="s">
        <v>13814</v>
      </c>
      <c r="QIC1" s="1" t="s">
        <v>13815</v>
      </c>
      <c r="QID1" s="1" t="s">
        <v>13816</v>
      </c>
      <c r="QIE1" s="1" t="s">
        <v>13817</v>
      </c>
      <c r="QIF1" s="1" t="s">
        <v>13818</v>
      </c>
      <c r="QIG1" s="1" t="s">
        <v>13819</v>
      </c>
      <c r="QIH1" s="1" t="s">
        <v>13820</v>
      </c>
      <c r="QII1" s="1" t="s">
        <v>13821</v>
      </c>
      <c r="QIJ1" s="1" t="s">
        <v>13822</v>
      </c>
      <c r="QIK1" s="1" t="s">
        <v>13823</v>
      </c>
      <c r="QIL1" s="1" t="s">
        <v>13824</v>
      </c>
      <c r="QIM1" s="1" t="s">
        <v>13825</v>
      </c>
      <c r="QIN1" s="1" t="s">
        <v>13826</v>
      </c>
      <c r="QIO1" s="1" t="s">
        <v>13827</v>
      </c>
      <c r="QIP1" s="1" t="s">
        <v>13828</v>
      </c>
      <c r="QIQ1" s="1" t="s">
        <v>13829</v>
      </c>
      <c r="QIR1" s="1" t="s">
        <v>13830</v>
      </c>
      <c r="QIS1" s="1" t="s">
        <v>13831</v>
      </c>
      <c r="QIT1" s="1" t="s">
        <v>13832</v>
      </c>
      <c r="QIU1" s="1" t="s">
        <v>13833</v>
      </c>
      <c r="QIV1" s="1" t="s">
        <v>13834</v>
      </c>
      <c r="QIW1" s="1" t="s">
        <v>13835</v>
      </c>
      <c r="QIX1" s="1" t="s">
        <v>13836</v>
      </c>
      <c r="QIY1" s="1" t="s">
        <v>13837</v>
      </c>
      <c r="QIZ1" s="1" t="s">
        <v>13838</v>
      </c>
      <c r="QJA1" s="1" t="s">
        <v>13839</v>
      </c>
      <c r="QJB1" s="1" t="s">
        <v>13840</v>
      </c>
      <c r="QJC1" s="1" t="s">
        <v>13841</v>
      </c>
      <c r="QJD1" s="1" t="s">
        <v>13842</v>
      </c>
      <c r="QJE1" s="1" t="s">
        <v>13843</v>
      </c>
      <c r="QJF1" s="1" t="s">
        <v>13844</v>
      </c>
      <c r="QJG1" s="1" t="s">
        <v>13845</v>
      </c>
      <c r="QJH1" s="1" t="s">
        <v>13846</v>
      </c>
      <c r="QJI1" s="1" t="s">
        <v>13847</v>
      </c>
      <c r="QJJ1" s="1" t="s">
        <v>13848</v>
      </c>
      <c r="QJK1" s="1" t="s">
        <v>13849</v>
      </c>
      <c r="QJL1" s="1" t="s">
        <v>13850</v>
      </c>
      <c r="QJM1" s="1" t="s">
        <v>13851</v>
      </c>
      <c r="QJN1" s="1" t="s">
        <v>13852</v>
      </c>
      <c r="QJO1" s="1" t="s">
        <v>13853</v>
      </c>
      <c r="QJP1" s="1" t="s">
        <v>13854</v>
      </c>
      <c r="QJQ1" s="1" t="s">
        <v>13855</v>
      </c>
      <c r="QJR1" s="1" t="s">
        <v>13856</v>
      </c>
      <c r="QJS1" s="1" t="s">
        <v>13857</v>
      </c>
      <c r="QJT1" s="1" t="s">
        <v>13858</v>
      </c>
      <c r="QJU1" s="1" t="s">
        <v>13859</v>
      </c>
      <c r="QJV1" s="1" t="s">
        <v>13860</v>
      </c>
      <c r="QJW1" s="1" t="s">
        <v>13861</v>
      </c>
      <c r="QJX1" s="1" t="s">
        <v>13862</v>
      </c>
      <c r="QJY1" s="1" t="s">
        <v>13863</v>
      </c>
      <c r="QJZ1" s="1" t="s">
        <v>13864</v>
      </c>
      <c r="QKA1" s="1" t="s">
        <v>13865</v>
      </c>
      <c r="QKB1" s="1" t="s">
        <v>13866</v>
      </c>
      <c r="QKC1" s="1" t="s">
        <v>13867</v>
      </c>
      <c r="QKD1" s="1" t="s">
        <v>13868</v>
      </c>
      <c r="QKE1" s="1" t="s">
        <v>13869</v>
      </c>
      <c r="QKF1" s="1" t="s">
        <v>13870</v>
      </c>
      <c r="QKG1" s="1" t="s">
        <v>13871</v>
      </c>
      <c r="QKH1" s="1" t="s">
        <v>13872</v>
      </c>
      <c r="QKI1" s="1" t="s">
        <v>13873</v>
      </c>
      <c r="QKJ1" s="1" t="s">
        <v>13874</v>
      </c>
      <c r="QKK1" s="1" t="s">
        <v>13875</v>
      </c>
      <c r="QKL1" s="1" t="s">
        <v>13876</v>
      </c>
      <c r="QKM1" s="1" t="s">
        <v>13877</v>
      </c>
      <c r="QKN1" s="1" t="s">
        <v>13878</v>
      </c>
      <c r="QKO1" s="1" t="s">
        <v>13879</v>
      </c>
      <c r="QKP1" s="1" t="s">
        <v>13880</v>
      </c>
      <c r="QKQ1" s="1" t="s">
        <v>13881</v>
      </c>
      <c r="QKR1" s="1" t="s">
        <v>13882</v>
      </c>
      <c r="QKS1" s="1" t="s">
        <v>13883</v>
      </c>
      <c r="QKT1" s="1" t="s">
        <v>13884</v>
      </c>
      <c r="QKU1" s="1" t="s">
        <v>13885</v>
      </c>
      <c r="QKV1" s="1" t="s">
        <v>13886</v>
      </c>
      <c r="QKW1" s="1" t="s">
        <v>13887</v>
      </c>
      <c r="QKX1" s="1" t="s">
        <v>13888</v>
      </c>
      <c r="QKY1" s="1" t="s">
        <v>13889</v>
      </c>
      <c r="QKZ1" s="1" t="s">
        <v>13890</v>
      </c>
      <c r="QLA1" s="1" t="s">
        <v>13891</v>
      </c>
      <c r="QLB1" s="1" t="s">
        <v>13892</v>
      </c>
      <c r="QLC1" s="1" t="s">
        <v>13893</v>
      </c>
      <c r="QLD1" s="1" t="s">
        <v>13894</v>
      </c>
      <c r="QLE1" s="1" t="s">
        <v>13895</v>
      </c>
      <c r="QLF1" s="1" t="s">
        <v>13896</v>
      </c>
      <c r="QLG1" s="1" t="s">
        <v>13897</v>
      </c>
      <c r="QLH1" s="1" t="s">
        <v>13898</v>
      </c>
      <c r="QLI1" s="1" t="s">
        <v>13899</v>
      </c>
      <c r="QLJ1" s="1" t="s">
        <v>13900</v>
      </c>
      <c r="QLK1" s="1" t="s">
        <v>13901</v>
      </c>
      <c r="QLL1" s="1" t="s">
        <v>13902</v>
      </c>
      <c r="QLM1" s="1" t="s">
        <v>13903</v>
      </c>
      <c r="QLN1" s="1" t="s">
        <v>13904</v>
      </c>
      <c r="QLO1" s="1" t="s">
        <v>13905</v>
      </c>
      <c r="QLP1" s="1" t="s">
        <v>13906</v>
      </c>
      <c r="QLQ1" s="1" t="s">
        <v>13907</v>
      </c>
      <c r="QLR1" s="1" t="s">
        <v>13908</v>
      </c>
      <c r="QLS1" s="1" t="s">
        <v>13909</v>
      </c>
      <c r="QLT1" s="1" t="s">
        <v>13910</v>
      </c>
      <c r="QLU1" s="1" t="s">
        <v>13911</v>
      </c>
      <c r="QLV1" s="1" t="s">
        <v>13912</v>
      </c>
      <c r="QLW1" s="1" t="s">
        <v>13913</v>
      </c>
      <c r="QLX1" s="1" t="s">
        <v>13914</v>
      </c>
      <c r="QLY1" s="1" t="s">
        <v>13915</v>
      </c>
      <c r="QLZ1" s="1" t="s">
        <v>13916</v>
      </c>
      <c r="QMA1" s="1" t="s">
        <v>13917</v>
      </c>
      <c r="QMB1" s="1" t="s">
        <v>13918</v>
      </c>
      <c r="QMC1" s="1" t="s">
        <v>13919</v>
      </c>
      <c r="QMD1" s="1" t="s">
        <v>13920</v>
      </c>
      <c r="QME1" s="1" t="s">
        <v>13921</v>
      </c>
      <c r="QMF1" s="1" t="s">
        <v>13922</v>
      </c>
      <c r="QMG1" s="1" t="s">
        <v>13923</v>
      </c>
      <c r="QMH1" s="1" t="s">
        <v>13924</v>
      </c>
      <c r="QMI1" s="1" t="s">
        <v>13925</v>
      </c>
      <c r="QMJ1" s="1" t="s">
        <v>13926</v>
      </c>
      <c r="QMK1" s="1" t="s">
        <v>13927</v>
      </c>
      <c r="QML1" s="1" t="s">
        <v>13928</v>
      </c>
      <c r="QMM1" s="1" t="s">
        <v>13929</v>
      </c>
      <c r="QMN1" s="1" t="s">
        <v>13930</v>
      </c>
      <c r="QMO1" s="1" t="s">
        <v>13931</v>
      </c>
      <c r="QMP1" s="1" t="s">
        <v>13932</v>
      </c>
      <c r="QMQ1" s="1" t="s">
        <v>13933</v>
      </c>
      <c r="QMR1" s="1" t="s">
        <v>13934</v>
      </c>
      <c r="QMS1" s="1" t="s">
        <v>13935</v>
      </c>
      <c r="QMT1" s="1" t="s">
        <v>13936</v>
      </c>
      <c r="QMU1" s="1" t="s">
        <v>13937</v>
      </c>
      <c r="QMV1" s="1" t="s">
        <v>13938</v>
      </c>
      <c r="QMW1" s="1" t="s">
        <v>13939</v>
      </c>
      <c r="QMX1" s="1" t="s">
        <v>13940</v>
      </c>
      <c r="QMY1" s="1" t="s">
        <v>13941</v>
      </c>
      <c r="QMZ1" s="1" t="s">
        <v>13942</v>
      </c>
      <c r="QNA1" s="1" t="s">
        <v>13943</v>
      </c>
      <c r="QNB1" s="1" t="s">
        <v>13944</v>
      </c>
      <c r="QNC1" s="1" t="s">
        <v>13945</v>
      </c>
      <c r="QND1" s="1" t="s">
        <v>13946</v>
      </c>
      <c r="QNE1" s="1" t="s">
        <v>13947</v>
      </c>
      <c r="QNF1" s="1" t="s">
        <v>13948</v>
      </c>
      <c r="QNG1" s="1" t="s">
        <v>13949</v>
      </c>
      <c r="QNH1" s="1" t="s">
        <v>13950</v>
      </c>
      <c r="QNI1" s="1" t="s">
        <v>13951</v>
      </c>
      <c r="QNJ1" s="1" t="s">
        <v>13952</v>
      </c>
      <c r="QNK1" s="1" t="s">
        <v>13953</v>
      </c>
      <c r="QNL1" s="1" t="s">
        <v>13954</v>
      </c>
      <c r="QNM1" s="1" t="s">
        <v>13955</v>
      </c>
      <c r="QNN1" s="1" t="s">
        <v>13956</v>
      </c>
      <c r="QNO1" s="1" t="s">
        <v>13957</v>
      </c>
      <c r="QNP1" s="1" t="s">
        <v>13958</v>
      </c>
      <c r="QNQ1" s="1" t="s">
        <v>13959</v>
      </c>
      <c r="QNR1" s="1" t="s">
        <v>13960</v>
      </c>
      <c r="QNS1" s="1" t="s">
        <v>13961</v>
      </c>
      <c r="QNT1" s="1" t="s">
        <v>13962</v>
      </c>
      <c r="QNU1" s="1" t="s">
        <v>13963</v>
      </c>
      <c r="QNV1" s="1" t="s">
        <v>13964</v>
      </c>
      <c r="QNW1" s="1" t="s">
        <v>13965</v>
      </c>
      <c r="QNX1" s="1" t="s">
        <v>13966</v>
      </c>
      <c r="QNY1" s="1" t="s">
        <v>13967</v>
      </c>
      <c r="QNZ1" s="1" t="s">
        <v>13968</v>
      </c>
      <c r="QOA1" s="1" t="s">
        <v>13969</v>
      </c>
      <c r="QOB1" s="1" t="s">
        <v>13970</v>
      </c>
      <c r="QOC1" s="1" t="s">
        <v>13971</v>
      </c>
      <c r="QOD1" s="1" t="s">
        <v>13972</v>
      </c>
      <c r="QOE1" s="1" t="s">
        <v>13973</v>
      </c>
      <c r="QOF1" s="1" t="s">
        <v>13974</v>
      </c>
      <c r="QOG1" s="1" t="s">
        <v>13975</v>
      </c>
      <c r="QOH1" s="1" t="s">
        <v>13976</v>
      </c>
      <c r="QOI1" s="1" t="s">
        <v>13977</v>
      </c>
      <c r="QOJ1" s="1" t="s">
        <v>13978</v>
      </c>
      <c r="QOK1" s="1" t="s">
        <v>13979</v>
      </c>
      <c r="QOL1" s="1" t="s">
        <v>13980</v>
      </c>
      <c r="QOM1" s="1" t="s">
        <v>13981</v>
      </c>
      <c r="QON1" s="1" t="s">
        <v>13982</v>
      </c>
      <c r="QOO1" s="1" t="s">
        <v>13983</v>
      </c>
      <c r="QOP1" s="1" t="s">
        <v>13984</v>
      </c>
      <c r="QOQ1" s="1" t="s">
        <v>13985</v>
      </c>
      <c r="QOR1" s="1" t="s">
        <v>13986</v>
      </c>
      <c r="QOS1" s="1" t="s">
        <v>13987</v>
      </c>
      <c r="QOT1" s="1" t="s">
        <v>13988</v>
      </c>
      <c r="QOU1" s="1" t="s">
        <v>13989</v>
      </c>
      <c r="QOV1" s="1" t="s">
        <v>13990</v>
      </c>
      <c r="QOW1" s="1" t="s">
        <v>13991</v>
      </c>
      <c r="QOX1" s="1" t="s">
        <v>13992</v>
      </c>
      <c r="QOY1" s="1" t="s">
        <v>13993</v>
      </c>
      <c r="QOZ1" s="1" t="s">
        <v>13994</v>
      </c>
      <c r="QPA1" s="1" t="s">
        <v>13995</v>
      </c>
      <c r="QPB1" s="1" t="s">
        <v>13996</v>
      </c>
      <c r="QPC1" s="1" t="s">
        <v>13997</v>
      </c>
      <c r="QPD1" s="1" t="s">
        <v>13998</v>
      </c>
      <c r="QPE1" s="1" t="s">
        <v>13999</v>
      </c>
      <c r="QPF1" s="1" t="s">
        <v>14000</v>
      </c>
      <c r="QPG1" s="1" t="s">
        <v>14001</v>
      </c>
      <c r="QPH1" s="1" t="s">
        <v>14002</v>
      </c>
      <c r="QPI1" s="1" t="s">
        <v>14003</v>
      </c>
      <c r="QPJ1" s="1" t="s">
        <v>14004</v>
      </c>
      <c r="QPK1" s="1" t="s">
        <v>14005</v>
      </c>
      <c r="QPL1" s="1" t="s">
        <v>14006</v>
      </c>
      <c r="QPM1" s="1" t="s">
        <v>14007</v>
      </c>
      <c r="QPN1" s="1" t="s">
        <v>14008</v>
      </c>
      <c r="QPO1" s="1" t="s">
        <v>14009</v>
      </c>
      <c r="QPP1" s="1" t="s">
        <v>14010</v>
      </c>
      <c r="QPQ1" s="1" t="s">
        <v>14011</v>
      </c>
      <c r="QPR1" s="1" t="s">
        <v>14012</v>
      </c>
      <c r="QPS1" s="1" t="s">
        <v>14013</v>
      </c>
      <c r="QPT1" s="1" t="s">
        <v>14014</v>
      </c>
      <c r="QPU1" s="1" t="s">
        <v>14015</v>
      </c>
      <c r="QPV1" s="1" t="s">
        <v>14016</v>
      </c>
      <c r="QPW1" s="1" t="s">
        <v>14017</v>
      </c>
      <c r="QPX1" s="1" t="s">
        <v>14018</v>
      </c>
      <c r="QPY1" s="1" t="s">
        <v>14019</v>
      </c>
      <c r="QPZ1" s="1" t="s">
        <v>14020</v>
      </c>
      <c r="QQA1" s="1" t="s">
        <v>14021</v>
      </c>
      <c r="QQB1" s="1" t="s">
        <v>14022</v>
      </c>
      <c r="QQC1" s="1" t="s">
        <v>14023</v>
      </c>
      <c r="QQD1" s="1" t="s">
        <v>14024</v>
      </c>
      <c r="QQE1" s="1" t="s">
        <v>14025</v>
      </c>
      <c r="QQF1" s="1" t="s">
        <v>14026</v>
      </c>
      <c r="QQG1" s="1" t="s">
        <v>14027</v>
      </c>
      <c r="QQH1" s="1" t="s">
        <v>14028</v>
      </c>
      <c r="QQI1" s="1" t="s">
        <v>14029</v>
      </c>
      <c r="QQJ1" s="1" t="s">
        <v>14030</v>
      </c>
      <c r="QQK1" s="1" t="s">
        <v>14031</v>
      </c>
      <c r="QQL1" s="1" t="s">
        <v>14032</v>
      </c>
      <c r="QQM1" s="1" t="s">
        <v>14033</v>
      </c>
      <c r="QQN1" s="1" t="s">
        <v>14034</v>
      </c>
      <c r="QQO1" s="1" t="s">
        <v>14035</v>
      </c>
      <c r="QQP1" s="1" t="s">
        <v>14036</v>
      </c>
      <c r="QQQ1" s="1" t="s">
        <v>14037</v>
      </c>
      <c r="QQR1" s="1" t="s">
        <v>14038</v>
      </c>
      <c r="QQS1" s="1" t="s">
        <v>14039</v>
      </c>
      <c r="QQT1" s="1" t="s">
        <v>14040</v>
      </c>
      <c r="QQU1" s="1" t="s">
        <v>14041</v>
      </c>
      <c r="QQV1" s="1" t="s">
        <v>14042</v>
      </c>
      <c r="QQW1" s="1" t="s">
        <v>14043</v>
      </c>
      <c r="QQX1" s="1" t="s">
        <v>14044</v>
      </c>
      <c r="QQY1" s="1" t="s">
        <v>14045</v>
      </c>
      <c r="QQZ1" s="1" t="s">
        <v>14046</v>
      </c>
      <c r="QRA1" s="1" t="s">
        <v>14047</v>
      </c>
      <c r="QRB1" s="1" t="s">
        <v>14048</v>
      </c>
      <c r="QRC1" s="1" t="s">
        <v>14049</v>
      </c>
      <c r="QRD1" s="1" t="s">
        <v>14050</v>
      </c>
      <c r="QRE1" s="1" t="s">
        <v>14051</v>
      </c>
      <c r="QRF1" s="1" t="s">
        <v>14052</v>
      </c>
      <c r="QRG1" s="1" t="s">
        <v>14053</v>
      </c>
      <c r="QRH1" s="1" t="s">
        <v>14054</v>
      </c>
      <c r="QRI1" s="1" t="s">
        <v>14055</v>
      </c>
      <c r="QRJ1" s="1" t="s">
        <v>14056</v>
      </c>
      <c r="QRK1" s="1" t="s">
        <v>14057</v>
      </c>
      <c r="QRL1" s="1" t="s">
        <v>14058</v>
      </c>
      <c r="QRM1" s="1" t="s">
        <v>14059</v>
      </c>
      <c r="QRN1" s="1" t="s">
        <v>14060</v>
      </c>
      <c r="QRO1" s="1" t="s">
        <v>14061</v>
      </c>
      <c r="QRP1" s="1" t="s">
        <v>14062</v>
      </c>
      <c r="QRQ1" s="1" t="s">
        <v>14063</v>
      </c>
      <c r="QRR1" s="1" t="s">
        <v>14064</v>
      </c>
      <c r="QRS1" s="1" t="s">
        <v>14065</v>
      </c>
      <c r="QRT1" s="1" t="s">
        <v>14066</v>
      </c>
      <c r="QRU1" s="1" t="s">
        <v>14067</v>
      </c>
      <c r="QRV1" s="1" t="s">
        <v>14068</v>
      </c>
      <c r="QRW1" s="1" t="s">
        <v>14069</v>
      </c>
      <c r="QRX1" s="1" t="s">
        <v>14070</v>
      </c>
      <c r="QRY1" s="1" t="s">
        <v>14071</v>
      </c>
      <c r="QRZ1" s="1" t="s">
        <v>14072</v>
      </c>
      <c r="QSA1" s="1" t="s">
        <v>14073</v>
      </c>
      <c r="QSB1" s="1" t="s">
        <v>14074</v>
      </c>
      <c r="QSC1" s="1" t="s">
        <v>14075</v>
      </c>
      <c r="QSD1" s="1" t="s">
        <v>14076</v>
      </c>
      <c r="QSE1" s="1" t="s">
        <v>14077</v>
      </c>
      <c r="QSF1" s="1" t="s">
        <v>14078</v>
      </c>
      <c r="QSG1" s="1" t="s">
        <v>14079</v>
      </c>
      <c r="QSH1" s="1" t="s">
        <v>14080</v>
      </c>
      <c r="QSI1" s="1" t="s">
        <v>14081</v>
      </c>
      <c r="QSJ1" s="1" t="s">
        <v>14082</v>
      </c>
      <c r="QSK1" s="1" t="s">
        <v>14083</v>
      </c>
      <c r="QSL1" s="1" t="s">
        <v>14084</v>
      </c>
      <c r="QSM1" s="1" t="s">
        <v>14085</v>
      </c>
      <c r="QSN1" s="1" t="s">
        <v>14086</v>
      </c>
      <c r="QSO1" s="1" t="s">
        <v>14087</v>
      </c>
      <c r="QSP1" s="1" t="s">
        <v>14088</v>
      </c>
      <c r="QSQ1" s="1" t="s">
        <v>14089</v>
      </c>
      <c r="QSR1" s="1" t="s">
        <v>14090</v>
      </c>
      <c r="QSS1" s="1" t="s">
        <v>14091</v>
      </c>
      <c r="QST1" s="1" t="s">
        <v>14092</v>
      </c>
      <c r="QSU1" s="1" t="s">
        <v>14093</v>
      </c>
      <c r="QSV1" s="1" t="s">
        <v>14094</v>
      </c>
      <c r="QSW1" s="1" t="s">
        <v>14095</v>
      </c>
      <c r="QSX1" s="1" t="s">
        <v>14096</v>
      </c>
      <c r="QSY1" s="1" t="s">
        <v>14097</v>
      </c>
      <c r="QSZ1" s="1" t="s">
        <v>14098</v>
      </c>
      <c r="QTA1" s="1" t="s">
        <v>14099</v>
      </c>
      <c r="QTB1" s="1" t="s">
        <v>14100</v>
      </c>
      <c r="QTC1" s="1" t="s">
        <v>14101</v>
      </c>
      <c r="QTD1" s="1" t="s">
        <v>14102</v>
      </c>
      <c r="QTE1" s="1" t="s">
        <v>14103</v>
      </c>
      <c r="QTF1" s="1" t="s">
        <v>14104</v>
      </c>
      <c r="QTG1" s="1" t="s">
        <v>14105</v>
      </c>
      <c r="QTH1" s="1" t="s">
        <v>14106</v>
      </c>
      <c r="QTI1" s="1" t="s">
        <v>14107</v>
      </c>
      <c r="QTJ1" s="1" t="s">
        <v>14108</v>
      </c>
      <c r="QTK1" s="1" t="s">
        <v>14109</v>
      </c>
      <c r="QTL1" s="1" t="s">
        <v>14110</v>
      </c>
      <c r="QTM1" s="1" t="s">
        <v>14111</v>
      </c>
      <c r="QTN1" s="1" t="s">
        <v>14112</v>
      </c>
      <c r="QTO1" s="1" t="s">
        <v>14113</v>
      </c>
      <c r="QTP1" s="1" t="s">
        <v>14114</v>
      </c>
      <c r="QTQ1" s="1" t="s">
        <v>14115</v>
      </c>
      <c r="QTR1" s="1" t="s">
        <v>14116</v>
      </c>
      <c r="QTS1" s="1" t="s">
        <v>14117</v>
      </c>
      <c r="QTT1" s="1" t="s">
        <v>14118</v>
      </c>
      <c r="QTU1" s="1" t="s">
        <v>14119</v>
      </c>
      <c r="QTV1" s="1" t="s">
        <v>14120</v>
      </c>
      <c r="QTW1" s="1" t="s">
        <v>14121</v>
      </c>
      <c r="QTX1" s="1" t="s">
        <v>14122</v>
      </c>
      <c r="QTY1" s="1" t="s">
        <v>14123</v>
      </c>
      <c r="QTZ1" s="1" t="s">
        <v>14124</v>
      </c>
      <c r="QUA1" s="1" t="s">
        <v>14125</v>
      </c>
      <c r="QUB1" s="1" t="s">
        <v>14126</v>
      </c>
      <c r="QUC1" s="1" t="s">
        <v>14127</v>
      </c>
      <c r="QUD1" s="1" t="s">
        <v>14128</v>
      </c>
      <c r="QUE1" s="1" t="s">
        <v>14129</v>
      </c>
      <c r="QUF1" s="1" t="s">
        <v>14130</v>
      </c>
      <c r="QUG1" s="1" t="s">
        <v>14131</v>
      </c>
      <c r="QUH1" s="1" t="s">
        <v>14132</v>
      </c>
      <c r="QUI1" s="1" t="s">
        <v>14133</v>
      </c>
      <c r="QUJ1" s="1" t="s">
        <v>14134</v>
      </c>
      <c r="QUK1" s="1" t="s">
        <v>14135</v>
      </c>
      <c r="QUL1" s="1" t="s">
        <v>14136</v>
      </c>
      <c r="QUM1" s="1" t="s">
        <v>14137</v>
      </c>
      <c r="QUN1" s="1" t="s">
        <v>14138</v>
      </c>
      <c r="QUO1" s="1" t="s">
        <v>14139</v>
      </c>
      <c r="QUP1" s="1" t="s">
        <v>14140</v>
      </c>
      <c r="QUQ1" s="1" t="s">
        <v>14141</v>
      </c>
      <c r="QUR1" s="1" t="s">
        <v>14142</v>
      </c>
      <c r="QUS1" s="1" t="s">
        <v>14143</v>
      </c>
      <c r="QUT1" s="1" t="s">
        <v>14144</v>
      </c>
      <c r="QUU1" s="1" t="s">
        <v>14145</v>
      </c>
      <c r="QUV1" s="1" t="s">
        <v>14146</v>
      </c>
      <c r="QUW1" s="1" t="s">
        <v>14147</v>
      </c>
      <c r="QUX1" s="1" t="s">
        <v>14148</v>
      </c>
      <c r="QUY1" s="1" t="s">
        <v>14149</v>
      </c>
      <c r="QUZ1" s="1" t="s">
        <v>14150</v>
      </c>
      <c r="QVA1" s="1" t="s">
        <v>14151</v>
      </c>
      <c r="QVB1" s="1" t="s">
        <v>14152</v>
      </c>
      <c r="QVC1" s="1" t="s">
        <v>14153</v>
      </c>
      <c r="QVD1" s="1" t="s">
        <v>14154</v>
      </c>
      <c r="QVE1" s="1" t="s">
        <v>14155</v>
      </c>
      <c r="QVF1" s="1" t="s">
        <v>14156</v>
      </c>
      <c r="QVG1" s="1" t="s">
        <v>14157</v>
      </c>
      <c r="QVH1" s="1" t="s">
        <v>14158</v>
      </c>
      <c r="QVI1" s="1" t="s">
        <v>14159</v>
      </c>
      <c r="QVJ1" s="1" t="s">
        <v>14160</v>
      </c>
      <c r="QVK1" s="1" t="s">
        <v>14161</v>
      </c>
      <c r="QVL1" s="1" t="s">
        <v>14162</v>
      </c>
      <c r="QVM1" s="1" t="s">
        <v>14163</v>
      </c>
      <c r="QVN1" s="1" t="s">
        <v>14164</v>
      </c>
      <c r="QVO1" s="1" t="s">
        <v>14165</v>
      </c>
      <c r="QVP1" s="1" t="s">
        <v>14166</v>
      </c>
      <c r="QVQ1" s="1" t="s">
        <v>14167</v>
      </c>
      <c r="QVR1" s="1" t="s">
        <v>14168</v>
      </c>
      <c r="QVS1" s="1" t="s">
        <v>14169</v>
      </c>
      <c r="QVT1" s="1" t="s">
        <v>14170</v>
      </c>
      <c r="QVU1" s="1" t="s">
        <v>14171</v>
      </c>
      <c r="QVV1" s="1" t="s">
        <v>14172</v>
      </c>
      <c r="QVW1" s="1" t="s">
        <v>14173</v>
      </c>
      <c r="QVX1" s="1" t="s">
        <v>14174</v>
      </c>
      <c r="QVY1" s="1" t="s">
        <v>14175</v>
      </c>
      <c r="QVZ1" s="1" t="s">
        <v>14176</v>
      </c>
      <c r="QWA1" s="1" t="s">
        <v>14177</v>
      </c>
      <c r="QWB1" s="1" t="s">
        <v>14178</v>
      </c>
      <c r="QWC1" s="1" t="s">
        <v>14179</v>
      </c>
      <c r="QWD1" s="1" t="s">
        <v>14180</v>
      </c>
      <c r="QWE1" s="1" t="s">
        <v>14181</v>
      </c>
      <c r="QWF1" s="1" t="s">
        <v>14182</v>
      </c>
      <c r="QWG1" s="1" t="s">
        <v>14183</v>
      </c>
      <c r="QWH1" s="1" t="s">
        <v>14184</v>
      </c>
      <c r="QWI1" s="1" t="s">
        <v>14185</v>
      </c>
      <c r="QWJ1" s="1" t="s">
        <v>14186</v>
      </c>
      <c r="QWK1" s="1" t="s">
        <v>14187</v>
      </c>
      <c r="QWL1" s="1" t="s">
        <v>14188</v>
      </c>
      <c r="QWM1" s="1" t="s">
        <v>14189</v>
      </c>
      <c r="QWN1" s="1" t="s">
        <v>14190</v>
      </c>
      <c r="QWO1" s="1" t="s">
        <v>14191</v>
      </c>
      <c r="QWP1" s="1" t="s">
        <v>14192</v>
      </c>
      <c r="QWQ1" s="1" t="s">
        <v>14193</v>
      </c>
      <c r="QWR1" s="1" t="s">
        <v>14194</v>
      </c>
      <c r="QWS1" s="1" t="s">
        <v>14195</v>
      </c>
      <c r="QWT1" s="1" t="s">
        <v>14196</v>
      </c>
      <c r="QWU1" s="1" t="s">
        <v>14197</v>
      </c>
      <c r="QWV1" s="1" t="s">
        <v>14198</v>
      </c>
      <c r="QWW1" s="1" t="s">
        <v>14199</v>
      </c>
      <c r="QWX1" s="1" t="s">
        <v>14200</v>
      </c>
      <c r="QWY1" s="1" t="s">
        <v>14201</v>
      </c>
      <c r="QWZ1" s="1" t="s">
        <v>14202</v>
      </c>
      <c r="QXA1" s="1" t="s">
        <v>14203</v>
      </c>
      <c r="QXB1" s="1" t="s">
        <v>14204</v>
      </c>
      <c r="QXC1" s="1" t="s">
        <v>14205</v>
      </c>
      <c r="QXD1" s="1" t="s">
        <v>14206</v>
      </c>
      <c r="QXE1" s="1" t="s">
        <v>14207</v>
      </c>
      <c r="QXF1" s="1" t="s">
        <v>14208</v>
      </c>
      <c r="QXG1" s="1" t="s">
        <v>14209</v>
      </c>
      <c r="QXH1" s="1" t="s">
        <v>14210</v>
      </c>
      <c r="QXI1" s="1" t="s">
        <v>14211</v>
      </c>
      <c r="QXJ1" s="1" t="s">
        <v>14212</v>
      </c>
      <c r="QXK1" s="1" t="s">
        <v>14213</v>
      </c>
      <c r="QXL1" s="1" t="s">
        <v>14214</v>
      </c>
      <c r="QXM1" s="1" t="s">
        <v>14215</v>
      </c>
      <c r="QXN1" s="1" t="s">
        <v>14216</v>
      </c>
      <c r="QXO1" s="1" t="s">
        <v>14217</v>
      </c>
      <c r="QXP1" s="1" t="s">
        <v>14218</v>
      </c>
      <c r="QXQ1" s="1" t="s">
        <v>14219</v>
      </c>
      <c r="QXR1" s="1" t="s">
        <v>14220</v>
      </c>
      <c r="QXS1" s="1" t="s">
        <v>14221</v>
      </c>
      <c r="QXT1" s="1" t="s">
        <v>14222</v>
      </c>
      <c r="QXU1" s="1" t="s">
        <v>14223</v>
      </c>
      <c r="QXV1" s="1" t="s">
        <v>14224</v>
      </c>
      <c r="QXW1" s="1" t="s">
        <v>14225</v>
      </c>
      <c r="QXX1" s="1" t="s">
        <v>14226</v>
      </c>
      <c r="QXY1" s="1" t="s">
        <v>14227</v>
      </c>
      <c r="QXZ1" s="1" t="s">
        <v>14228</v>
      </c>
      <c r="QYA1" s="1" t="s">
        <v>14229</v>
      </c>
      <c r="QYB1" s="1" t="s">
        <v>14230</v>
      </c>
      <c r="QYC1" s="1" t="s">
        <v>14231</v>
      </c>
      <c r="QYD1" s="1" t="s">
        <v>14232</v>
      </c>
      <c r="QYE1" s="1" t="s">
        <v>14233</v>
      </c>
      <c r="QYF1" s="1" t="s">
        <v>14234</v>
      </c>
      <c r="QYG1" s="1" t="s">
        <v>14235</v>
      </c>
      <c r="QYH1" s="1" t="s">
        <v>14236</v>
      </c>
      <c r="QYI1" s="1" t="s">
        <v>14237</v>
      </c>
      <c r="QYJ1" s="1" t="s">
        <v>14238</v>
      </c>
      <c r="QYK1" s="1" t="s">
        <v>14239</v>
      </c>
      <c r="QYL1" s="1" t="s">
        <v>14240</v>
      </c>
      <c r="QYM1" s="1" t="s">
        <v>14241</v>
      </c>
      <c r="QYN1" s="1" t="s">
        <v>14242</v>
      </c>
      <c r="QYO1" s="1" t="s">
        <v>14243</v>
      </c>
      <c r="QYP1" s="1" t="s">
        <v>14244</v>
      </c>
      <c r="QYQ1" s="1" t="s">
        <v>14245</v>
      </c>
      <c r="QYR1" s="1" t="s">
        <v>14246</v>
      </c>
      <c r="QYS1" s="1" t="s">
        <v>14247</v>
      </c>
      <c r="QYT1" s="1" t="s">
        <v>14248</v>
      </c>
      <c r="QYU1" s="1" t="s">
        <v>14249</v>
      </c>
      <c r="QYV1" s="1" t="s">
        <v>14250</v>
      </c>
      <c r="QYW1" s="1" t="s">
        <v>14251</v>
      </c>
      <c r="QYX1" s="1" t="s">
        <v>14252</v>
      </c>
      <c r="QYY1" s="1" t="s">
        <v>14253</v>
      </c>
      <c r="QYZ1" s="1" t="s">
        <v>14254</v>
      </c>
      <c r="QZA1" s="1" t="s">
        <v>14255</v>
      </c>
      <c r="QZB1" s="1" t="s">
        <v>14256</v>
      </c>
      <c r="QZC1" s="1" t="s">
        <v>14257</v>
      </c>
      <c r="QZD1" s="1" t="s">
        <v>14258</v>
      </c>
      <c r="QZE1" s="1" t="s">
        <v>14259</v>
      </c>
      <c r="QZF1" s="1" t="s">
        <v>14260</v>
      </c>
      <c r="QZG1" s="1" t="s">
        <v>14261</v>
      </c>
      <c r="QZH1" s="1" t="s">
        <v>14262</v>
      </c>
      <c r="QZI1" s="1" t="s">
        <v>14263</v>
      </c>
      <c r="QZJ1" s="1" t="s">
        <v>14264</v>
      </c>
      <c r="QZK1" s="1" t="s">
        <v>14265</v>
      </c>
      <c r="QZL1" s="1" t="s">
        <v>14266</v>
      </c>
      <c r="QZM1" s="1" t="s">
        <v>14267</v>
      </c>
      <c r="QZN1" s="1" t="s">
        <v>14268</v>
      </c>
      <c r="QZO1" s="1" t="s">
        <v>14269</v>
      </c>
      <c r="QZP1" s="1" t="s">
        <v>14270</v>
      </c>
      <c r="QZQ1" s="1" t="s">
        <v>14271</v>
      </c>
      <c r="QZR1" s="1" t="s">
        <v>14272</v>
      </c>
      <c r="QZS1" s="1" t="s">
        <v>14273</v>
      </c>
      <c r="QZT1" s="1" t="s">
        <v>14274</v>
      </c>
      <c r="QZU1" s="1" t="s">
        <v>14275</v>
      </c>
      <c r="QZV1" s="1" t="s">
        <v>14276</v>
      </c>
      <c r="QZW1" s="1" t="s">
        <v>14277</v>
      </c>
      <c r="QZX1" s="1" t="s">
        <v>14278</v>
      </c>
      <c r="QZY1" s="1" t="s">
        <v>14279</v>
      </c>
      <c r="QZZ1" s="1" t="s">
        <v>14280</v>
      </c>
      <c r="RAA1" s="1" t="s">
        <v>14281</v>
      </c>
      <c r="RAB1" s="1" t="s">
        <v>14282</v>
      </c>
      <c r="RAC1" s="1" t="s">
        <v>14283</v>
      </c>
      <c r="RAD1" s="1" t="s">
        <v>14284</v>
      </c>
      <c r="RAE1" s="1" t="s">
        <v>14285</v>
      </c>
      <c r="RAF1" s="1" t="s">
        <v>14286</v>
      </c>
      <c r="RAG1" s="1" t="s">
        <v>14287</v>
      </c>
      <c r="RAH1" s="1" t="s">
        <v>14288</v>
      </c>
      <c r="RAI1" s="1" t="s">
        <v>14289</v>
      </c>
      <c r="RAJ1" s="1" t="s">
        <v>14290</v>
      </c>
      <c r="RAK1" s="1" t="s">
        <v>14291</v>
      </c>
      <c r="RAL1" s="1" t="s">
        <v>14292</v>
      </c>
      <c r="RAM1" s="1" t="s">
        <v>14293</v>
      </c>
      <c r="RAN1" s="1" t="s">
        <v>14294</v>
      </c>
      <c r="RAO1" s="1" t="s">
        <v>14295</v>
      </c>
      <c r="RAP1" s="1" t="s">
        <v>14296</v>
      </c>
      <c r="RAQ1" s="1" t="s">
        <v>14297</v>
      </c>
      <c r="RAR1" s="1" t="s">
        <v>14298</v>
      </c>
      <c r="RAS1" s="1" t="s">
        <v>14299</v>
      </c>
      <c r="RAT1" s="1" t="s">
        <v>14300</v>
      </c>
      <c r="RAU1" s="1" t="s">
        <v>14301</v>
      </c>
      <c r="RAV1" s="1" t="s">
        <v>14302</v>
      </c>
      <c r="RAW1" s="1" t="s">
        <v>14303</v>
      </c>
      <c r="RAX1" s="1" t="s">
        <v>14304</v>
      </c>
      <c r="RAY1" s="1" t="s">
        <v>14305</v>
      </c>
      <c r="RAZ1" s="1" t="s">
        <v>14306</v>
      </c>
      <c r="RBA1" s="1" t="s">
        <v>14307</v>
      </c>
      <c r="RBB1" s="1" t="s">
        <v>14308</v>
      </c>
      <c r="RBC1" s="1" t="s">
        <v>14309</v>
      </c>
      <c r="RBD1" s="1" t="s">
        <v>14310</v>
      </c>
      <c r="RBE1" s="1" t="s">
        <v>14311</v>
      </c>
      <c r="RBF1" s="1" t="s">
        <v>14312</v>
      </c>
      <c r="RBG1" s="1" t="s">
        <v>14313</v>
      </c>
      <c r="RBH1" s="1" t="s">
        <v>14314</v>
      </c>
      <c r="RBI1" s="1" t="s">
        <v>14315</v>
      </c>
      <c r="RBJ1" s="1" t="s">
        <v>14316</v>
      </c>
      <c r="RBK1" s="1" t="s">
        <v>14317</v>
      </c>
      <c r="RBL1" s="1" t="s">
        <v>14318</v>
      </c>
      <c r="RBM1" s="1" t="s">
        <v>14319</v>
      </c>
      <c r="RBN1" s="1" t="s">
        <v>14320</v>
      </c>
      <c r="RBO1" s="1" t="s">
        <v>14321</v>
      </c>
      <c r="RBP1" s="1" t="s">
        <v>14322</v>
      </c>
      <c r="RBQ1" s="1" t="s">
        <v>14323</v>
      </c>
      <c r="RBR1" s="1" t="s">
        <v>14324</v>
      </c>
      <c r="RBS1" s="1" t="s">
        <v>14325</v>
      </c>
      <c r="RBT1" s="1" t="s">
        <v>14326</v>
      </c>
      <c r="RBU1" s="1" t="s">
        <v>14327</v>
      </c>
      <c r="RBV1" s="1" t="s">
        <v>14328</v>
      </c>
      <c r="RBW1" s="1" t="s">
        <v>14329</v>
      </c>
      <c r="RBX1" s="1" t="s">
        <v>14330</v>
      </c>
      <c r="RBY1" s="1" t="s">
        <v>14331</v>
      </c>
      <c r="RBZ1" s="1" t="s">
        <v>14332</v>
      </c>
      <c r="RCA1" s="1" t="s">
        <v>14333</v>
      </c>
      <c r="RCB1" s="1" t="s">
        <v>14334</v>
      </c>
      <c r="RCC1" s="1" t="s">
        <v>14335</v>
      </c>
      <c r="RCD1" s="1" t="s">
        <v>14336</v>
      </c>
      <c r="RCE1" s="1" t="s">
        <v>14337</v>
      </c>
      <c r="RCF1" s="1" t="s">
        <v>14338</v>
      </c>
      <c r="RCG1" s="1" t="s">
        <v>14339</v>
      </c>
      <c r="RCH1" s="1" t="s">
        <v>14340</v>
      </c>
      <c r="RCI1" s="1" t="s">
        <v>14341</v>
      </c>
      <c r="RCJ1" s="1" t="s">
        <v>14342</v>
      </c>
      <c r="RCK1" s="1" t="s">
        <v>14343</v>
      </c>
      <c r="RCL1" s="1" t="s">
        <v>14344</v>
      </c>
      <c r="RCM1" s="1" t="s">
        <v>14345</v>
      </c>
      <c r="RCN1" s="1" t="s">
        <v>14346</v>
      </c>
      <c r="RCO1" s="1" t="s">
        <v>14347</v>
      </c>
      <c r="RCP1" s="1" t="s">
        <v>14348</v>
      </c>
      <c r="RCQ1" s="1" t="s">
        <v>14349</v>
      </c>
      <c r="RCR1" s="1" t="s">
        <v>14350</v>
      </c>
      <c r="RCS1" s="1" t="s">
        <v>14351</v>
      </c>
      <c r="RCT1" s="1" t="s">
        <v>14352</v>
      </c>
      <c r="RCU1" s="1" t="s">
        <v>14353</v>
      </c>
      <c r="RCV1" s="1" t="s">
        <v>14354</v>
      </c>
      <c r="RCW1" s="1" t="s">
        <v>14355</v>
      </c>
      <c r="RCX1" s="1" t="s">
        <v>14356</v>
      </c>
      <c r="RCY1" s="1" t="s">
        <v>14357</v>
      </c>
      <c r="RCZ1" s="1" t="s">
        <v>14358</v>
      </c>
      <c r="RDA1" s="1" t="s">
        <v>14359</v>
      </c>
      <c r="RDB1" s="1" t="s">
        <v>14360</v>
      </c>
      <c r="RDC1" s="1" t="s">
        <v>14361</v>
      </c>
      <c r="RDD1" s="1" t="s">
        <v>14362</v>
      </c>
      <c r="RDE1" s="1" t="s">
        <v>14363</v>
      </c>
      <c r="RDF1" s="1" t="s">
        <v>14364</v>
      </c>
      <c r="RDG1" s="1" t="s">
        <v>14365</v>
      </c>
      <c r="RDH1" s="1" t="s">
        <v>14366</v>
      </c>
      <c r="RDI1" s="1" t="s">
        <v>14367</v>
      </c>
      <c r="RDJ1" s="1" t="s">
        <v>14368</v>
      </c>
      <c r="RDK1" s="1" t="s">
        <v>14369</v>
      </c>
      <c r="RDL1" s="1" t="s">
        <v>14370</v>
      </c>
      <c r="RDM1" s="1" t="s">
        <v>14371</v>
      </c>
      <c r="RDN1" s="1" t="s">
        <v>14372</v>
      </c>
      <c r="RDO1" s="1" t="s">
        <v>14373</v>
      </c>
      <c r="RDP1" s="1" t="s">
        <v>14374</v>
      </c>
      <c r="RDQ1" s="1" t="s">
        <v>14375</v>
      </c>
      <c r="RDR1" s="1" t="s">
        <v>14376</v>
      </c>
      <c r="RDS1" s="1" t="s">
        <v>14377</v>
      </c>
      <c r="RDT1" s="1" t="s">
        <v>14378</v>
      </c>
      <c r="RDU1" s="1" t="s">
        <v>14379</v>
      </c>
      <c r="RDV1" s="1" t="s">
        <v>14380</v>
      </c>
      <c r="RDW1" s="1" t="s">
        <v>14381</v>
      </c>
      <c r="RDX1" s="1" t="s">
        <v>14382</v>
      </c>
      <c r="RDY1" s="1" t="s">
        <v>14383</v>
      </c>
      <c r="RDZ1" s="1" t="s">
        <v>14384</v>
      </c>
      <c r="REA1" s="1" t="s">
        <v>14385</v>
      </c>
      <c r="REB1" s="1" t="s">
        <v>14386</v>
      </c>
      <c r="REC1" s="1" t="s">
        <v>14387</v>
      </c>
      <c r="RED1" s="1" t="s">
        <v>14388</v>
      </c>
      <c r="REE1" s="1" t="s">
        <v>14389</v>
      </c>
      <c r="REF1" s="1" t="s">
        <v>14390</v>
      </c>
      <c r="REG1" s="1" t="s">
        <v>14391</v>
      </c>
      <c r="REH1" s="1" t="s">
        <v>14392</v>
      </c>
      <c r="REI1" s="1" t="s">
        <v>14393</v>
      </c>
      <c r="REJ1" s="1" t="s">
        <v>14394</v>
      </c>
      <c r="REK1" s="1" t="s">
        <v>14395</v>
      </c>
      <c r="REL1" s="1" t="s">
        <v>14396</v>
      </c>
      <c r="REM1" s="1" t="s">
        <v>14397</v>
      </c>
      <c r="REN1" s="1" t="s">
        <v>14398</v>
      </c>
      <c r="REO1" s="1" t="s">
        <v>14399</v>
      </c>
      <c r="REP1" s="1" t="s">
        <v>14400</v>
      </c>
      <c r="REQ1" s="1" t="s">
        <v>14401</v>
      </c>
      <c r="RER1" s="1" t="s">
        <v>14402</v>
      </c>
      <c r="RES1" s="1" t="s">
        <v>14403</v>
      </c>
      <c r="RET1" s="1" t="s">
        <v>14404</v>
      </c>
      <c r="REU1" s="1" t="s">
        <v>14405</v>
      </c>
      <c r="REV1" s="1" t="s">
        <v>14406</v>
      </c>
      <c r="REW1" s="1" t="s">
        <v>14407</v>
      </c>
      <c r="REX1" s="1" t="s">
        <v>14408</v>
      </c>
      <c r="REY1" s="1" t="s">
        <v>14409</v>
      </c>
      <c r="REZ1" s="1" t="s">
        <v>14410</v>
      </c>
      <c r="RFA1" s="1" t="s">
        <v>14411</v>
      </c>
      <c r="RFB1" s="1" t="s">
        <v>14412</v>
      </c>
      <c r="RFC1" s="1" t="s">
        <v>14413</v>
      </c>
      <c r="RFD1" s="1" t="s">
        <v>14414</v>
      </c>
      <c r="RFE1" s="1" t="s">
        <v>14415</v>
      </c>
      <c r="RFF1" s="1" t="s">
        <v>14416</v>
      </c>
      <c r="RFG1" s="1" t="s">
        <v>14417</v>
      </c>
      <c r="RFH1" s="1" t="s">
        <v>14418</v>
      </c>
      <c r="RFI1" s="1" t="s">
        <v>14419</v>
      </c>
      <c r="RFJ1" s="1" t="s">
        <v>14420</v>
      </c>
      <c r="RFK1" s="1" t="s">
        <v>14421</v>
      </c>
      <c r="RFL1" s="1" t="s">
        <v>14422</v>
      </c>
      <c r="RFM1" s="1" t="s">
        <v>14423</v>
      </c>
      <c r="RFN1" s="1" t="s">
        <v>14424</v>
      </c>
      <c r="RFO1" s="1" t="s">
        <v>14425</v>
      </c>
      <c r="RFP1" s="1" t="s">
        <v>14426</v>
      </c>
      <c r="RFQ1" s="1" t="s">
        <v>14427</v>
      </c>
      <c r="RFR1" s="1" t="s">
        <v>14428</v>
      </c>
      <c r="RFS1" s="1" t="s">
        <v>14429</v>
      </c>
      <c r="RFT1" s="1" t="s">
        <v>14430</v>
      </c>
      <c r="RFU1" s="1" t="s">
        <v>14431</v>
      </c>
      <c r="RFV1" s="1" t="s">
        <v>14432</v>
      </c>
      <c r="RFW1" s="1" t="s">
        <v>14433</v>
      </c>
      <c r="RFX1" s="1" t="s">
        <v>14434</v>
      </c>
      <c r="RFY1" s="1" t="s">
        <v>14435</v>
      </c>
      <c r="RFZ1" s="1" t="s">
        <v>14436</v>
      </c>
      <c r="RGA1" s="1" t="s">
        <v>14437</v>
      </c>
      <c r="RGB1" s="1" t="s">
        <v>14438</v>
      </c>
      <c r="RGC1" s="1" t="s">
        <v>14439</v>
      </c>
      <c r="RGD1" s="1" t="s">
        <v>14440</v>
      </c>
      <c r="RGE1" s="1" t="s">
        <v>14441</v>
      </c>
      <c r="RGF1" s="1" t="s">
        <v>14442</v>
      </c>
      <c r="RGG1" s="1" t="s">
        <v>14443</v>
      </c>
      <c r="RGH1" s="1" t="s">
        <v>14444</v>
      </c>
      <c r="RGI1" s="1" t="s">
        <v>14445</v>
      </c>
      <c r="RGJ1" s="1" t="s">
        <v>14446</v>
      </c>
      <c r="RGK1" s="1" t="s">
        <v>14447</v>
      </c>
      <c r="RGL1" s="1" t="s">
        <v>14448</v>
      </c>
      <c r="RGM1" s="1" t="s">
        <v>14449</v>
      </c>
      <c r="RGN1" s="1" t="s">
        <v>14450</v>
      </c>
      <c r="RGO1" s="1" t="s">
        <v>14451</v>
      </c>
      <c r="RGP1" s="1" t="s">
        <v>14452</v>
      </c>
      <c r="RGQ1" s="1" t="s">
        <v>14453</v>
      </c>
      <c r="RGR1" s="1" t="s">
        <v>14454</v>
      </c>
      <c r="RGS1" s="1" t="s">
        <v>14455</v>
      </c>
      <c r="RGT1" s="1" t="s">
        <v>14456</v>
      </c>
      <c r="RGU1" s="1" t="s">
        <v>14457</v>
      </c>
      <c r="RGV1" s="1" t="s">
        <v>14458</v>
      </c>
      <c r="RGW1" s="1" t="s">
        <v>14459</v>
      </c>
      <c r="RGX1" s="1" t="s">
        <v>14460</v>
      </c>
      <c r="RGY1" s="1" t="s">
        <v>14461</v>
      </c>
      <c r="RGZ1" s="1" t="s">
        <v>14462</v>
      </c>
      <c r="RHA1" s="1" t="s">
        <v>14463</v>
      </c>
      <c r="RHB1" s="1" t="s">
        <v>14464</v>
      </c>
      <c r="RHC1" s="1" t="s">
        <v>14465</v>
      </c>
      <c r="RHD1" s="1" t="s">
        <v>14466</v>
      </c>
      <c r="RHE1" s="1" t="s">
        <v>14467</v>
      </c>
      <c r="RHF1" s="1" t="s">
        <v>14468</v>
      </c>
      <c r="RHG1" s="1" t="s">
        <v>14469</v>
      </c>
      <c r="RHH1" s="1" t="s">
        <v>14470</v>
      </c>
      <c r="RHI1" s="1" t="s">
        <v>14471</v>
      </c>
      <c r="RHJ1" s="1" t="s">
        <v>14472</v>
      </c>
      <c r="RHK1" s="1" t="s">
        <v>14473</v>
      </c>
      <c r="RHL1" s="1" t="s">
        <v>14474</v>
      </c>
      <c r="RHM1" s="1" t="s">
        <v>14475</v>
      </c>
      <c r="RHN1" s="1" t="s">
        <v>14476</v>
      </c>
      <c r="RHO1" s="1" t="s">
        <v>14477</v>
      </c>
      <c r="RHP1" s="1" t="s">
        <v>14478</v>
      </c>
      <c r="RHQ1" s="1" t="s">
        <v>14479</v>
      </c>
      <c r="RHR1" s="1" t="s">
        <v>14480</v>
      </c>
      <c r="RHS1" s="1" t="s">
        <v>14481</v>
      </c>
      <c r="RHT1" s="1" t="s">
        <v>14482</v>
      </c>
      <c r="RHU1" s="1" t="s">
        <v>14483</v>
      </c>
      <c r="RHV1" s="1" t="s">
        <v>14484</v>
      </c>
      <c r="RHW1" s="1" t="s">
        <v>14485</v>
      </c>
      <c r="RHX1" s="1" t="s">
        <v>14486</v>
      </c>
      <c r="RHY1" s="1" t="s">
        <v>14487</v>
      </c>
      <c r="RHZ1" s="1" t="s">
        <v>14488</v>
      </c>
      <c r="RIA1" s="1" t="s">
        <v>14489</v>
      </c>
      <c r="RIB1" s="1" t="s">
        <v>14490</v>
      </c>
      <c r="RIC1" s="1" t="s">
        <v>14491</v>
      </c>
      <c r="RID1" s="1" t="s">
        <v>14492</v>
      </c>
      <c r="RIE1" s="1" t="s">
        <v>14493</v>
      </c>
      <c r="RIF1" s="1" t="s">
        <v>14494</v>
      </c>
      <c r="RIG1" s="1" t="s">
        <v>14495</v>
      </c>
      <c r="RIH1" s="1" t="s">
        <v>14496</v>
      </c>
      <c r="RII1" s="1" t="s">
        <v>14497</v>
      </c>
      <c r="RIJ1" s="1" t="s">
        <v>14498</v>
      </c>
      <c r="RIK1" s="1" t="s">
        <v>14499</v>
      </c>
      <c r="RIL1" s="1" t="s">
        <v>14500</v>
      </c>
      <c r="RIM1" s="1" t="s">
        <v>14501</v>
      </c>
      <c r="RIN1" s="1" t="s">
        <v>14502</v>
      </c>
      <c r="RIO1" s="1" t="s">
        <v>14503</v>
      </c>
      <c r="RIP1" s="1" t="s">
        <v>14504</v>
      </c>
      <c r="RIQ1" s="1" t="s">
        <v>14505</v>
      </c>
      <c r="RIR1" s="1" t="s">
        <v>14506</v>
      </c>
      <c r="RIS1" s="1" t="s">
        <v>14507</v>
      </c>
      <c r="RIT1" s="1" t="s">
        <v>14508</v>
      </c>
      <c r="RIU1" s="1" t="s">
        <v>14509</v>
      </c>
      <c r="RIV1" s="1" t="s">
        <v>14510</v>
      </c>
      <c r="RIW1" s="1" t="s">
        <v>14511</v>
      </c>
      <c r="RIX1" s="1" t="s">
        <v>14512</v>
      </c>
      <c r="RIY1" s="1" t="s">
        <v>14513</v>
      </c>
      <c r="RIZ1" s="1" t="s">
        <v>14514</v>
      </c>
      <c r="RJA1" s="1" t="s">
        <v>14515</v>
      </c>
      <c r="RJB1" s="1" t="s">
        <v>14516</v>
      </c>
      <c r="RJC1" s="1" t="s">
        <v>14517</v>
      </c>
      <c r="RJD1" s="1" t="s">
        <v>14518</v>
      </c>
      <c r="RJE1" s="1" t="s">
        <v>14519</v>
      </c>
      <c r="RJF1" s="1" t="s">
        <v>14520</v>
      </c>
      <c r="RJG1" s="1" t="s">
        <v>14521</v>
      </c>
      <c r="RJH1" s="1" t="s">
        <v>14522</v>
      </c>
      <c r="RJI1" s="1" t="s">
        <v>14523</v>
      </c>
      <c r="RJJ1" s="1" t="s">
        <v>14524</v>
      </c>
      <c r="RJK1" s="1" t="s">
        <v>14525</v>
      </c>
      <c r="RJL1" s="1" t="s">
        <v>14526</v>
      </c>
      <c r="RJM1" s="1" t="s">
        <v>14527</v>
      </c>
      <c r="RJN1" s="1" t="s">
        <v>14528</v>
      </c>
      <c r="RJO1" s="1" t="s">
        <v>14529</v>
      </c>
      <c r="RJP1" s="1" t="s">
        <v>14530</v>
      </c>
      <c r="RJQ1" s="1" t="s">
        <v>14531</v>
      </c>
      <c r="RJR1" s="1" t="s">
        <v>14532</v>
      </c>
      <c r="RJS1" s="1" t="s">
        <v>14533</v>
      </c>
      <c r="RJT1" s="1" t="s">
        <v>14534</v>
      </c>
      <c r="RJU1" s="1" t="s">
        <v>14535</v>
      </c>
      <c r="RJV1" s="1" t="s">
        <v>14536</v>
      </c>
      <c r="RJW1" s="1" t="s">
        <v>14537</v>
      </c>
      <c r="RJX1" s="1" t="s">
        <v>14538</v>
      </c>
      <c r="RJY1" s="1" t="s">
        <v>14539</v>
      </c>
      <c r="RJZ1" s="1" t="s">
        <v>14540</v>
      </c>
      <c r="RKA1" s="1" t="s">
        <v>14541</v>
      </c>
      <c r="RKB1" s="1" t="s">
        <v>14542</v>
      </c>
      <c r="RKC1" s="1" t="s">
        <v>14543</v>
      </c>
      <c r="RKD1" s="1" t="s">
        <v>14544</v>
      </c>
      <c r="RKE1" s="1" t="s">
        <v>14545</v>
      </c>
      <c r="RKF1" s="1" t="s">
        <v>14546</v>
      </c>
      <c r="RKG1" s="1" t="s">
        <v>14547</v>
      </c>
      <c r="RKH1" s="1" t="s">
        <v>14548</v>
      </c>
      <c r="RKI1" s="1" t="s">
        <v>14549</v>
      </c>
      <c r="RKJ1" s="1" t="s">
        <v>14550</v>
      </c>
      <c r="RKK1" s="1" t="s">
        <v>14551</v>
      </c>
      <c r="RKL1" s="1" t="s">
        <v>14552</v>
      </c>
      <c r="RKM1" s="1" t="s">
        <v>14553</v>
      </c>
      <c r="RKN1" s="1" t="s">
        <v>14554</v>
      </c>
      <c r="RKO1" s="1" t="s">
        <v>14555</v>
      </c>
      <c r="RKP1" s="1" t="s">
        <v>14556</v>
      </c>
      <c r="RKQ1" s="1" t="s">
        <v>14557</v>
      </c>
      <c r="RKR1" s="1" t="s">
        <v>14558</v>
      </c>
      <c r="RKS1" s="1" t="s">
        <v>14559</v>
      </c>
      <c r="RKT1" s="1" t="s">
        <v>14560</v>
      </c>
      <c r="RKU1" s="1" t="s">
        <v>14561</v>
      </c>
      <c r="RKV1" s="1" t="s">
        <v>14562</v>
      </c>
      <c r="RKW1" s="1" t="s">
        <v>14563</v>
      </c>
      <c r="RKX1" s="1" t="s">
        <v>14564</v>
      </c>
      <c r="RKY1" s="1" t="s">
        <v>14565</v>
      </c>
      <c r="RKZ1" s="1" t="s">
        <v>14566</v>
      </c>
      <c r="RLA1" s="1" t="s">
        <v>14567</v>
      </c>
      <c r="RLB1" s="1" t="s">
        <v>14568</v>
      </c>
      <c r="RLC1" s="1" t="s">
        <v>14569</v>
      </c>
      <c r="RLD1" s="1" t="s">
        <v>14570</v>
      </c>
      <c r="RLE1" s="1" t="s">
        <v>14571</v>
      </c>
      <c r="RLF1" s="1" t="s">
        <v>14572</v>
      </c>
      <c r="RLG1" s="1" t="s">
        <v>14573</v>
      </c>
      <c r="RLH1" s="1" t="s">
        <v>14574</v>
      </c>
      <c r="RLI1" s="1" t="s">
        <v>14575</v>
      </c>
      <c r="RLJ1" s="1" t="s">
        <v>14576</v>
      </c>
      <c r="RLK1" s="1" t="s">
        <v>14577</v>
      </c>
      <c r="RLL1" s="1" t="s">
        <v>14578</v>
      </c>
      <c r="RLM1" s="1" t="s">
        <v>14579</v>
      </c>
      <c r="RLN1" s="1" t="s">
        <v>14580</v>
      </c>
      <c r="RLO1" s="1" t="s">
        <v>14581</v>
      </c>
      <c r="RLP1" s="1" t="s">
        <v>14582</v>
      </c>
      <c r="RLQ1" s="1" t="s">
        <v>14583</v>
      </c>
      <c r="RLR1" s="1" t="s">
        <v>14584</v>
      </c>
      <c r="RLS1" s="1" t="s">
        <v>14585</v>
      </c>
      <c r="RLT1" s="1" t="s">
        <v>14586</v>
      </c>
      <c r="RLU1" s="1" t="s">
        <v>14587</v>
      </c>
      <c r="RLV1" s="1" t="s">
        <v>14588</v>
      </c>
      <c r="RLW1" s="1" t="s">
        <v>14589</v>
      </c>
      <c r="RLX1" s="1" t="s">
        <v>14590</v>
      </c>
      <c r="RLY1" s="1" t="s">
        <v>14591</v>
      </c>
      <c r="RLZ1" s="1" t="s">
        <v>14592</v>
      </c>
      <c r="RMA1" s="1" t="s">
        <v>14593</v>
      </c>
      <c r="RMB1" s="1" t="s">
        <v>14594</v>
      </c>
      <c r="RMC1" s="1" t="s">
        <v>14595</v>
      </c>
      <c r="RMD1" s="1" t="s">
        <v>14596</v>
      </c>
      <c r="RME1" s="1" t="s">
        <v>14597</v>
      </c>
      <c r="RMF1" s="1" t="s">
        <v>14598</v>
      </c>
      <c r="RMG1" s="1" t="s">
        <v>14599</v>
      </c>
      <c r="RMH1" s="1" t="s">
        <v>14600</v>
      </c>
      <c r="RMI1" s="1" t="s">
        <v>14601</v>
      </c>
      <c r="RMJ1" s="1" t="s">
        <v>14602</v>
      </c>
      <c r="RMK1" s="1" t="s">
        <v>14603</v>
      </c>
      <c r="RML1" s="1" t="s">
        <v>14604</v>
      </c>
      <c r="RMM1" s="1" t="s">
        <v>14605</v>
      </c>
      <c r="RMN1" s="1" t="s">
        <v>14606</v>
      </c>
      <c r="RMO1" s="1" t="s">
        <v>14607</v>
      </c>
      <c r="RMP1" s="1" t="s">
        <v>14608</v>
      </c>
      <c r="RMQ1" s="1" t="s">
        <v>14609</v>
      </c>
      <c r="RMR1" s="1" t="s">
        <v>14610</v>
      </c>
      <c r="RMS1" s="1" t="s">
        <v>14611</v>
      </c>
      <c r="RMT1" s="1" t="s">
        <v>14612</v>
      </c>
      <c r="RMU1" s="1" t="s">
        <v>14613</v>
      </c>
      <c r="RMV1" s="1" t="s">
        <v>14614</v>
      </c>
      <c r="RMW1" s="1" t="s">
        <v>14615</v>
      </c>
      <c r="RMX1" s="1" t="s">
        <v>14616</v>
      </c>
      <c r="RMY1" s="1" t="s">
        <v>14617</v>
      </c>
      <c r="RMZ1" s="1" t="s">
        <v>14618</v>
      </c>
      <c r="RNA1" s="1" t="s">
        <v>14619</v>
      </c>
      <c r="RNB1" s="1" t="s">
        <v>14620</v>
      </c>
      <c r="RNC1" s="1" t="s">
        <v>14621</v>
      </c>
      <c r="RND1" s="1" t="s">
        <v>14622</v>
      </c>
      <c r="RNE1" s="1" t="s">
        <v>14623</v>
      </c>
      <c r="RNF1" s="1" t="s">
        <v>14624</v>
      </c>
      <c r="RNG1" s="1" t="s">
        <v>14625</v>
      </c>
      <c r="RNH1" s="1" t="s">
        <v>14626</v>
      </c>
      <c r="RNI1" s="1" t="s">
        <v>14627</v>
      </c>
      <c r="RNJ1" s="1" t="s">
        <v>14628</v>
      </c>
      <c r="RNK1" s="1" t="s">
        <v>14629</v>
      </c>
      <c r="RNL1" s="1" t="s">
        <v>14630</v>
      </c>
      <c r="RNM1" s="1" t="s">
        <v>14631</v>
      </c>
      <c r="RNN1" s="1" t="s">
        <v>14632</v>
      </c>
      <c r="RNO1" s="1" t="s">
        <v>14633</v>
      </c>
      <c r="RNP1" s="1" t="s">
        <v>14634</v>
      </c>
      <c r="RNQ1" s="1" t="s">
        <v>14635</v>
      </c>
      <c r="RNR1" s="1" t="s">
        <v>14636</v>
      </c>
      <c r="RNS1" s="1" t="s">
        <v>14637</v>
      </c>
      <c r="RNT1" s="1" t="s">
        <v>14638</v>
      </c>
      <c r="RNU1" s="1" t="s">
        <v>14639</v>
      </c>
      <c r="RNV1" s="1" t="s">
        <v>14640</v>
      </c>
      <c r="RNW1" s="1" t="s">
        <v>14641</v>
      </c>
      <c r="RNX1" s="1" t="s">
        <v>14642</v>
      </c>
      <c r="RNY1" s="1" t="s">
        <v>14643</v>
      </c>
      <c r="RNZ1" s="1" t="s">
        <v>14644</v>
      </c>
      <c r="ROA1" s="1" t="s">
        <v>14645</v>
      </c>
      <c r="ROB1" s="1" t="s">
        <v>14646</v>
      </c>
      <c r="ROC1" s="1" t="s">
        <v>14647</v>
      </c>
      <c r="ROD1" s="1" t="s">
        <v>14648</v>
      </c>
      <c r="ROE1" s="1" t="s">
        <v>14649</v>
      </c>
      <c r="ROF1" s="1" t="s">
        <v>14650</v>
      </c>
      <c r="ROG1" s="1" t="s">
        <v>14651</v>
      </c>
      <c r="ROH1" s="1" t="s">
        <v>14652</v>
      </c>
      <c r="ROI1" s="1" t="s">
        <v>14653</v>
      </c>
      <c r="ROJ1" s="1" t="s">
        <v>14654</v>
      </c>
      <c r="ROK1" s="1" t="s">
        <v>14655</v>
      </c>
      <c r="ROL1" s="1" t="s">
        <v>14656</v>
      </c>
      <c r="ROM1" s="1" t="s">
        <v>14657</v>
      </c>
      <c r="RON1" s="1" t="s">
        <v>14658</v>
      </c>
      <c r="ROO1" s="1" t="s">
        <v>14659</v>
      </c>
      <c r="ROP1" s="1" t="s">
        <v>14660</v>
      </c>
      <c r="ROQ1" s="1" t="s">
        <v>14661</v>
      </c>
      <c r="ROR1" s="1" t="s">
        <v>14662</v>
      </c>
      <c r="ROS1" s="1" t="s">
        <v>14663</v>
      </c>
      <c r="ROT1" s="1" t="s">
        <v>14664</v>
      </c>
      <c r="ROU1" s="1" t="s">
        <v>14665</v>
      </c>
      <c r="ROV1" s="1" t="s">
        <v>14666</v>
      </c>
      <c r="ROW1" s="1" t="s">
        <v>14667</v>
      </c>
      <c r="ROX1" s="1" t="s">
        <v>14668</v>
      </c>
      <c r="ROY1" s="1" t="s">
        <v>14669</v>
      </c>
      <c r="ROZ1" s="1" t="s">
        <v>14670</v>
      </c>
      <c r="RPA1" s="1" t="s">
        <v>14671</v>
      </c>
      <c r="RPB1" s="1" t="s">
        <v>14672</v>
      </c>
      <c r="RPC1" s="1" t="s">
        <v>14673</v>
      </c>
      <c r="RPD1" s="1" t="s">
        <v>14674</v>
      </c>
      <c r="RPE1" s="1" t="s">
        <v>14675</v>
      </c>
      <c r="RPF1" s="1" t="s">
        <v>14676</v>
      </c>
      <c r="RPG1" s="1" t="s">
        <v>14677</v>
      </c>
      <c r="RPH1" s="1" t="s">
        <v>14678</v>
      </c>
      <c r="RPI1" s="1" t="s">
        <v>14679</v>
      </c>
      <c r="RPJ1" s="1" t="s">
        <v>14680</v>
      </c>
      <c r="RPK1" s="1" t="s">
        <v>14681</v>
      </c>
      <c r="RPL1" s="1" t="s">
        <v>14682</v>
      </c>
      <c r="RPM1" s="1" t="s">
        <v>14683</v>
      </c>
      <c r="RPN1" s="1" t="s">
        <v>14684</v>
      </c>
      <c r="RPO1" s="1" t="s">
        <v>14685</v>
      </c>
      <c r="RPP1" s="1" t="s">
        <v>14686</v>
      </c>
      <c r="RPQ1" s="1" t="s">
        <v>14687</v>
      </c>
      <c r="RPR1" s="1" t="s">
        <v>14688</v>
      </c>
      <c r="RPS1" s="1" t="s">
        <v>14689</v>
      </c>
      <c r="RPT1" s="1" t="s">
        <v>14690</v>
      </c>
      <c r="RPU1" s="1" t="s">
        <v>14691</v>
      </c>
      <c r="RPV1" s="1" t="s">
        <v>14692</v>
      </c>
      <c r="RPW1" s="1" t="s">
        <v>14693</v>
      </c>
      <c r="RPX1" s="1" t="s">
        <v>14694</v>
      </c>
      <c r="RPY1" s="1" t="s">
        <v>14695</v>
      </c>
      <c r="RPZ1" s="1" t="s">
        <v>14696</v>
      </c>
      <c r="RQA1" s="1" t="s">
        <v>14697</v>
      </c>
      <c r="RQB1" s="1" t="s">
        <v>14698</v>
      </c>
      <c r="RQC1" s="1" t="s">
        <v>14699</v>
      </c>
      <c r="RQD1" s="1" t="s">
        <v>14700</v>
      </c>
      <c r="RQE1" s="1" t="s">
        <v>14701</v>
      </c>
      <c r="RQF1" s="1" t="s">
        <v>14702</v>
      </c>
      <c r="RQG1" s="1" t="s">
        <v>14703</v>
      </c>
      <c r="RQH1" s="1" t="s">
        <v>14704</v>
      </c>
      <c r="RQI1" s="1" t="s">
        <v>14705</v>
      </c>
      <c r="RQJ1" s="1" t="s">
        <v>14706</v>
      </c>
      <c r="RQK1" s="1" t="s">
        <v>14707</v>
      </c>
      <c r="RQL1" s="1" t="s">
        <v>14708</v>
      </c>
      <c r="RQM1" s="1" t="s">
        <v>14709</v>
      </c>
      <c r="RQN1" s="1" t="s">
        <v>14710</v>
      </c>
      <c r="RQO1" s="1" t="s">
        <v>14711</v>
      </c>
      <c r="RQP1" s="1" t="s">
        <v>14712</v>
      </c>
      <c r="RQQ1" s="1" t="s">
        <v>14713</v>
      </c>
      <c r="RQR1" s="1" t="s">
        <v>14714</v>
      </c>
      <c r="RQS1" s="1" t="s">
        <v>14715</v>
      </c>
      <c r="RQT1" s="1" t="s">
        <v>14716</v>
      </c>
      <c r="RQU1" s="1" t="s">
        <v>14717</v>
      </c>
      <c r="RQV1" s="1" t="s">
        <v>14718</v>
      </c>
      <c r="RQW1" s="1" t="s">
        <v>14719</v>
      </c>
      <c r="RQX1" s="1" t="s">
        <v>14720</v>
      </c>
      <c r="RQY1" s="1" t="s">
        <v>14721</v>
      </c>
      <c r="RQZ1" s="1" t="s">
        <v>14722</v>
      </c>
      <c r="RRA1" s="1" t="s">
        <v>14723</v>
      </c>
      <c r="RRB1" s="1" t="s">
        <v>14724</v>
      </c>
      <c r="RRC1" s="1" t="s">
        <v>14725</v>
      </c>
      <c r="RRD1" s="1" t="s">
        <v>14726</v>
      </c>
      <c r="RRE1" s="1" t="s">
        <v>14727</v>
      </c>
      <c r="RRF1" s="1" t="s">
        <v>14728</v>
      </c>
      <c r="RRG1" s="1" t="s">
        <v>14729</v>
      </c>
      <c r="RRH1" s="1" t="s">
        <v>14730</v>
      </c>
      <c r="RRI1" s="1" t="s">
        <v>14731</v>
      </c>
      <c r="RRJ1" s="1" t="s">
        <v>14732</v>
      </c>
      <c r="RRK1" s="1" t="s">
        <v>14733</v>
      </c>
      <c r="RRL1" s="1" t="s">
        <v>14734</v>
      </c>
      <c r="RRM1" s="1" t="s">
        <v>14735</v>
      </c>
      <c r="RRN1" s="1" t="s">
        <v>14736</v>
      </c>
      <c r="RRO1" s="1" t="s">
        <v>14737</v>
      </c>
      <c r="RRP1" s="1" t="s">
        <v>14738</v>
      </c>
      <c r="RRQ1" s="1" t="s">
        <v>14739</v>
      </c>
      <c r="RRR1" s="1" t="s">
        <v>14740</v>
      </c>
      <c r="RRS1" s="1" t="s">
        <v>14741</v>
      </c>
      <c r="RRT1" s="1" t="s">
        <v>14742</v>
      </c>
      <c r="RRU1" s="1" t="s">
        <v>14743</v>
      </c>
      <c r="RRV1" s="1" t="s">
        <v>14744</v>
      </c>
      <c r="RRW1" s="1" t="s">
        <v>14745</v>
      </c>
      <c r="RRX1" s="1" t="s">
        <v>14746</v>
      </c>
      <c r="RRY1" s="1" t="s">
        <v>14747</v>
      </c>
      <c r="RRZ1" s="1" t="s">
        <v>14748</v>
      </c>
      <c r="RSA1" s="1" t="s">
        <v>14749</v>
      </c>
      <c r="RSB1" s="1" t="s">
        <v>14750</v>
      </c>
      <c r="RSC1" s="1" t="s">
        <v>14751</v>
      </c>
      <c r="RSD1" s="1" t="s">
        <v>14752</v>
      </c>
      <c r="RSE1" s="1" t="s">
        <v>14753</v>
      </c>
      <c r="RSF1" s="1" t="s">
        <v>14754</v>
      </c>
      <c r="RSG1" s="1" t="s">
        <v>14755</v>
      </c>
      <c r="RSH1" s="1" t="s">
        <v>14756</v>
      </c>
      <c r="RSI1" s="1" t="s">
        <v>14757</v>
      </c>
      <c r="RSJ1" s="1" t="s">
        <v>14758</v>
      </c>
      <c r="RSK1" s="1" t="s">
        <v>14759</v>
      </c>
      <c r="RSL1" s="1" t="s">
        <v>14760</v>
      </c>
      <c r="RSM1" s="1" t="s">
        <v>14761</v>
      </c>
      <c r="RSN1" s="1" t="s">
        <v>14762</v>
      </c>
      <c r="RSO1" s="1" t="s">
        <v>14763</v>
      </c>
      <c r="RSP1" s="1" t="s">
        <v>14764</v>
      </c>
      <c r="RSQ1" s="1" t="s">
        <v>14765</v>
      </c>
      <c r="RSR1" s="1" t="s">
        <v>14766</v>
      </c>
      <c r="RSS1" s="1" t="s">
        <v>14767</v>
      </c>
      <c r="RST1" s="1" t="s">
        <v>14768</v>
      </c>
      <c r="RSU1" s="1" t="s">
        <v>14769</v>
      </c>
      <c r="RSV1" s="1" t="s">
        <v>14770</v>
      </c>
      <c r="RSW1" s="1" t="s">
        <v>14771</v>
      </c>
      <c r="RSX1" s="1" t="s">
        <v>14772</v>
      </c>
      <c r="RSY1" s="1" t="s">
        <v>14773</v>
      </c>
      <c r="RSZ1" s="1" t="s">
        <v>14774</v>
      </c>
      <c r="RTA1" s="1" t="s">
        <v>14775</v>
      </c>
      <c r="RTB1" s="1" t="s">
        <v>14776</v>
      </c>
      <c r="RTC1" s="1" t="s">
        <v>14777</v>
      </c>
      <c r="RTD1" s="1" t="s">
        <v>14778</v>
      </c>
      <c r="RTE1" s="1" t="s">
        <v>14779</v>
      </c>
      <c r="RTF1" s="1" t="s">
        <v>14780</v>
      </c>
      <c r="RTG1" s="1" t="s">
        <v>14781</v>
      </c>
      <c r="RTH1" s="1" t="s">
        <v>14782</v>
      </c>
      <c r="RTI1" s="1" t="s">
        <v>14783</v>
      </c>
      <c r="RTJ1" s="1" t="s">
        <v>14784</v>
      </c>
      <c r="RTK1" s="1" t="s">
        <v>14785</v>
      </c>
      <c r="RTL1" s="1" t="s">
        <v>14786</v>
      </c>
      <c r="RTM1" s="1" t="s">
        <v>14787</v>
      </c>
      <c r="RTN1" s="1" t="s">
        <v>14788</v>
      </c>
      <c r="RTO1" s="1" t="s">
        <v>14789</v>
      </c>
      <c r="RTP1" s="1" t="s">
        <v>14790</v>
      </c>
      <c r="RTQ1" s="1" t="s">
        <v>14791</v>
      </c>
      <c r="RTR1" s="1" t="s">
        <v>14792</v>
      </c>
      <c r="RTS1" s="1" t="s">
        <v>14793</v>
      </c>
      <c r="RTT1" s="1" t="s">
        <v>14794</v>
      </c>
      <c r="RTU1" s="1" t="s">
        <v>14795</v>
      </c>
      <c r="RTV1" s="1" t="s">
        <v>14796</v>
      </c>
      <c r="RTW1" s="1" t="s">
        <v>14797</v>
      </c>
      <c r="RTX1" s="1" t="s">
        <v>14798</v>
      </c>
      <c r="RTY1" s="1" t="s">
        <v>14799</v>
      </c>
      <c r="RTZ1" s="1" t="s">
        <v>14800</v>
      </c>
      <c r="RUA1" s="1" t="s">
        <v>14801</v>
      </c>
      <c r="RUB1" s="1" t="s">
        <v>14802</v>
      </c>
      <c r="RUC1" s="1" t="s">
        <v>14803</v>
      </c>
      <c r="RUD1" s="1" t="s">
        <v>14804</v>
      </c>
      <c r="RUE1" s="1" t="s">
        <v>14805</v>
      </c>
      <c r="RUF1" s="1" t="s">
        <v>14806</v>
      </c>
      <c r="RUG1" s="1" t="s">
        <v>14807</v>
      </c>
      <c r="RUH1" s="1" t="s">
        <v>14808</v>
      </c>
      <c r="RUI1" s="1" t="s">
        <v>14809</v>
      </c>
      <c r="RUJ1" s="1" t="s">
        <v>14810</v>
      </c>
      <c r="RUK1" s="1" t="s">
        <v>14811</v>
      </c>
      <c r="RUL1" s="1" t="s">
        <v>14812</v>
      </c>
      <c r="RUM1" s="1" t="s">
        <v>14813</v>
      </c>
      <c r="RUN1" s="1" t="s">
        <v>14814</v>
      </c>
      <c r="RUO1" s="1" t="s">
        <v>14815</v>
      </c>
      <c r="RUP1" s="1" t="s">
        <v>14816</v>
      </c>
      <c r="RUQ1" s="1" t="s">
        <v>14817</v>
      </c>
      <c r="RUR1" s="1" t="s">
        <v>14818</v>
      </c>
      <c r="RUS1" s="1" t="s">
        <v>14819</v>
      </c>
      <c r="RUT1" s="1" t="s">
        <v>14820</v>
      </c>
      <c r="RUU1" s="1" t="s">
        <v>14821</v>
      </c>
      <c r="RUV1" s="1" t="s">
        <v>14822</v>
      </c>
      <c r="RUW1" s="1" t="s">
        <v>14823</v>
      </c>
      <c r="RUX1" s="1" t="s">
        <v>14824</v>
      </c>
      <c r="RUY1" s="1" t="s">
        <v>14825</v>
      </c>
      <c r="RUZ1" s="1" t="s">
        <v>14826</v>
      </c>
      <c r="RVA1" s="1" t="s">
        <v>14827</v>
      </c>
      <c r="RVB1" s="1" t="s">
        <v>14828</v>
      </c>
      <c r="RVC1" s="1" t="s">
        <v>14829</v>
      </c>
      <c r="RVD1" s="1" t="s">
        <v>14830</v>
      </c>
      <c r="RVE1" s="1" t="s">
        <v>14831</v>
      </c>
      <c r="RVF1" s="1" t="s">
        <v>14832</v>
      </c>
      <c r="RVG1" s="1" t="s">
        <v>14833</v>
      </c>
      <c r="RVH1" s="1" t="s">
        <v>14834</v>
      </c>
      <c r="RVI1" s="1" t="s">
        <v>14835</v>
      </c>
      <c r="RVJ1" s="1" t="s">
        <v>14836</v>
      </c>
      <c r="RVK1" s="1" t="s">
        <v>14837</v>
      </c>
      <c r="RVL1" s="1" t="s">
        <v>14838</v>
      </c>
      <c r="RVM1" s="1" t="s">
        <v>14839</v>
      </c>
      <c r="RVN1" s="1" t="s">
        <v>14840</v>
      </c>
      <c r="RVO1" s="1" t="s">
        <v>14841</v>
      </c>
      <c r="RVP1" s="1" t="s">
        <v>14842</v>
      </c>
      <c r="RVQ1" s="1" t="s">
        <v>14843</v>
      </c>
      <c r="RVR1" s="1" t="s">
        <v>14844</v>
      </c>
      <c r="RVS1" s="1" t="s">
        <v>14845</v>
      </c>
      <c r="RVT1" s="1" t="s">
        <v>14846</v>
      </c>
      <c r="RVU1" s="1" t="s">
        <v>14847</v>
      </c>
      <c r="RVV1" s="1" t="s">
        <v>14848</v>
      </c>
      <c r="RVW1" s="1" t="s">
        <v>14849</v>
      </c>
      <c r="RVX1" s="1" t="s">
        <v>14850</v>
      </c>
      <c r="RVY1" s="1" t="s">
        <v>14851</v>
      </c>
      <c r="RVZ1" s="1" t="s">
        <v>14852</v>
      </c>
      <c r="RWA1" s="1" t="s">
        <v>14853</v>
      </c>
      <c r="RWB1" s="1" t="s">
        <v>14854</v>
      </c>
      <c r="RWC1" s="1" t="s">
        <v>14855</v>
      </c>
      <c r="RWD1" s="1" t="s">
        <v>14856</v>
      </c>
      <c r="RWE1" s="1" t="s">
        <v>14857</v>
      </c>
      <c r="RWF1" s="1" t="s">
        <v>14858</v>
      </c>
      <c r="RWG1" s="1" t="s">
        <v>14859</v>
      </c>
      <c r="RWH1" s="1" t="s">
        <v>14860</v>
      </c>
      <c r="RWI1" s="1" t="s">
        <v>14861</v>
      </c>
      <c r="RWJ1" s="1" t="s">
        <v>14862</v>
      </c>
      <c r="RWK1" s="1" t="s">
        <v>14863</v>
      </c>
      <c r="RWL1" s="1" t="s">
        <v>14864</v>
      </c>
      <c r="RWM1" s="1" t="s">
        <v>14865</v>
      </c>
      <c r="RWN1" s="1" t="s">
        <v>14866</v>
      </c>
      <c r="RWO1" s="1" t="s">
        <v>14867</v>
      </c>
      <c r="RWP1" s="1" t="s">
        <v>14868</v>
      </c>
      <c r="RWQ1" s="1" t="s">
        <v>14869</v>
      </c>
      <c r="RWR1" s="1" t="s">
        <v>14870</v>
      </c>
      <c r="RWS1" s="1" t="s">
        <v>14871</v>
      </c>
      <c r="RWT1" s="1" t="s">
        <v>14872</v>
      </c>
      <c r="RWU1" s="1" t="s">
        <v>14873</v>
      </c>
      <c r="RWV1" s="1" t="s">
        <v>14874</v>
      </c>
      <c r="RWW1" s="1" t="s">
        <v>14875</v>
      </c>
      <c r="RWX1" s="1" t="s">
        <v>14876</v>
      </c>
      <c r="RWY1" s="1" t="s">
        <v>14877</v>
      </c>
      <c r="RWZ1" s="1" t="s">
        <v>14878</v>
      </c>
      <c r="RXA1" s="1" t="s">
        <v>14879</v>
      </c>
      <c r="RXB1" s="1" t="s">
        <v>14880</v>
      </c>
      <c r="RXC1" s="1" t="s">
        <v>14881</v>
      </c>
      <c r="RXD1" s="1" t="s">
        <v>14882</v>
      </c>
      <c r="RXE1" s="1" t="s">
        <v>14883</v>
      </c>
      <c r="RXF1" s="1" t="s">
        <v>14884</v>
      </c>
      <c r="RXG1" s="1" t="s">
        <v>14885</v>
      </c>
      <c r="RXH1" s="1" t="s">
        <v>14886</v>
      </c>
      <c r="RXI1" s="1" t="s">
        <v>14887</v>
      </c>
      <c r="RXJ1" s="1" t="s">
        <v>14888</v>
      </c>
      <c r="RXK1" s="1" t="s">
        <v>14889</v>
      </c>
      <c r="RXL1" s="1" t="s">
        <v>14890</v>
      </c>
      <c r="RXM1" s="1" t="s">
        <v>14891</v>
      </c>
      <c r="RXN1" s="1" t="s">
        <v>14892</v>
      </c>
      <c r="RXO1" s="1" t="s">
        <v>14893</v>
      </c>
      <c r="RXP1" s="1" t="s">
        <v>14894</v>
      </c>
      <c r="RXQ1" s="1" t="s">
        <v>14895</v>
      </c>
      <c r="RXR1" s="1" t="s">
        <v>14896</v>
      </c>
      <c r="RXS1" s="1" t="s">
        <v>14897</v>
      </c>
      <c r="RXT1" s="1" t="s">
        <v>14898</v>
      </c>
      <c r="RXU1" s="1" t="s">
        <v>14899</v>
      </c>
      <c r="RXV1" s="1" t="s">
        <v>14900</v>
      </c>
      <c r="RXW1" s="1" t="s">
        <v>14901</v>
      </c>
      <c r="RXX1" s="1" t="s">
        <v>14902</v>
      </c>
      <c r="RXY1" s="1" t="s">
        <v>14903</v>
      </c>
      <c r="RXZ1" s="1" t="s">
        <v>14904</v>
      </c>
      <c r="RYA1" s="1" t="s">
        <v>14905</v>
      </c>
      <c r="RYB1" s="1" t="s">
        <v>14906</v>
      </c>
      <c r="RYC1" s="1" t="s">
        <v>14907</v>
      </c>
      <c r="RYD1" s="1" t="s">
        <v>14908</v>
      </c>
      <c r="RYE1" s="1" t="s">
        <v>14909</v>
      </c>
      <c r="RYF1" s="1" t="s">
        <v>14910</v>
      </c>
      <c r="RYG1" s="1" t="s">
        <v>14911</v>
      </c>
      <c r="RYH1" s="1" t="s">
        <v>14912</v>
      </c>
      <c r="RYI1" s="1" t="s">
        <v>14913</v>
      </c>
      <c r="RYJ1" s="1" t="s">
        <v>14914</v>
      </c>
      <c r="RYK1" s="1" t="s">
        <v>14915</v>
      </c>
      <c r="RYL1" s="1" t="s">
        <v>14916</v>
      </c>
      <c r="RYM1" s="1" t="s">
        <v>14917</v>
      </c>
      <c r="RYN1" s="1" t="s">
        <v>14918</v>
      </c>
      <c r="RYO1" s="1" t="s">
        <v>14919</v>
      </c>
      <c r="RYP1" s="1" t="s">
        <v>14920</v>
      </c>
      <c r="RYQ1" s="1" t="s">
        <v>14921</v>
      </c>
      <c r="RYR1" s="1" t="s">
        <v>14922</v>
      </c>
      <c r="RYS1" s="1" t="s">
        <v>14923</v>
      </c>
      <c r="RYT1" s="1" t="s">
        <v>14924</v>
      </c>
      <c r="RYU1" s="1" t="s">
        <v>14925</v>
      </c>
      <c r="RYV1" s="1" t="s">
        <v>14926</v>
      </c>
      <c r="RYW1" s="1" t="s">
        <v>14927</v>
      </c>
      <c r="RYX1" s="1" t="s">
        <v>14928</v>
      </c>
      <c r="RYY1" s="1" t="s">
        <v>14929</v>
      </c>
      <c r="RYZ1" s="1" t="s">
        <v>14930</v>
      </c>
      <c r="RZA1" s="1" t="s">
        <v>14931</v>
      </c>
      <c r="RZB1" s="1" t="s">
        <v>14932</v>
      </c>
      <c r="RZC1" s="1" t="s">
        <v>14933</v>
      </c>
      <c r="RZD1" s="1" t="s">
        <v>14934</v>
      </c>
      <c r="RZE1" s="1" t="s">
        <v>14935</v>
      </c>
      <c r="RZF1" s="1" t="s">
        <v>14936</v>
      </c>
      <c r="RZG1" s="1" t="s">
        <v>14937</v>
      </c>
      <c r="RZH1" s="1" t="s">
        <v>14938</v>
      </c>
      <c r="RZI1" s="1" t="s">
        <v>14939</v>
      </c>
      <c r="RZJ1" s="1" t="s">
        <v>14940</v>
      </c>
      <c r="RZK1" s="1" t="s">
        <v>14941</v>
      </c>
      <c r="RZL1" s="1" t="s">
        <v>14942</v>
      </c>
      <c r="RZM1" s="1" t="s">
        <v>14943</v>
      </c>
      <c r="RZN1" s="1" t="s">
        <v>14944</v>
      </c>
      <c r="RZO1" s="1" t="s">
        <v>14945</v>
      </c>
      <c r="RZP1" s="1" t="s">
        <v>14946</v>
      </c>
      <c r="RZQ1" s="1" t="s">
        <v>14947</v>
      </c>
      <c r="RZR1" s="1" t="s">
        <v>14948</v>
      </c>
      <c r="RZS1" s="1" t="s">
        <v>14949</v>
      </c>
      <c r="RZT1" s="1" t="s">
        <v>14950</v>
      </c>
      <c r="RZU1" s="1" t="s">
        <v>14951</v>
      </c>
      <c r="RZV1" s="1" t="s">
        <v>14952</v>
      </c>
      <c r="RZW1" s="1" t="s">
        <v>14953</v>
      </c>
      <c r="RZX1" s="1" t="s">
        <v>14954</v>
      </c>
      <c r="RZY1" s="1" t="s">
        <v>14955</v>
      </c>
      <c r="RZZ1" s="1" t="s">
        <v>14956</v>
      </c>
      <c r="SAA1" s="1" t="s">
        <v>14957</v>
      </c>
      <c r="SAB1" s="1" t="s">
        <v>14958</v>
      </c>
      <c r="SAC1" s="1" t="s">
        <v>14959</v>
      </c>
      <c r="SAD1" s="1" t="s">
        <v>14960</v>
      </c>
      <c r="SAE1" s="1" t="s">
        <v>14961</v>
      </c>
      <c r="SAF1" s="1" t="s">
        <v>14962</v>
      </c>
      <c r="SAG1" s="1" t="s">
        <v>14963</v>
      </c>
      <c r="SAH1" s="1" t="s">
        <v>14964</v>
      </c>
      <c r="SAI1" s="1" t="s">
        <v>14965</v>
      </c>
      <c r="SAJ1" s="1" t="s">
        <v>14966</v>
      </c>
      <c r="SAK1" s="1" t="s">
        <v>14967</v>
      </c>
      <c r="SAL1" s="1" t="s">
        <v>14968</v>
      </c>
      <c r="SAM1" s="1" t="s">
        <v>14969</v>
      </c>
      <c r="SAN1" s="1" t="s">
        <v>14970</v>
      </c>
      <c r="SAO1" s="1" t="s">
        <v>14971</v>
      </c>
      <c r="SAP1" s="1" t="s">
        <v>14972</v>
      </c>
      <c r="SAQ1" s="1" t="s">
        <v>14973</v>
      </c>
      <c r="SAR1" s="1" t="s">
        <v>14974</v>
      </c>
      <c r="SAS1" s="1" t="s">
        <v>14975</v>
      </c>
      <c r="SAT1" s="1" t="s">
        <v>14976</v>
      </c>
      <c r="SAU1" s="1" t="s">
        <v>14977</v>
      </c>
      <c r="SAV1" s="1" t="s">
        <v>14978</v>
      </c>
      <c r="SAW1" s="1" t="s">
        <v>14979</v>
      </c>
      <c r="SAX1" s="1" t="s">
        <v>14980</v>
      </c>
      <c r="SAY1" s="1" t="s">
        <v>14981</v>
      </c>
      <c r="SAZ1" s="1" t="s">
        <v>14982</v>
      </c>
      <c r="SBA1" s="1" t="s">
        <v>14983</v>
      </c>
      <c r="SBB1" s="1" t="s">
        <v>14984</v>
      </c>
      <c r="SBC1" s="1" t="s">
        <v>14985</v>
      </c>
      <c r="SBD1" s="1" t="s">
        <v>14986</v>
      </c>
      <c r="SBE1" s="1" t="s">
        <v>14987</v>
      </c>
      <c r="SBF1" s="1" t="s">
        <v>14988</v>
      </c>
      <c r="SBG1" s="1" t="s">
        <v>14989</v>
      </c>
      <c r="SBH1" s="1" t="s">
        <v>14990</v>
      </c>
      <c r="SBI1" s="1" t="s">
        <v>14991</v>
      </c>
      <c r="SBJ1" s="1" t="s">
        <v>14992</v>
      </c>
      <c r="SBK1" s="1" t="s">
        <v>14993</v>
      </c>
      <c r="SBL1" s="1" t="s">
        <v>14994</v>
      </c>
      <c r="SBM1" s="1" t="s">
        <v>14995</v>
      </c>
      <c r="SBN1" s="1" t="s">
        <v>14996</v>
      </c>
      <c r="SBO1" s="1" t="s">
        <v>14997</v>
      </c>
      <c r="SBP1" s="1" t="s">
        <v>14998</v>
      </c>
      <c r="SBQ1" s="1" t="s">
        <v>14999</v>
      </c>
      <c r="SBR1" s="1" t="s">
        <v>15000</v>
      </c>
      <c r="SBS1" s="1" t="s">
        <v>15001</v>
      </c>
      <c r="SBT1" s="1" t="s">
        <v>15002</v>
      </c>
      <c r="SBU1" s="1" t="s">
        <v>15003</v>
      </c>
      <c r="SBV1" s="1" t="s">
        <v>15004</v>
      </c>
      <c r="SBW1" s="1" t="s">
        <v>15005</v>
      </c>
      <c r="SBX1" s="1" t="s">
        <v>15006</v>
      </c>
      <c r="SBY1" s="1" t="s">
        <v>15007</v>
      </c>
      <c r="SBZ1" s="1" t="s">
        <v>15008</v>
      </c>
      <c r="SCA1" s="1" t="s">
        <v>15009</v>
      </c>
      <c r="SCB1" s="1" t="s">
        <v>15010</v>
      </c>
      <c r="SCC1" s="1" t="s">
        <v>15011</v>
      </c>
      <c r="SCD1" s="1" t="s">
        <v>15012</v>
      </c>
      <c r="SCE1" s="1" t="s">
        <v>15013</v>
      </c>
      <c r="SCF1" s="1" t="s">
        <v>15014</v>
      </c>
      <c r="SCG1" s="1" t="s">
        <v>15015</v>
      </c>
      <c r="SCH1" s="1" t="s">
        <v>15016</v>
      </c>
      <c r="SCI1" s="1" t="s">
        <v>15017</v>
      </c>
      <c r="SCJ1" s="1" t="s">
        <v>15018</v>
      </c>
      <c r="SCK1" s="1" t="s">
        <v>15019</v>
      </c>
      <c r="SCL1" s="1" t="s">
        <v>15020</v>
      </c>
      <c r="SCM1" s="1" t="s">
        <v>15021</v>
      </c>
      <c r="SCN1" s="1" t="s">
        <v>15022</v>
      </c>
      <c r="SCO1" s="1" t="s">
        <v>15023</v>
      </c>
      <c r="SCP1" s="1" t="s">
        <v>15024</v>
      </c>
      <c r="SCQ1" s="1" t="s">
        <v>15025</v>
      </c>
      <c r="SCR1" s="1" t="s">
        <v>15026</v>
      </c>
      <c r="SCS1" s="1" t="s">
        <v>15027</v>
      </c>
      <c r="SCT1" s="1" t="s">
        <v>15028</v>
      </c>
      <c r="SCU1" s="1" t="s">
        <v>15029</v>
      </c>
      <c r="SCV1" s="1" t="s">
        <v>15030</v>
      </c>
      <c r="SCW1" s="1" t="s">
        <v>15031</v>
      </c>
      <c r="SCX1" s="1" t="s">
        <v>15032</v>
      </c>
      <c r="SCY1" s="1" t="s">
        <v>15033</v>
      </c>
      <c r="SCZ1" s="1" t="s">
        <v>15034</v>
      </c>
      <c r="SDA1" s="1" t="s">
        <v>15035</v>
      </c>
      <c r="SDB1" s="1" t="s">
        <v>15036</v>
      </c>
      <c r="SDC1" s="1" t="s">
        <v>15037</v>
      </c>
      <c r="SDD1" s="1" t="s">
        <v>15038</v>
      </c>
      <c r="SDE1" s="1" t="s">
        <v>15039</v>
      </c>
      <c r="SDF1" s="1" t="s">
        <v>15040</v>
      </c>
      <c r="SDG1" s="1" t="s">
        <v>15041</v>
      </c>
      <c r="SDH1" s="1" t="s">
        <v>15042</v>
      </c>
      <c r="SDI1" s="1" t="s">
        <v>15043</v>
      </c>
      <c r="SDJ1" s="1" t="s">
        <v>15044</v>
      </c>
      <c r="SDK1" s="1" t="s">
        <v>15045</v>
      </c>
      <c r="SDL1" s="1" t="s">
        <v>15046</v>
      </c>
      <c r="SDM1" s="1" t="s">
        <v>15047</v>
      </c>
      <c r="SDN1" s="1" t="s">
        <v>15048</v>
      </c>
      <c r="SDO1" s="1" t="s">
        <v>15049</v>
      </c>
      <c r="SDP1" s="1" t="s">
        <v>15050</v>
      </c>
      <c r="SDQ1" s="1" t="s">
        <v>15051</v>
      </c>
      <c r="SDR1" s="1" t="s">
        <v>15052</v>
      </c>
      <c r="SDS1" s="1" t="s">
        <v>15053</v>
      </c>
      <c r="SDT1" s="1" t="s">
        <v>15054</v>
      </c>
      <c r="SDU1" s="1" t="s">
        <v>15055</v>
      </c>
      <c r="SDV1" s="1" t="s">
        <v>15056</v>
      </c>
      <c r="SDW1" s="1" t="s">
        <v>15057</v>
      </c>
      <c r="SDX1" s="1" t="s">
        <v>15058</v>
      </c>
      <c r="SDY1" s="1" t="s">
        <v>15059</v>
      </c>
      <c r="SDZ1" s="1" t="s">
        <v>15060</v>
      </c>
      <c r="SEA1" s="1" t="s">
        <v>15061</v>
      </c>
      <c r="SEB1" s="1" t="s">
        <v>15062</v>
      </c>
      <c r="SEC1" s="1" t="s">
        <v>15063</v>
      </c>
      <c r="SED1" s="1" t="s">
        <v>15064</v>
      </c>
      <c r="SEE1" s="1" t="s">
        <v>15065</v>
      </c>
      <c r="SEF1" s="1" t="s">
        <v>15066</v>
      </c>
      <c r="SEG1" s="1" t="s">
        <v>15067</v>
      </c>
      <c r="SEH1" s="1" t="s">
        <v>15068</v>
      </c>
      <c r="SEI1" s="1" t="s">
        <v>15069</v>
      </c>
      <c r="SEJ1" s="1" t="s">
        <v>15070</v>
      </c>
      <c r="SEK1" s="1" t="s">
        <v>15071</v>
      </c>
      <c r="SEL1" s="1" t="s">
        <v>15072</v>
      </c>
      <c r="SEM1" s="1" t="s">
        <v>15073</v>
      </c>
      <c r="SEN1" s="1" t="s">
        <v>15074</v>
      </c>
      <c r="SEO1" s="1" t="s">
        <v>15075</v>
      </c>
      <c r="SEP1" s="1" t="s">
        <v>15076</v>
      </c>
      <c r="SEQ1" s="1" t="s">
        <v>15077</v>
      </c>
      <c r="SER1" s="1" t="s">
        <v>15078</v>
      </c>
      <c r="SES1" s="1" t="s">
        <v>15079</v>
      </c>
      <c r="SET1" s="1" t="s">
        <v>15080</v>
      </c>
      <c r="SEU1" s="1" t="s">
        <v>15081</v>
      </c>
      <c r="SEV1" s="1" t="s">
        <v>15082</v>
      </c>
      <c r="SEW1" s="1" t="s">
        <v>15083</v>
      </c>
      <c r="SEX1" s="1" t="s">
        <v>15084</v>
      </c>
      <c r="SEY1" s="1" t="s">
        <v>15085</v>
      </c>
      <c r="SEZ1" s="1" t="s">
        <v>15086</v>
      </c>
      <c r="SFA1" s="1" t="s">
        <v>15087</v>
      </c>
      <c r="SFB1" s="1" t="s">
        <v>15088</v>
      </c>
      <c r="SFC1" s="1" t="s">
        <v>15089</v>
      </c>
      <c r="SFD1" s="1" t="s">
        <v>15090</v>
      </c>
      <c r="SFE1" s="1" t="s">
        <v>15091</v>
      </c>
      <c r="SFF1" s="1" t="s">
        <v>15092</v>
      </c>
      <c r="SFG1" s="1" t="s">
        <v>15093</v>
      </c>
      <c r="SFH1" s="1" t="s">
        <v>15094</v>
      </c>
      <c r="SFI1" s="1" t="s">
        <v>15095</v>
      </c>
      <c r="SFJ1" s="1" t="s">
        <v>15096</v>
      </c>
      <c r="SFK1" s="1" t="s">
        <v>15097</v>
      </c>
      <c r="SFL1" s="1" t="s">
        <v>15098</v>
      </c>
      <c r="SFM1" s="1" t="s">
        <v>15099</v>
      </c>
      <c r="SFN1" s="1" t="s">
        <v>15100</v>
      </c>
      <c r="SFO1" s="1" t="s">
        <v>15101</v>
      </c>
      <c r="SFP1" s="1" t="s">
        <v>15102</v>
      </c>
      <c r="SFQ1" s="1" t="s">
        <v>15103</v>
      </c>
      <c r="SFR1" s="1" t="s">
        <v>15104</v>
      </c>
      <c r="SFS1" s="1" t="s">
        <v>15105</v>
      </c>
      <c r="SFT1" s="1" t="s">
        <v>15106</v>
      </c>
      <c r="SFU1" s="1" t="s">
        <v>15107</v>
      </c>
      <c r="SFV1" s="1" t="s">
        <v>15108</v>
      </c>
      <c r="SFW1" s="1" t="s">
        <v>15109</v>
      </c>
      <c r="SFX1" s="1" t="s">
        <v>15110</v>
      </c>
      <c r="SFY1" s="1" t="s">
        <v>15111</v>
      </c>
      <c r="SFZ1" s="1" t="s">
        <v>15112</v>
      </c>
      <c r="SGA1" s="1" t="s">
        <v>15113</v>
      </c>
      <c r="SGB1" s="1" t="s">
        <v>15114</v>
      </c>
      <c r="SGC1" s="1" t="s">
        <v>15115</v>
      </c>
      <c r="SGD1" s="1" t="s">
        <v>15116</v>
      </c>
      <c r="SGE1" s="1" t="s">
        <v>15117</v>
      </c>
      <c r="SGF1" s="1" t="s">
        <v>15118</v>
      </c>
      <c r="SGG1" s="1" t="s">
        <v>15119</v>
      </c>
      <c r="SGH1" s="1" t="s">
        <v>15120</v>
      </c>
      <c r="SGI1" s="1" t="s">
        <v>15121</v>
      </c>
      <c r="SGJ1" s="1" t="s">
        <v>15122</v>
      </c>
      <c r="SGK1" s="1" t="s">
        <v>15123</v>
      </c>
      <c r="SGL1" s="1" t="s">
        <v>15124</v>
      </c>
      <c r="SGM1" s="1" t="s">
        <v>15125</v>
      </c>
      <c r="SGN1" s="1" t="s">
        <v>15126</v>
      </c>
      <c r="SGO1" s="1" t="s">
        <v>15127</v>
      </c>
      <c r="SGP1" s="1" t="s">
        <v>15128</v>
      </c>
      <c r="SGQ1" s="1" t="s">
        <v>15129</v>
      </c>
      <c r="SGR1" s="1" t="s">
        <v>15130</v>
      </c>
      <c r="SGS1" s="1" t="s">
        <v>15131</v>
      </c>
      <c r="SGT1" s="1" t="s">
        <v>15132</v>
      </c>
      <c r="SGU1" s="1" t="s">
        <v>15133</v>
      </c>
      <c r="SGV1" s="1" t="s">
        <v>15134</v>
      </c>
      <c r="SGW1" s="1" t="s">
        <v>15135</v>
      </c>
      <c r="SGX1" s="1" t="s">
        <v>15136</v>
      </c>
      <c r="SGY1" s="1" t="s">
        <v>15137</v>
      </c>
      <c r="SGZ1" s="1" t="s">
        <v>15138</v>
      </c>
      <c r="SHA1" s="1" t="s">
        <v>15139</v>
      </c>
      <c r="SHB1" s="1" t="s">
        <v>15140</v>
      </c>
      <c r="SHC1" s="1" t="s">
        <v>15141</v>
      </c>
      <c r="SHD1" s="1" t="s">
        <v>15142</v>
      </c>
      <c r="SHE1" s="1" t="s">
        <v>15143</v>
      </c>
      <c r="SHF1" s="1" t="s">
        <v>15144</v>
      </c>
      <c r="SHG1" s="1" t="s">
        <v>15145</v>
      </c>
      <c r="SHH1" s="1" t="s">
        <v>15146</v>
      </c>
      <c r="SHI1" s="1" t="s">
        <v>15147</v>
      </c>
      <c r="SHJ1" s="1" t="s">
        <v>15148</v>
      </c>
      <c r="SHK1" s="1" t="s">
        <v>15149</v>
      </c>
      <c r="SHL1" s="1" t="s">
        <v>15150</v>
      </c>
      <c r="SHM1" s="1" t="s">
        <v>15151</v>
      </c>
      <c r="SHN1" s="1" t="s">
        <v>15152</v>
      </c>
      <c r="SHO1" s="1" t="s">
        <v>15153</v>
      </c>
      <c r="SHP1" s="1" t="s">
        <v>15154</v>
      </c>
      <c r="SHQ1" s="1" t="s">
        <v>15155</v>
      </c>
      <c r="SHR1" s="1" t="s">
        <v>15156</v>
      </c>
      <c r="SHS1" s="1" t="s">
        <v>15157</v>
      </c>
      <c r="SHT1" s="1" t="s">
        <v>15158</v>
      </c>
      <c r="SHU1" s="1" t="s">
        <v>15159</v>
      </c>
      <c r="SHV1" s="1" t="s">
        <v>15160</v>
      </c>
      <c r="SHW1" s="1" t="s">
        <v>15161</v>
      </c>
      <c r="SHX1" s="1" t="s">
        <v>15162</v>
      </c>
      <c r="SHY1" s="1" t="s">
        <v>15163</v>
      </c>
      <c r="SHZ1" s="1" t="s">
        <v>15164</v>
      </c>
      <c r="SIA1" s="1" t="s">
        <v>15165</v>
      </c>
      <c r="SIB1" s="1" t="s">
        <v>15166</v>
      </c>
      <c r="SIC1" s="1" t="s">
        <v>15167</v>
      </c>
      <c r="SID1" s="1" t="s">
        <v>15168</v>
      </c>
      <c r="SIE1" s="1" t="s">
        <v>15169</v>
      </c>
      <c r="SIF1" s="1" t="s">
        <v>15170</v>
      </c>
      <c r="SIG1" s="1" t="s">
        <v>15171</v>
      </c>
      <c r="SIH1" s="1" t="s">
        <v>15172</v>
      </c>
      <c r="SII1" s="1" t="s">
        <v>15173</v>
      </c>
      <c r="SIJ1" s="1" t="s">
        <v>15174</v>
      </c>
      <c r="SIK1" s="1" t="s">
        <v>15175</v>
      </c>
      <c r="SIL1" s="1" t="s">
        <v>15176</v>
      </c>
      <c r="SIM1" s="1" t="s">
        <v>15177</v>
      </c>
      <c r="SIN1" s="1" t="s">
        <v>15178</v>
      </c>
      <c r="SIO1" s="1" t="s">
        <v>15179</v>
      </c>
      <c r="SIP1" s="1" t="s">
        <v>15180</v>
      </c>
      <c r="SIQ1" s="1" t="s">
        <v>15181</v>
      </c>
      <c r="SIR1" s="1" t="s">
        <v>15182</v>
      </c>
      <c r="SIS1" s="1" t="s">
        <v>15183</v>
      </c>
      <c r="SIT1" s="1" t="s">
        <v>15184</v>
      </c>
      <c r="SIU1" s="1" t="s">
        <v>15185</v>
      </c>
      <c r="SIV1" s="1" t="s">
        <v>15186</v>
      </c>
      <c r="SIW1" s="1" t="s">
        <v>15187</v>
      </c>
      <c r="SIX1" s="1" t="s">
        <v>15188</v>
      </c>
      <c r="SIY1" s="1" t="s">
        <v>15189</v>
      </c>
      <c r="SIZ1" s="1" t="s">
        <v>15190</v>
      </c>
      <c r="SJA1" s="1" t="s">
        <v>15191</v>
      </c>
      <c r="SJB1" s="1" t="s">
        <v>15192</v>
      </c>
      <c r="SJC1" s="1" t="s">
        <v>15193</v>
      </c>
      <c r="SJD1" s="1" t="s">
        <v>15194</v>
      </c>
      <c r="SJE1" s="1" t="s">
        <v>15195</v>
      </c>
      <c r="SJF1" s="1" t="s">
        <v>15196</v>
      </c>
      <c r="SJG1" s="1" t="s">
        <v>15197</v>
      </c>
      <c r="SJH1" s="1" t="s">
        <v>15198</v>
      </c>
      <c r="SJI1" s="1" t="s">
        <v>15199</v>
      </c>
      <c r="SJJ1" s="1" t="s">
        <v>15200</v>
      </c>
      <c r="SJK1" s="1" t="s">
        <v>15201</v>
      </c>
      <c r="SJL1" s="1" t="s">
        <v>15202</v>
      </c>
      <c r="SJM1" s="1" t="s">
        <v>15203</v>
      </c>
      <c r="SJN1" s="1" t="s">
        <v>15204</v>
      </c>
      <c r="SJO1" s="1" t="s">
        <v>15205</v>
      </c>
      <c r="SJP1" s="1" t="s">
        <v>15206</v>
      </c>
      <c r="SJQ1" s="1" t="s">
        <v>15207</v>
      </c>
      <c r="SJR1" s="1" t="s">
        <v>15208</v>
      </c>
      <c r="SJS1" s="1" t="s">
        <v>15209</v>
      </c>
      <c r="SJT1" s="1" t="s">
        <v>15210</v>
      </c>
      <c r="SJU1" s="1" t="s">
        <v>15211</v>
      </c>
      <c r="SJV1" s="1" t="s">
        <v>15212</v>
      </c>
      <c r="SJW1" s="1" t="s">
        <v>15213</v>
      </c>
      <c r="SJX1" s="1" t="s">
        <v>15214</v>
      </c>
      <c r="SJY1" s="1" t="s">
        <v>15215</v>
      </c>
      <c r="SJZ1" s="1" t="s">
        <v>15216</v>
      </c>
      <c r="SKA1" s="1" t="s">
        <v>15217</v>
      </c>
      <c r="SKB1" s="1" t="s">
        <v>15218</v>
      </c>
      <c r="SKC1" s="1" t="s">
        <v>15219</v>
      </c>
      <c r="SKD1" s="1" t="s">
        <v>15220</v>
      </c>
      <c r="SKE1" s="1" t="s">
        <v>15221</v>
      </c>
      <c r="SKF1" s="1" t="s">
        <v>15222</v>
      </c>
      <c r="SKG1" s="1" t="s">
        <v>15223</v>
      </c>
      <c r="SKH1" s="1" t="s">
        <v>15224</v>
      </c>
      <c r="SKI1" s="1" t="s">
        <v>15225</v>
      </c>
      <c r="SKJ1" s="1" t="s">
        <v>15226</v>
      </c>
      <c r="SKK1" s="1" t="s">
        <v>15227</v>
      </c>
      <c r="SKL1" s="1" t="s">
        <v>15228</v>
      </c>
      <c r="SKM1" s="1" t="s">
        <v>15229</v>
      </c>
      <c r="SKN1" s="1" t="s">
        <v>15230</v>
      </c>
      <c r="SKO1" s="1" t="s">
        <v>15231</v>
      </c>
      <c r="SKP1" s="1" t="s">
        <v>15232</v>
      </c>
      <c r="SKQ1" s="1" t="s">
        <v>15233</v>
      </c>
      <c r="SKR1" s="1" t="s">
        <v>15234</v>
      </c>
      <c r="SKS1" s="1" t="s">
        <v>15235</v>
      </c>
      <c r="SKT1" s="1" t="s">
        <v>15236</v>
      </c>
      <c r="SKU1" s="1" t="s">
        <v>15237</v>
      </c>
      <c r="SKV1" s="1" t="s">
        <v>15238</v>
      </c>
      <c r="SKW1" s="1" t="s">
        <v>15239</v>
      </c>
      <c r="SKX1" s="1" t="s">
        <v>15240</v>
      </c>
      <c r="SKY1" s="1" t="s">
        <v>15241</v>
      </c>
      <c r="SKZ1" s="1" t="s">
        <v>15242</v>
      </c>
      <c r="SLA1" s="1" t="s">
        <v>15243</v>
      </c>
      <c r="SLB1" s="1" t="s">
        <v>15244</v>
      </c>
      <c r="SLC1" s="1" t="s">
        <v>15245</v>
      </c>
      <c r="SLD1" s="1" t="s">
        <v>15246</v>
      </c>
      <c r="SLE1" s="1" t="s">
        <v>15247</v>
      </c>
      <c r="SLF1" s="1" t="s">
        <v>15248</v>
      </c>
      <c r="SLG1" s="1" t="s">
        <v>15249</v>
      </c>
      <c r="SLH1" s="1" t="s">
        <v>15250</v>
      </c>
      <c r="SLI1" s="1" t="s">
        <v>15251</v>
      </c>
      <c r="SLJ1" s="1" t="s">
        <v>15252</v>
      </c>
      <c r="SLK1" s="1" t="s">
        <v>15253</v>
      </c>
      <c r="SLL1" s="1" t="s">
        <v>15254</v>
      </c>
      <c r="SLM1" s="1" t="s">
        <v>15255</v>
      </c>
      <c r="SLN1" s="1" t="s">
        <v>15256</v>
      </c>
      <c r="SLO1" s="1" t="s">
        <v>15257</v>
      </c>
      <c r="SLP1" s="1" t="s">
        <v>15258</v>
      </c>
      <c r="SLQ1" s="1" t="s">
        <v>15259</v>
      </c>
      <c r="SLR1" s="1" t="s">
        <v>15260</v>
      </c>
      <c r="SLS1" s="1" t="s">
        <v>15261</v>
      </c>
      <c r="SLT1" s="1" t="s">
        <v>15262</v>
      </c>
      <c r="SLU1" s="1" t="s">
        <v>15263</v>
      </c>
      <c r="SLV1" s="1" t="s">
        <v>15264</v>
      </c>
      <c r="SLW1" s="1" t="s">
        <v>15265</v>
      </c>
      <c r="SLX1" s="1" t="s">
        <v>15266</v>
      </c>
      <c r="SLY1" s="1" t="s">
        <v>15267</v>
      </c>
      <c r="SLZ1" s="1" t="s">
        <v>15268</v>
      </c>
      <c r="SMA1" s="1" t="s">
        <v>15269</v>
      </c>
      <c r="SMB1" s="1" t="s">
        <v>15270</v>
      </c>
      <c r="SMC1" s="1" t="s">
        <v>15271</v>
      </c>
      <c r="SMD1" s="1" t="s">
        <v>15272</v>
      </c>
      <c r="SME1" s="1" t="s">
        <v>15273</v>
      </c>
      <c r="SMF1" s="1" t="s">
        <v>15274</v>
      </c>
      <c r="SMG1" s="1" t="s">
        <v>15275</v>
      </c>
      <c r="SMH1" s="1" t="s">
        <v>15276</v>
      </c>
      <c r="SMI1" s="1" t="s">
        <v>15277</v>
      </c>
      <c r="SMJ1" s="1" t="s">
        <v>15278</v>
      </c>
      <c r="SMK1" s="1" t="s">
        <v>15279</v>
      </c>
      <c r="SML1" s="1" t="s">
        <v>15280</v>
      </c>
      <c r="SMM1" s="1" t="s">
        <v>15281</v>
      </c>
      <c r="SMN1" s="1" t="s">
        <v>15282</v>
      </c>
      <c r="SMO1" s="1" t="s">
        <v>15283</v>
      </c>
      <c r="SMP1" s="1" t="s">
        <v>15284</v>
      </c>
      <c r="SMQ1" s="1" t="s">
        <v>15285</v>
      </c>
      <c r="SMR1" s="1" t="s">
        <v>15286</v>
      </c>
      <c r="SMS1" s="1" t="s">
        <v>15287</v>
      </c>
      <c r="SMT1" s="1" t="s">
        <v>15288</v>
      </c>
      <c r="SMU1" s="1" t="s">
        <v>15289</v>
      </c>
      <c r="SMV1" s="1" t="s">
        <v>15290</v>
      </c>
      <c r="SMW1" s="1" t="s">
        <v>15291</v>
      </c>
      <c r="SMX1" s="1" t="s">
        <v>15292</v>
      </c>
      <c r="SMY1" s="1" t="s">
        <v>15293</v>
      </c>
      <c r="SMZ1" s="1" t="s">
        <v>15294</v>
      </c>
      <c r="SNA1" s="1" t="s">
        <v>15295</v>
      </c>
      <c r="SNB1" s="1" t="s">
        <v>15296</v>
      </c>
      <c r="SNC1" s="1" t="s">
        <v>15297</v>
      </c>
      <c r="SND1" s="1" t="s">
        <v>15298</v>
      </c>
      <c r="SNE1" s="1" t="s">
        <v>15299</v>
      </c>
      <c r="SNF1" s="1" t="s">
        <v>15300</v>
      </c>
      <c r="SNG1" s="1" t="s">
        <v>15301</v>
      </c>
      <c r="SNH1" s="1" t="s">
        <v>15302</v>
      </c>
      <c r="SNI1" s="1" t="s">
        <v>15303</v>
      </c>
      <c r="SNJ1" s="1" t="s">
        <v>15304</v>
      </c>
      <c r="SNK1" s="1" t="s">
        <v>15305</v>
      </c>
      <c r="SNL1" s="1" t="s">
        <v>15306</v>
      </c>
      <c r="SNM1" s="1" t="s">
        <v>15307</v>
      </c>
      <c r="SNN1" s="1" t="s">
        <v>15308</v>
      </c>
      <c r="SNO1" s="1" t="s">
        <v>15309</v>
      </c>
      <c r="SNP1" s="1" t="s">
        <v>15310</v>
      </c>
      <c r="SNQ1" s="1" t="s">
        <v>15311</v>
      </c>
      <c r="SNR1" s="1" t="s">
        <v>15312</v>
      </c>
      <c r="SNS1" s="1" t="s">
        <v>15313</v>
      </c>
      <c r="SNT1" s="1" t="s">
        <v>15314</v>
      </c>
      <c r="SNU1" s="1" t="s">
        <v>15315</v>
      </c>
      <c r="SNV1" s="1" t="s">
        <v>15316</v>
      </c>
      <c r="SNW1" s="1" t="s">
        <v>15317</v>
      </c>
      <c r="SNX1" s="1" t="s">
        <v>15318</v>
      </c>
      <c r="SNY1" s="1" t="s">
        <v>15319</v>
      </c>
      <c r="SNZ1" s="1" t="s">
        <v>15320</v>
      </c>
      <c r="SOA1" s="1" t="s">
        <v>15321</v>
      </c>
      <c r="SOB1" s="1" t="s">
        <v>15322</v>
      </c>
      <c r="SOC1" s="1" t="s">
        <v>15323</v>
      </c>
      <c r="SOD1" s="1" t="s">
        <v>15324</v>
      </c>
      <c r="SOE1" s="1" t="s">
        <v>15325</v>
      </c>
      <c r="SOF1" s="1" t="s">
        <v>15326</v>
      </c>
      <c r="SOG1" s="1" t="s">
        <v>15327</v>
      </c>
      <c r="SOH1" s="1" t="s">
        <v>15328</v>
      </c>
      <c r="SOI1" s="1" t="s">
        <v>15329</v>
      </c>
      <c r="SOJ1" s="1" t="s">
        <v>15330</v>
      </c>
      <c r="SOK1" s="1" t="s">
        <v>15331</v>
      </c>
      <c r="SOL1" s="1" t="s">
        <v>15332</v>
      </c>
      <c r="SOM1" s="1" t="s">
        <v>15333</v>
      </c>
      <c r="SON1" s="1" t="s">
        <v>15334</v>
      </c>
      <c r="SOO1" s="1" t="s">
        <v>15335</v>
      </c>
      <c r="SOP1" s="1" t="s">
        <v>15336</v>
      </c>
      <c r="SOQ1" s="1" t="s">
        <v>15337</v>
      </c>
      <c r="SOR1" s="1" t="s">
        <v>15338</v>
      </c>
      <c r="SOS1" s="1" t="s">
        <v>15339</v>
      </c>
      <c r="SOT1" s="1" t="s">
        <v>15340</v>
      </c>
      <c r="SOU1" s="1" t="s">
        <v>15341</v>
      </c>
      <c r="SOV1" s="1" t="s">
        <v>15342</v>
      </c>
      <c r="SOW1" s="1" t="s">
        <v>15343</v>
      </c>
      <c r="SOX1" s="1" t="s">
        <v>15344</v>
      </c>
      <c r="SOY1" s="1" t="s">
        <v>15345</v>
      </c>
      <c r="SOZ1" s="1" t="s">
        <v>15346</v>
      </c>
      <c r="SPA1" s="1" t="s">
        <v>15347</v>
      </c>
      <c r="SPB1" s="1" t="s">
        <v>15348</v>
      </c>
      <c r="SPC1" s="1" t="s">
        <v>15349</v>
      </c>
      <c r="SPD1" s="1" t="s">
        <v>15350</v>
      </c>
      <c r="SPE1" s="1" t="s">
        <v>15351</v>
      </c>
      <c r="SPF1" s="1" t="s">
        <v>15352</v>
      </c>
      <c r="SPG1" s="1" t="s">
        <v>15353</v>
      </c>
      <c r="SPH1" s="1" t="s">
        <v>15354</v>
      </c>
      <c r="SPI1" s="1" t="s">
        <v>15355</v>
      </c>
      <c r="SPJ1" s="1" t="s">
        <v>15356</v>
      </c>
      <c r="SPK1" s="1" t="s">
        <v>15357</v>
      </c>
      <c r="SPL1" s="1" t="s">
        <v>15358</v>
      </c>
      <c r="SPM1" s="1" t="s">
        <v>15359</v>
      </c>
      <c r="SPN1" s="1" t="s">
        <v>15360</v>
      </c>
      <c r="SPO1" s="1" t="s">
        <v>15361</v>
      </c>
      <c r="SPP1" s="1" t="s">
        <v>15362</v>
      </c>
      <c r="SPQ1" s="1" t="s">
        <v>15363</v>
      </c>
      <c r="SPR1" s="1" t="s">
        <v>15364</v>
      </c>
      <c r="SPS1" s="1" t="s">
        <v>15365</v>
      </c>
      <c r="SPT1" s="1" t="s">
        <v>15366</v>
      </c>
      <c r="SPU1" s="1" t="s">
        <v>15367</v>
      </c>
      <c r="SPV1" s="1" t="s">
        <v>15368</v>
      </c>
      <c r="SPW1" s="1" t="s">
        <v>15369</v>
      </c>
      <c r="SPX1" s="1" t="s">
        <v>15370</v>
      </c>
      <c r="SPY1" s="1" t="s">
        <v>15371</v>
      </c>
      <c r="SPZ1" s="1" t="s">
        <v>15372</v>
      </c>
      <c r="SQA1" s="1" t="s">
        <v>15373</v>
      </c>
      <c r="SQB1" s="1" t="s">
        <v>15374</v>
      </c>
      <c r="SQC1" s="1" t="s">
        <v>15375</v>
      </c>
      <c r="SQD1" s="1" t="s">
        <v>15376</v>
      </c>
      <c r="SQE1" s="1" t="s">
        <v>15377</v>
      </c>
      <c r="SQF1" s="1" t="s">
        <v>15378</v>
      </c>
      <c r="SQG1" s="1" t="s">
        <v>15379</v>
      </c>
      <c r="SQH1" s="1" t="s">
        <v>15380</v>
      </c>
      <c r="SQI1" s="1" t="s">
        <v>15381</v>
      </c>
      <c r="SQJ1" s="1" t="s">
        <v>15382</v>
      </c>
      <c r="SQK1" s="1" t="s">
        <v>15383</v>
      </c>
      <c r="SQL1" s="1" t="s">
        <v>15384</v>
      </c>
      <c r="SQM1" s="1" t="s">
        <v>15385</v>
      </c>
      <c r="SQN1" s="1" t="s">
        <v>15386</v>
      </c>
      <c r="SQO1" s="1" t="s">
        <v>15387</v>
      </c>
      <c r="SQP1" s="1" t="s">
        <v>15388</v>
      </c>
      <c r="SQQ1" s="1" t="s">
        <v>15389</v>
      </c>
      <c r="SQR1" s="1" t="s">
        <v>15390</v>
      </c>
      <c r="SQS1" s="1" t="s">
        <v>15391</v>
      </c>
      <c r="SQT1" s="1" t="s">
        <v>15392</v>
      </c>
      <c r="SQU1" s="1" t="s">
        <v>15393</v>
      </c>
      <c r="SQV1" s="1" t="s">
        <v>15394</v>
      </c>
      <c r="SQW1" s="1" t="s">
        <v>15395</v>
      </c>
      <c r="SQX1" s="1" t="s">
        <v>15396</v>
      </c>
      <c r="SQY1" s="1" t="s">
        <v>15397</v>
      </c>
      <c r="SQZ1" s="1" t="s">
        <v>15398</v>
      </c>
      <c r="SRA1" s="1" t="s">
        <v>15399</v>
      </c>
      <c r="SRB1" s="1" t="s">
        <v>15400</v>
      </c>
      <c r="SRC1" s="1" t="s">
        <v>15401</v>
      </c>
      <c r="SRD1" s="1" t="s">
        <v>15402</v>
      </c>
      <c r="SRE1" s="1" t="s">
        <v>15403</v>
      </c>
      <c r="SRF1" s="1" t="s">
        <v>15404</v>
      </c>
      <c r="SRG1" s="1" t="s">
        <v>15405</v>
      </c>
      <c r="SRH1" s="1" t="s">
        <v>15406</v>
      </c>
      <c r="SRI1" s="1" t="s">
        <v>15407</v>
      </c>
      <c r="SRJ1" s="1" t="s">
        <v>15408</v>
      </c>
      <c r="SRK1" s="1" t="s">
        <v>15409</v>
      </c>
      <c r="SRL1" s="1" t="s">
        <v>15410</v>
      </c>
      <c r="SRM1" s="1" t="s">
        <v>15411</v>
      </c>
      <c r="SRN1" s="1" t="s">
        <v>15412</v>
      </c>
      <c r="SRO1" s="1" t="s">
        <v>15413</v>
      </c>
      <c r="SRP1" s="1" t="s">
        <v>15414</v>
      </c>
      <c r="SRQ1" s="1" t="s">
        <v>15415</v>
      </c>
      <c r="SRR1" s="1" t="s">
        <v>15416</v>
      </c>
      <c r="SRS1" s="1" t="s">
        <v>15417</v>
      </c>
      <c r="SRT1" s="1" t="s">
        <v>15418</v>
      </c>
      <c r="SRU1" s="1" t="s">
        <v>15419</v>
      </c>
      <c r="SRV1" s="1" t="s">
        <v>15420</v>
      </c>
      <c r="SRW1" s="1" t="s">
        <v>15421</v>
      </c>
      <c r="SRX1" s="1" t="s">
        <v>15422</v>
      </c>
      <c r="SRY1" s="1" t="s">
        <v>15423</v>
      </c>
      <c r="SRZ1" s="1" t="s">
        <v>15424</v>
      </c>
      <c r="SSA1" s="1" t="s">
        <v>15425</v>
      </c>
      <c r="SSB1" s="1" t="s">
        <v>15426</v>
      </c>
      <c r="SSC1" s="1" t="s">
        <v>15427</v>
      </c>
      <c r="SSD1" s="1" t="s">
        <v>15428</v>
      </c>
      <c r="SSE1" s="1" t="s">
        <v>15429</v>
      </c>
      <c r="SSF1" s="1" t="s">
        <v>15430</v>
      </c>
      <c r="SSG1" s="1" t="s">
        <v>15431</v>
      </c>
      <c r="SSH1" s="1" t="s">
        <v>15432</v>
      </c>
      <c r="SSI1" s="1" t="s">
        <v>15433</v>
      </c>
      <c r="SSJ1" s="1" t="s">
        <v>15434</v>
      </c>
      <c r="SSK1" s="1" t="s">
        <v>15435</v>
      </c>
      <c r="SSL1" s="1" t="s">
        <v>15436</v>
      </c>
      <c r="SSM1" s="1" t="s">
        <v>15437</v>
      </c>
      <c r="SSN1" s="1" t="s">
        <v>15438</v>
      </c>
      <c r="SSO1" s="1" t="s">
        <v>15439</v>
      </c>
      <c r="SSP1" s="1" t="s">
        <v>15440</v>
      </c>
      <c r="SSQ1" s="1" t="s">
        <v>15441</v>
      </c>
      <c r="SSR1" s="1" t="s">
        <v>15442</v>
      </c>
      <c r="SSS1" s="1" t="s">
        <v>15443</v>
      </c>
      <c r="SST1" s="1" t="s">
        <v>15444</v>
      </c>
      <c r="SSU1" s="1" t="s">
        <v>15445</v>
      </c>
      <c r="SSV1" s="1" t="s">
        <v>15446</v>
      </c>
      <c r="SSW1" s="1" t="s">
        <v>15447</v>
      </c>
      <c r="SSX1" s="1" t="s">
        <v>15448</v>
      </c>
      <c r="SSY1" s="1" t="s">
        <v>15449</v>
      </c>
      <c r="SSZ1" s="1" t="s">
        <v>15450</v>
      </c>
      <c r="STA1" s="1" t="s">
        <v>15451</v>
      </c>
      <c r="STB1" s="1" t="s">
        <v>15452</v>
      </c>
      <c r="STC1" s="1" t="s">
        <v>15453</v>
      </c>
      <c r="STD1" s="1" t="s">
        <v>15454</v>
      </c>
      <c r="STE1" s="1" t="s">
        <v>15455</v>
      </c>
      <c r="STF1" s="1" t="s">
        <v>15456</v>
      </c>
      <c r="STG1" s="1" t="s">
        <v>15457</v>
      </c>
      <c r="STH1" s="1" t="s">
        <v>15458</v>
      </c>
      <c r="STI1" s="1" t="s">
        <v>15459</v>
      </c>
      <c r="STJ1" s="1" t="s">
        <v>15460</v>
      </c>
      <c r="STK1" s="1" t="s">
        <v>15461</v>
      </c>
      <c r="STL1" s="1" t="s">
        <v>15462</v>
      </c>
      <c r="STM1" s="1" t="s">
        <v>15463</v>
      </c>
      <c r="STN1" s="1" t="s">
        <v>15464</v>
      </c>
      <c r="STO1" s="1" t="s">
        <v>15465</v>
      </c>
      <c r="STP1" s="1" t="s">
        <v>15466</v>
      </c>
      <c r="STQ1" s="1" t="s">
        <v>15467</v>
      </c>
      <c r="STR1" s="1" t="s">
        <v>15468</v>
      </c>
      <c r="STS1" s="1" t="s">
        <v>15469</v>
      </c>
      <c r="STT1" s="1" t="s">
        <v>15470</v>
      </c>
      <c r="STU1" s="1" t="s">
        <v>15471</v>
      </c>
      <c r="STV1" s="1" t="s">
        <v>15472</v>
      </c>
      <c r="STW1" s="1" t="s">
        <v>15473</v>
      </c>
      <c r="STX1" s="1" t="s">
        <v>15474</v>
      </c>
      <c r="STY1" s="1" t="s">
        <v>15475</v>
      </c>
      <c r="STZ1" s="1" t="s">
        <v>15476</v>
      </c>
      <c r="SUA1" s="1" t="s">
        <v>15477</v>
      </c>
      <c r="SUB1" s="1" t="s">
        <v>15478</v>
      </c>
      <c r="SUC1" s="1" t="s">
        <v>15479</v>
      </c>
      <c r="SUD1" s="1" t="s">
        <v>15480</v>
      </c>
      <c r="SUE1" s="1" t="s">
        <v>15481</v>
      </c>
      <c r="SUF1" s="1" t="s">
        <v>15482</v>
      </c>
      <c r="SUG1" s="1" t="s">
        <v>15483</v>
      </c>
      <c r="SUH1" s="1" t="s">
        <v>15484</v>
      </c>
      <c r="SUI1" s="1" t="s">
        <v>15485</v>
      </c>
      <c r="SUJ1" s="1" t="s">
        <v>15486</v>
      </c>
      <c r="SUK1" s="1" t="s">
        <v>15487</v>
      </c>
      <c r="SUL1" s="1" t="s">
        <v>15488</v>
      </c>
      <c r="SUM1" s="1" t="s">
        <v>15489</v>
      </c>
      <c r="SUN1" s="1" t="s">
        <v>15490</v>
      </c>
      <c r="SUO1" s="1" t="s">
        <v>15491</v>
      </c>
      <c r="SUP1" s="1" t="s">
        <v>15492</v>
      </c>
      <c r="SUQ1" s="1" t="s">
        <v>15493</v>
      </c>
      <c r="SUR1" s="1" t="s">
        <v>15494</v>
      </c>
      <c r="SUS1" s="1" t="s">
        <v>15495</v>
      </c>
      <c r="SUT1" s="1" t="s">
        <v>15496</v>
      </c>
      <c r="SUU1" s="1" t="s">
        <v>15497</v>
      </c>
      <c r="SUV1" s="1" t="s">
        <v>15498</v>
      </c>
      <c r="SUW1" s="1" t="s">
        <v>15499</v>
      </c>
      <c r="SUX1" s="1" t="s">
        <v>15500</v>
      </c>
      <c r="SUY1" s="1" t="s">
        <v>15501</v>
      </c>
      <c r="SUZ1" s="1" t="s">
        <v>15502</v>
      </c>
      <c r="SVA1" s="1" t="s">
        <v>15503</v>
      </c>
      <c r="SVB1" s="1" t="s">
        <v>15504</v>
      </c>
      <c r="SVC1" s="1" t="s">
        <v>15505</v>
      </c>
      <c r="SVD1" s="1" t="s">
        <v>15506</v>
      </c>
      <c r="SVE1" s="1" t="s">
        <v>15507</v>
      </c>
      <c r="SVF1" s="1" t="s">
        <v>15508</v>
      </c>
      <c r="SVG1" s="1" t="s">
        <v>15509</v>
      </c>
      <c r="SVH1" s="1" t="s">
        <v>15510</v>
      </c>
      <c r="SVI1" s="1" t="s">
        <v>15511</v>
      </c>
      <c r="SVJ1" s="1" t="s">
        <v>15512</v>
      </c>
      <c r="SVK1" s="1" t="s">
        <v>15513</v>
      </c>
      <c r="SVL1" s="1" t="s">
        <v>15514</v>
      </c>
      <c r="SVM1" s="1" t="s">
        <v>15515</v>
      </c>
      <c r="SVN1" s="1" t="s">
        <v>15516</v>
      </c>
      <c r="SVO1" s="1" t="s">
        <v>15517</v>
      </c>
      <c r="SVP1" s="1" t="s">
        <v>15518</v>
      </c>
      <c r="SVQ1" s="1" t="s">
        <v>15519</v>
      </c>
      <c r="SVR1" s="1" t="s">
        <v>15520</v>
      </c>
      <c r="SVS1" s="1" t="s">
        <v>15521</v>
      </c>
      <c r="SVT1" s="1" t="s">
        <v>15522</v>
      </c>
      <c r="SVU1" s="1" t="s">
        <v>15523</v>
      </c>
      <c r="SVV1" s="1" t="s">
        <v>15524</v>
      </c>
      <c r="SVW1" s="1" t="s">
        <v>15525</v>
      </c>
      <c r="SVX1" s="1" t="s">
        <v>15526</v>
      </c>
      <c r="SVY1" s="1" t="s">
        <v>15527</v>
      </c>
      <c r="SVZ1" s="1" t="s">
        <v>15528</v>
      </c>
      <c r="SWA1" s="1" t="s">
        <v>15529</v>
      </c>
      <c r="SWB1" s="1" t="s">
        <v>15530</v>
      </c>
      <c r="SWC1" s="1" t="s">
        <v>15531</v>
      </c>
      <c r="SWD1" s="1" t="s">
        <v>15532</v>
      </c>
      <c r="SWE1" s="1" t="s">
        <v>15533</v>
      </c>
      <c r="SWF1" s="1" t="s">
        <v>15534</v>
      </c>
      <c r="SWG1" s="1" t="s">
        <v>15535</v>
      </c>
      <c r="SWH1" s="1" t="s">
        <v>15536</v>
      </c>
      <c r="SWI1" s="1" t="s">
        <v>15537</v>
      </c>
      <c r="SWJ1" s="1" t="s">
        <v>15538</v>
      </c>
      <c r="SWK1" s="1" t="s">
        <v>15539</v>
      </c>
      <c r="SWL1" s="1" t="s">
        <v>15540</v>
      </c>
      <c r="SWM1" s="1" t="s">
        <v>15541</v>
      </c>
      <c r="SWN1" s="1" t="s">
        <v>15542</v>
      </c>
      <c r="SWO1" s="1" t="s">
        <v>15543</v>
      </c>
      <c r="SWP1" s="1" t="s">
        <v>15544</v>
      </c>
      <c r="SWQ1" s="1" t="s">
        <v>15545</v>
      </c>
      <c r="SWR1" s="1" t="s">
        <v>15546</v>
      </c>
      <c r="SWS1" s="1" t="s">
        <v>15547</v>
      </c>
      <c r="SWT1" s="1" t="s">
        <v>15548</v>
      </c>
      <c r="SWU1" s="1" t="s">
        <v>15549</v>
      </c>
      <c r="SWV1" s="1" t="s">
        <v>15550</v>
      </c>
      <c r="SWW1" s="1" t="s">
        <v>15551</v>
      </c>
      <c r="SWX1" s="1" t="s">
        <v>15552</v>
      </c>
      <c r="SWY1" s="1" t="s">
        <v>15553</v>
      </c>
      <c r="SWZ1" s="1" t="s">
        <v>15554</v>
      </c>
      <c r="SXA1" s="1" t="s">
        <v>15555</v>
      </c>
      <c r="SXB1" s="1" t="s">
        <v>15556</v>
      </c>
      <c r="SXC1" s="1" t="s">
        <v>15557</v>
      </c>
      <c r="SXD1" s="1" t="s">
        <v>15558</v>
      </c>
      <c r="SXE1" s="1" t="s">
        <v>15559</v>
      </c>
      <c r="SXF1" s="1" t="s">
        <v>15560</v>
      </c>
      <c r="SXG1" s="1" t="s">
        <v>15561</v>
      </c>
      <c r="SXH1" s="1" t="s">
        <v>15562</v>
      </c>
      <c r="SXI1" s="1" t="s">
        <v>15563</v>
      </c>
      <c r="SXJ1" s="1" t="s">
        <v>15564</v>
      </c>
      <c r="SXK1" s="1" t="s">
        <v>15565</v>
      </c>
      <c r="SXL1" s="1" t="s">
        <v>15566</v>
      </c>
      <c r="SXM1" s="1" t="s">
        <v>15567</v>
      </c>
      <c r="SXN1" s="1" t="s">
        <v>15568</v>
      </c>
      <c r="SXO1" s="1" t="s">
        <v>15569</v>
      </c>
      <c r="SXP1" s="1" t="s">
        <v>15570</v>
      </c>
      <c r="SXQ1" s="1" t="s">
        <v>15571</v>
      </c>
      <c r="SXR1" s="1" t="s">
        <v>15572</v>
      </c>
      <c r="SXS1" s="1" t="s">
        <v>15573</v>
      </c>
      <c r="SXT1" s="1" t="s">
        <v>15574</v>
      </c>
      <c r="SXU1" s="1" t="s">
        <v>15575</v>
      </c>
      <c r="SXV1" s="1" t="s">
        <v>15576</v>
      </c>
      <c r="SXW1" s="1" t="s">
        <v>15577</v>
      </c>
      <c r="SXX1" s="1" t="s">
        <v>15578</v>
      </c>
      <c r="SXY1" s="1" t="s">
        <v>15579</v>
      </c>
      <c r="SXZ1" s="1" t="s">
        <v>15580</v>
      </c>
      <c r="SYA1" s="1" t="s">
        <v>15581</v>
      </c>
      <c r="SYB1" s="1" t="s">
        <v>15582</v>
      </c>
      <c r="SYC1" s="1" t="s">
        <v>15583</v>
      </c>
      <c r="SYD1" s="1" t="s">
        <v>15584</v>
      </c>
      <c r="SYE1" s="1" t="s">
        <v>15585</v>
      </c>
      <c r="SYF1" s="1" t="s">
        <v>15586</v>
      </c>
      <c r="SYG1" s="1" t="s">
        <v>15587</v>
      </c>
      <c r="SYH1" s="1" t="s">
        <v>15588</v>
      </c>
      <c r="SYI1" s="1" t="s">
        <v>15589</v>
      </c>
      <c r="SYJ1" s="1" t="s">
        <v>15590</v>
      </c>
      <c r="SYK1" s="1" t="s">
        <v>15591</v>
      </c>
      <c r="SYL1" s="1" t="s">
        <v>15592</v>
      </c>
      <c r="SYM1" s="1" t="s">
        <v>15593</v>
      </c>
      <c r="SYN1" s="1" t="s">
        <v>15594</v>
      </c>
      <c r="SYO1" s="1" t="s">
        <v>15595</v>
      </c>
      <c r="SYP1" s="1" t="s">
        <v>15596</v>
      </c>
      <c r="SYQ1" s="1" t="s">
        <v>15597</v>
      </c>
      <c r="SYR1" s="1" t="s">
        <v>15598</v>
      </c>
      <c r="SYS1" s="1" t="s">
        <v>15599</v>
      </c>
      <c r="SYT1" s="1" t="s">
        <v>15600</v>
      </c>
      <c r="SYU1" s="1" t="s">
        <v>15601</v>
      </c>
      <c r="SYV1" s="1" t="s">
        <v>15602</v>
      </c>
      <c r="SYW1" s="1" t="s">
        <v>15603</v>
      </c>
      <c r="SYX1" s="1" t="s">
        <v>15604</v>
      </c>
      <c r="SYY1" s="1" t="s">
        <v>15605</v>
      </c>
      <c r="SYZ1" s="1" t="s">
        <v>15606</v>
      </c>
      <c r="SZA1" s="1" t="s">
        <v>15607</v>
      </c>
      <c r="SZB1" s="1" t="s">
        <v>15608</v>
      </c>
      <c r="SZC1" s="1" t="s">
        <v>15609</v>
      </c>
      <c r="SZD1" s="1" t="s">
        <v>15610</v>
      </c>
      <c r="SZE1" s="1" t="s">
        <v>15611</v>
      </c>
      <c r="SZF1" s="1" t="s">
        <v>15612</v>
      </c>
      <c r="SZG1" s="1" t="s">
        <v>15613</v>
      </c>
      <c r="SZH1" s="1" t="s">
        <v>15614</v>
      </c>
      <c r="SZI1" s="1" t="s">
        <v>15615</v>
      </c>
      <c r="SZJ1" s="1" t="s">
        <v>15616</v>
      </c>
      <c r="SZK1" s="1" t="s">
        <v>15617</v>
      </c>
      <c r="SZL1" s="1" t="s">
        <v>15618</v>
      </c>
      <c r="SZM1" s="1" t="s">
        <v>15619</v>
      </c>
      <c r="SZN1" s="1" t="s">
        <v>15620</v>
      </c>
      <c r="SZO1" s="1" t="s">
        <v>15621</v>
      </c>
      <c r="SZP1" s="1" t="s">
        <v>15622</v>
      </c>
      <c r="SZQ1" s="1" t="s">
        <v>15623</v>
      </c>
      <c r="SZR1" s="1" t="s">
        <v>15624</v>
      </c>
      <c r="SZS1" s="1" t="s">
        <v>15625</v>
      </c>
      <c r="SZT1" s="1" t="s">
        <v>15626</v>
      </c>
      <c r="SZU1" s="1" t="s">
        <v>15627</v>
      </c>
      <c r="SZV1" s="1" t="s">
        <v>15628</v>
      </c>
      <c r="SZW1" s="1" t="s">
        <v>15629</v>
      </c>
      <c r="SZX1" s="1" t="s">
        <v>15630</v>
      </c>
      <c r="SZY1" s="1" t="s">
        <v>15631</v>
      </c>
      <c r="SZZ1" s="1" t="s">
        <v>15632</v>
      </c>
      <c r="TAA1" s="1" t="s">
        <v>15633</v>
      </c>
      <c r="TAB1" s="1" t="s">
        <v>15634</v>
      </c>
      <c r="TAC1" s="1" t="s">
        <v>15635</v>
      </c>
      <c r="TAD1" s="1" t="s">
        <v>15636</v>
      </c>
      <c r="TAE1" s="1" t="s">
        <v>15637</v>
      </c>
      <c r="TAF1" s="1" t="s">
        <v>15638</v>
      </c>
      <c r="TAG1" s="1" t="s">
        <v>15639</v>
      </c>
      <c r="TAH1" s="1" t="s">
        <v>15640</v>
      </c>
      <c r="TAI1" s="1" t="s">
        <v>15641</v>
      </c>
      <c r="TAJ1" s="1" t="s">
        <v>15642</v>
      </c>
      <c r="TAK1" s="1" t="s">
        <v>15643</v>
      </c>
      <c r="TAL1" s="1" t="s">
        <v>15644</v>
      </c>
      <c r="TAM1" s="1" t="s">
        <v>15645</v>
      </c>
      <c r="TAN1" s="1" t="s">
        <v>15646</v>
      </c>
      <c r="TAO1" s="1" t="s">
        <v>15647</v>
      </c>
      <c r="TAP1" s="1" t="s">
        <v>15648</v>
      </c>
      <c r="TAQ1" s="1" t="s">
        <v>15649</v>
      </c>
      <c r="TAR1" s="1" t="s">
        <v>15650</v>
      </c>
      <c r="TAS1" s="1" t="s">
        <v>15651</v>
      </c>
      <c r="TAT1" s="1" t="s">
        <v>15652</v>
      </c>
      <c r="TAU1" s="1" t="s">
        <v>15653</v>
      </c>
      <c r="TAV1" s="1" t="s">
        <v>15654</v>
      </c>
      <c r="TAW1" s="1" t="s">
        <v>15655</v>
      </c>
      <c r="TAX1" s="1" t="s">
        <v>15656</v>
      </c>
      <c r="TAY1" s="1" t="s">
        <v>15657</v>
      </c>
      <c r="TAZ1" s="1" t="s">
        <v>15658</v>
      </c>
      <c r="TBA1" s="1" t="s">
        <v>15659</v>
      </c>
      <c r="TBB1" s="1" t="s">
        <v>15660</v>
      </c>
      <c r="TBC1" s="1" t="s">
        <v>15661</v>
      </c>
      <c r="TBD1" s="1" t="s">
        <v>15662</v>
      </c>
      <c r="TBE1" s="1" t="s">
        <v>15663</v>
      </c>
      <c r="TBF1" s="1" t="s">
        <v>15664</v>
      </c>
      <c r="TBG1" s="1" t="s">
        <v>15665</v>
      </c>
      <c r="TBH1" s="1" t="s">
        <v>15666</v>
      </c>
      <c r="TBI1" s="1" t="s">
        <v>15667</v>
      </c>
      <c r="TBJ1" s="1" t="s">
        <v>15668</v>
      </c>
      <c r="TBK1" s="1" t="s">
        <v>15669</v>
      </c>
      <c r="TBL1" s="1" t="s">
        <v>15670</v>
      </c>
      <c r="TBM1" s="1" t="s">
        <v>15671</v>
      </c>
      <c r="TBN1" s="1" t="s">
        <v>15672</v>
      </c>
      <c r="TBO1" s="1" t="s">
        <v>15673</v>
      </c>
      <c r="TBP1" s="1" t="s">
        <v>15674</v>
      </c>
      <c r="TBQ1" s="1" t="s">
        <v>15675</v>
      </c>
      <c r="TBR1" s="1" t="s">
        <v>15676</v>
      </c>
      <c r="TBS1" s="1" t="s">
        <v>15677</v>
      </c>
      <c r="TBT1" s="1" t="s">
        <v>15678</v>
      </c>
      <c r="TBU1" s="1" t="s">
        <v>15679</v>
      </c>
      <c r="TBV1" s="1" t="s">
        <v>15680</v>
      </c>
      <c r="TBW1" s="1" t="s">
        <v>15681</v>
      </c>
      <c r="TBX1" s="1" t="s">
        <v>15682</v>
      </c>
      <c r="TBY1" s="1" t="s">
        <v>15683</v>
      </c>
      <c r="TBZ1" s="1" t="s">
        <v>15684</v>
      </c>
      <c r="TCA1" s="1" t="s">
        <v>15685</v>
      </c>
      <c r="TCB1" s="1" t="s">
        <v>15686</v>
      </c>
      <c r="TCC1" s="1" t="s">
        <v>15687</v>
      </c>
      <c r="TCD1" s="1" t="s">
        <v>15688</v>
      </c>
      <c r="TCE1" s="1" t="s">
        <v>15689</v>
      </c>
      <c r="TCF1" s="1" t="s">
        <v>15690</v>
      </c>
      <c r="TCG1" s="1" t="s">
        <v>15691</v>
      </c>
      <c r="TCH1" s="1" t="s">
        <v>15692</v>
      </c>
      <c r="TCI1" s="1" t="s">
        <v>15693</v>
      </c>
      <c r="TCJ1" s="1" t="s">
        <v>15694</v>
      </c>
      <c r="TCK1" s="1" t="s">
        <v>15695</v>
      </c>
      <c r="TCL1" s="1" t="s">
        <v>15696</v>
      </c>
      <c r="TCM1" s="1" t="s">
        <v>15697</v>
      </c>
      <c r="TCN1" s="1" t="s">
        <v>15698</v>
      </c>
      <c r="TCO1" s="1" t="s">
        <v>15699</v>
      </c>
      <c r="TCP1" s="1" t="s">
        <v>15700</v>
      </c>
      <c r="TCQ1" s="1" t="s">
        <v>15701</v>
      </c>
      <c r="TCR1" s="1" t="s">
        <v>15702</v>
      </c>
      <c r="TCS1" s="1" t="s">
        <v>15703</v>
      </c>
      <c r="TCT1" s="1" t="s">
        <v>15704</v>
      </c>
      <c r="TCU1" s="1" t="s">
        <v>15705</v>
      </c>
      <c r="TCV1" s="1" t="s">
        <v>15706</v>
      </c>
      <c r="TCW1" s="1" t="s">
        <v>15707</v>
      </c>
      <c r="TCX1" s="1" t="s">
        <v>15708</v>
      </c>
      <c r="TCY1" s="1" t="s">
        <v>15709</v>
      </c>
      <c r="TCZ1" s="1" t="s">
        <v>15710</v>
      </c>
      <c r="TDA1" s="1" t="s">
        <v>15711</v>
      </c>
      <c r="TDB1" s="1" t="s">
        <v>15712</v>
      </c>
      <c r="TDC1" s="1" t="s">
        <v>15713</v>
      </c>
      <c r="TDD1" s="1" t="s">
        <v>15714</v>
      </c>
      <c r="TDE1" s="1" t="s">
        <v>15715</v>
      </c>
      <c r="TDF1" s="1" t="s">
        <v>15716</v>
      </c>
      <c r="TDG1" s="1" t="s">
        <v>15717</v>
      </c>
      <c r="TDH1" s="1" t="s">
        <v>15718</v>
      </c>
      <c r="TDI1" s="1" t="s">
        <v>15719</v>
      </c>
      <c r="TDJ1" s="1" t="s">
        <v>15720</v>
      </c>
      <c r="TDK1" s="1" t="s">
        <v>15721</v>
      </c>
      <c r="TDL1" s="1" t="s">
        <v>15722</v>
      </c>
      <c r="TDM1" s="1" t="s">
        <v>15723</v>
      </c>
      <c r="TDN1" s="1" t="s">
        <v>15724</v>
      </c>
      <c r="TDO1" s="1" t="s">
        <v>15725</v>
      </c>
      <c r="TDP1" s="1" t="s">
        <v>15726</v>
      </c>
      <c r="TDQ1" s="1" t="s">
        <v>15727</v>
      </c>
      <c r="TDR1" s="1" t="s">
        <v>15728</v>
      </c>
      <c r="TDS1" s="1" t="s">
        <v>15729</v>
      </c>
      <c r="TDT1" s="1" t="s">
        <v>15730</v>
      </c>
      <c r="TDU1" s="1" t="s">
        <v>15731</v>
      </c>
      <c r="TDV1" s="1" t="s">
        <v>15732</v>
      </c>
      <c r="TDW1" s="1" t="s">
        <v>15733</v>
      </c>
      <c r="TDX1" s="1" t="s">
        <v>15734</v>
      </c>
      <c r="TDY1" s="1" t="s">
        <v>15735</v>
      </c>
      <c r="TDZ1" s="1" t="s">
        <v>15736</v>
      </c>
      <c r="TEA1" s="1" t="s">
        <v>15737</v>
      </c>
      <c r="TEB1" s="1" t="s">
        <v>15738</v>
      </c>
      <c r="TEC1" s="1" t="s">
        <v>15739</v>
      </c>
      <c r="TED1" s="1" t="s">
        <v>15740</v>
      </c>
      <c r="TEE1" s="1" t="s">
        <v>15741</v>
      </c>
      <c r="TEF1" s="1" t="s">
        <v>15742</v>
      </c>
      <c r="TEG1" s="1" t="s">
        <v>15743</v>
      </c>
      <c r="TEH1" s="1" t="s">
        <v>15744</v>
      </c>
      <c r="TEI1" s="1" t="s">
        <v>15745</v>
      </c>
      <c r="TEJ1" s="1" t="s">
        <v>15746</v>
      </c>
      <c r="TEK1" s="1" t="s">
        <v>15747</v>
      </c>
      <c r="TEL1" s="1" t="s">
        <v>15748</v>
      </c>
      <c r="TEM1" s="1" t="s">
        <v>15749</v>
      </c>
      <c r="TEN1" s="1" t="s">
        <v>15750</v>
      </c>
      <c r="TEO1" s="1" t="s">
        <v>15751</v>
      </c>
      <c r="TEP1" s="1" t="s">
        <v>15752</v>
      </c>
      <c r="TEQ1" s="1" t="s">
        <v>15753</v>
      </c>
      <c r="TER1" s="1" t="s">
        <v>15754</v>
      </c>
      <c r="TES1" s="1" t="s">
        <v>15755</v>
      </c>
      <c r="TET1" s="1" t="s">
        <v>15756</v>
      </c>
      <c r="TEU1" s="1" t="s">
        <v>15757</v>
      </c>
      <c r="TEV1" s="1" t="s">
        <v>15758</v>
      </c>
      <c r="TEW1" s="1" t="s">
        <v>15759</v>
      </c>
      <c r="TEX1" s="1" t="s">
        <v>15760</v>
      </c>
      <c r="TEY1" s="1" t="s">
        <v>15761</v>
      </c>
      <c r="TEZ1" s="1" t="s">
        <v>15762</v>
      </c>
      <c r="TFA1" s="1" t="s">
        <v>15763</v>
      </c>
      <c r="TFB1" s="1" t="s">
        <v>15764</v>
      </c>
      <c r="TFC1" s="1" t="s">
        <v>15765</v>
      </c>
      <c r="TFD1" s="1" t="s">
        <v>15766</v>
      </c>
      <c r="TFE1" s="1" t="s">
        <v>15767</v>
      </c>
      <c r="TFF1" s="1" t="s">
        <v>15768</v>
      </c>
      <c r="TFG1" s="1" t="s">
        <v>15769</v>
      </c>
      <c r="TFH1" s="1" t="s">
        <v>15770</v>
      </c>
      <c r="TFI1" s="1" t="s">
        <v>15771</v>
      </c>
      <c r="TFJ1" s="1" t="s">
        <v>15772</v>
      </c>
      <c r="TFK1" s="1" t="s">
        <v>15773</v>
      </c>
      <c r="TFL1" s="1" t="s">
        <v>15774</v>
      </c>
      <c r="TFM1" s="1" t="s">
        <v>15775</v>
      </c>
      <c r="TFN1" s="1" t="s">
        <v>15776</v>
      </c>
      <c r="TFO1" s="1" t="s">
        <v>15777</v>
      </c>
      <c r="TFP1" s="1" t="s">
        <v>15778</v>
      </c>
      <c r="TFQ1" s="1" t="s">
        <v>15779</v>
      </c>
      <c r="TFR1" s="1" t="s">
        <v>15780</v>
      </c>
      <c r="TFS1" s="1" t="s">
        <v>15781</v>
      </c>
      <c r="TFT1" s="1" t="s">
        <v>15782</v>
      </c>
      <c r="TFU1" s="1" t="s">
        <v>15783</v>
      </c>
      <c r="TFV1" s="1" t="s">
        <v>15784</v>
      </c>
      <c r="TFW1" s="1" t="s">
        <v>15785</v>
      </c>
      <c r="TFX1" s="1" t="s">
        <v>15786</v>
      </c>
      <c r="TFY1" s="1" t="s">
        <v>15787</v>
      </c>
      <c r="TFZ1" s="1" t="s">
        <v>15788</v>
      </c>
      <c r="TGA1" s="1" t="s">
        <v>15789</v>
      </c>
      <c r="TGB1" s="1" t="s">
        <v>15790</v>
      </c>
      <c r="TGC1" s="1" t="s">
        <v>15791</v>
      </c>
      <c r="TGD1" s="1" t="s">
        <v>15792</v>
      </c>
      <c r="TGE1" s="1" t="s">
        <v>15793</v>
      </c>
      <c r="TGF1" s="1" t="s">
        <v>15794</v>
      </c>
      <c r="TGG1" s="1" t="s">
        <v>15795</v>
      </c>
      <c r="TGH1" s="1" t="s">
        <v>15796</v>
      </c>
      <c r="TGI1" s="1" t="s">
        <v>15797</v>
      </c>
      <c r="TGJ1" s="1" t="s">
        <v>15798</v>
      </c>
      <c r="TGK1" s="1" t="s">
        <v>15799</v>
      </c>
      <c r="TGL1" s="1" t="s">
        <v>15800</v>
      </c>
      <c r="TGM1" s="1" t="s">
        <v>15801</v>
      </c>
      <c r="TGN1" s="1" t="s">
        <v>15802</v>
      </c>
      <c r="TGO1" s="1" t="s">
        <v>15803</v>
      </c>
      <c r="TGP1" s="1" t="s">
        <v>15804</v>
      </c>
      <c r="TGQ1" s="1" t="s">
        <v>15805</v>
      </c>
      <c r="TGR1" s="1" t="s">
        <v>15806</v>
      </c>
      <c r="TGS1" s="1" t="s">
        <v>15807</v>
      </c>
      <c r="TGT1" s="1" t="s">
        <v>15808</v>
      </c>
      <c r="TGU1" s="1" t="s">
        <v>15809</v>
      </c>
      <c r="TGV1" s="1" t="s">
        <v>15810</v>
      </c>
      <c r="TGW1" s="1" t="s">
        <v>15811</v>
      </c>
      <c r="TGX1" s="1" t="s">
        <v>15812</v>
      </c>
      <c r="TGY1" s="1" t="s">
        <v>15813</v>
      </c>
      <c r="TGZ1" s="1" t="s">
        <v>15814</v>
      </c>
      <c r="THA1" s="1" t="s">
        <v>15815</v>
      </c>
      <c r="THB1" s="1" t="s">
        <v>15816</v>
      </c>
      <c r="THC1" s="1" t="s">
        <v>15817</v>
      </c>
      <c r="THD1" s="1" t="s">
        <v>15818</v>
      </c>
      <c r="THE1" s="1" t="s">
        <v>15819</v>
      </c>
      <c r="THF1" s="1" t="s">
        <v>15820</v>
      </c>
      <c r="THG1" s="1" t="s">
        <v>15821</v>
      </c>
      <c r="THH1" s="1" t="s">
        <v>15822</v>
      </c>
      <c r="THI1" s="1" t="s">
        <v>15823</v>
      </c>
      <c r="THJ1" s="1" t="s">
        <v>15824</v>
      </c>
      <c r="THK1" s="1" t="s">
        <v>15825</v>
      </c>
      <c r="THL1" s="1" t="s">
        <v>15826</v>
      </c>
      <c r="THM1" s="1" t="s">
        <v>15827</v>
      </c>
      <c r="THN1" s="1" t="s">
        <v>15828</v>
      </c>
      <c r="THO1" s="1" t="s">
        <v>15829</v>
      </c>
      <c r="THP1" s="1" t="s">
        <v>15830</v>
      </c>
      <c r="THQ1" s="1" t="s">
        <v>15831</v>
      </c>
      <c r="THR1" s="1" t="s">
        <v>15832</v>
      </c>
      <c r="THS1" s="1" t="s">
        <v>15833</v>
      </c>
      <c r="THT1" s="1" t="s">
        <v>15834</v>
      </c>
      <c r="THU1" s="1" t="s">
        <v>15835</v>
      </c>
      <c r="THV1" s="1" t="s">
        <v>15836</v>
      </c>
      <c r="THW1" s="1" t="s">
        <v>15837</v>
      </c>
      <c r="THX1" s="1" t="s">
        <v>15838</v>
      </c>
      <c r="THY1" s="1" t="s">
        <v>15839</v>
      </c>
      <c r="THZ1" s="1" t="s">
        <v>15840</v>
      </c>
      <c r="TIA1" s="1" t="s">
        <v>15841</v>
      </c>
      <c r="TIB1" s="1" t="s">
        <v>15842</v>
      </c>
      <c r="TIC1" s="1" t="s">
        <v>15843</v>
      </c>
      <c r="TID1" s="1" t="s">
        <v>15844</v>
      </c>
      <c r="TIE1" s="1" t="s">
        <v>15845</v>
      </c>
      <c r="TIF1" s="1" t="s">
        <v>15846</v>
      </c>
      <c r="TIG1" s="1" t="s">
        <v>15847</v>
      </c>
      <c r="TIH1" s="1" t="s">
        <v>15848</v>
      </c>
      <c r="TII1" s="1" t="s">
        <v>15849</v>
      </c>
      <c r="TIJ1" s="1" t="s">
        <v>15850</v>
      </c>
      <c r="TIK1" s="1" t="s">
        <v>15851</v>
      </c>
      <c r="TIL1" s="1" t="s">
        <v>15852</v>
      </c>
      <c r="TIM1" s="1" t="s">
        <v>15853</v>
      </c>
      <c r="TIN1" s="1" t="s">
        <v>15854</v>
      </c>
      <c r="TIO1" s="1" t="s">
        <v>15855</v>
      </c>
      <c r="TIP1" s="1" t="s">
        <v>15856</v>
      </c>
      <c r="TIQ1" s="1" t="s">
        <v>15857</v>
      </c>
      <c r="TIR1" s="1" t="s">
        <v>15858</v>
      </c>
      <c r="TIS1" s="1" t="s">
        <v>15859</v>
      </c>
      <c r="TIT1" s="1" t="s">
        <v>15860</v>
      </c>
      <c r="TIU1" s="1" t="s">
        <v>15861</v>
      </c>
      <c r="TIV1" s="1" t="s">
        <v>15862</v>
      </c>
      <c r="TIW1" s="1" t="s">
        <v>15863</v>
      </c>
      <c r="TIX1" s="1" t="s">
        <v>15864</v>
      </c>
      <c r="TIY1" s="1" t="s">
        <v>15865</v>
      </c>
      <c r="TIZ1" s="1" t="s">
        <v>15866</v>
      </c>
      <c r="TJA1" s="1" t="s">
        <v>15867</v>
      </c>
      <c r="TJB1" s="1" t="s">
        <v>15868</v>
      </c>
      <c r="TJC1" s="1" t="s">
        <v>15869</v>
      </c>
      <c r="TJD1" s="1" t="s">
        <v>15870</v>
      </c>
      <c r="TJE1" s="1" t="s">
        <v>15871</v>
      </c>
      <c r="TJF1" s="1" t="s">
        <v>15872</v>
      </c>
      <c r="TJG1" s="1" t="s">
        <v>15873</v>
      </c>
      <c r="TJH1" s="1" t="s">
        <v>15874</v>
      </c>
      <c r="TJI1" s="1" t="s">
        <v>15875</v>
      </c>
      <c r="TJJ1" s="1" t="s">
        <v>15876</v>
      </c>
      <c r="TJK1" s="1" t="s">
        <v>15877</v>
      </c>
      <c r="TJL1" s="1" t="s">
        <v>15878</v>
      </c>
      <c r="TJM1" s="1" t="s">
        <v>15879</v>
      </c>
      <c r="TJN1" s="1" t="s">
        <v>15880</v>
      </c>
      <c r="TJO1" s="1" t="s">
        <v>15881</v>
      </c>
      <c r="TJP1" s="1" t="s">
        <v>15882</v>
      </c>
      <c r="TJQ1" s="1" t="s">
        <v>15883</v>
      </c>
      <c r="TJR1" s="1" t="s">
        <v>15884</v>
      </c>
      <c r="TJS1" s="1" t="s">
        <v>15885</v>
      </c>
      <c r="TJT1" s="1" t="s">
        <v>15886</v>
      </c>
      <c r="TJU1" s="1" t="s">
        <v>15887</v>
      </c>
      <c r="TJV1" s="1" t="s">
        <v>15888</v>
      </c>
      <c r="TJW1" s="1" t="s">
        <v>15889</v>
      </c>
      <c r="TJX1" s="1" t="s">
        <v>15890</v>
      </c>
      <c r="TJY1" s="1" t="s">
        <v>15891</v>
      </c>
      <c r="TJZ1" s="1" t="s">
        <v>15892</v>
      </c>
      <c r="TKA1" s="1" t="s">
        <v>15893</v>
      </c>
      <c r="TKB1" s="1" t="s">
        <v>15894</v>
      </c>
      <c r="TKC1" s="1" t="s">
        <v>15895</v>
      </c>
      <c r="TKD1" s="1" t="s">
        <v>15896</v>
      </c>
      <c r="TKE1" s="1" t="s">
        <v>15897</v>
      </c>
      <c r="TKF1" s="1" t="s">
        <v>15898</v>
      </c>
      <c r="TKG1" s="1" t="s">
        <v>15899</v>
      </c>
      <c r="TKH1" s="1" t="s">
        <v>15900</v>
      </c>
      <c r="TKI1" s="1" t="s">
        <v>15901</v>
      </c>
      <c r="TKJ1" s="1" t="s">
        <v>15902</v>
      </c>
      <c r="TKK1" s="1" t="s">
        <v>15903</v>
      </c>
      <c r="TKL1" s="1" t="s">
        <v>15904</v>
      </c>
      <c r="TKM1" s="1" t="s">
        <v>15905</v>
      </c>
      <c r="TKN1" s="1" t="s">
        <v>15906</v>
      </c>
      <c r="TKO1" s="1" t="s">
        <v>15907</v>
      </c>
      <c r="TKP1" s="1" t="s">
        <v>15908</v>
      </c>
      <c r="TKQ1" s="1" t="s">
        <v>15909</v>
      </c>
      <c r="TKR1" s="1" t="s">
        <v>15910</v>
      </c>
      <c r="TKS1" s="1" t="s">
        <v>15911</v>
      </c>
      <c r="TKT1" s="1" t="s">
        <v>15912</v>
      </c>
      <c r="TKU1" s="1" t="s">
        <v>15913</v>
      </c>
      <c r="TKV1" s="1" t="s">
        <v>15914</v>
      </c>
      <c r="TKW1" s="1" t="s">
        <v>15915</v>
      </c>
      <c r="TKX1" s="1" t="s">
        <v>15916</v>
      </c>
      <c r="TKY1" s="1" t="s">
        <v>15917</v>
      </c>
      <c r="TKZ1" s="1" t="s">
        <v>15918</v>
      </c>
      <c r="TLA1" s="1" t="s">
        <v>15919</v>
      </c>
      <c r="TLB1" s="1" t="s">
        <v>15920</v>
      </c>
      <c r="TLC1" s="1" t="s">
        <v>15921</v>
      </c>
      <c r="TLD1" s="1" t="s">
        <v>15922</v>
      </c>
      <c r="TLE1" s="1" t="s">
        <v>15923</v>
      </c>
      <c r="TLF1" s="1" t="s">
        <v>15924</v>
      </c>
      <c r="TLG1" s="1" t="s">
        <v>15925</v>
      </c>
      <c r="TLH1" s="1" t="s">
        <v>15926</v>
      </c>
      <c r="TLI1" s="1" t="s">
        <v>15927</v>
      </c>
      <c r="TLJ1" s="1" t="s">
        <v>15928</v>
      </c>
      <c r="TLK1" s="1" t="s">
        <v>15929</v>
      </c>
      <c r="TLL1" s="1" t="s">
        <v>15930</v>
      </c>
      <c r="TLM1" s="1" t="s">
        <v>15931</v>
      </c>
      <c r="TLN1" s="1" t="s">
        <v>15932</v>
      </c>
      <c r="TLO1" s="1" t="s">
        <v>15933</v>
      </c>
      <c r="TLP1" s="1" t="s">
        <v>15934</v>
      </c>
      <c r="TLQ1" s="1" t="s">
        <v>15935</v>
      </c>
      <c r="TLR1" s="1" t="s">
        <v>15936</v>
      </c>
      <c r="TLS1" s="1" t="s">
        <v>15937</v>
      </c>
      <c r="TLT1" s="1" t="s">
        <v>15938</v>
      </c>
      <c r="TLU1" s="1" t="s">
        <v>15939</v>
      </c>
      <c r="TLV1" s="1" t="s">
        <v>15940</v>
      </c>
      <c r="TLW1" s="1" t="s">
        <v>15941</v>
      </c>
      <c r="TLX1" s="1" t="s">
        <v>15942</v>
      </c>
      <c r="TLY1" s="1" t="s">
        <v>15943</v>
      </c>
      <c r="TLZ1" s="1" t="s">
        <v>15944</v>
      </c>
      <c r="TMA1" s="1" t="s">
        <v>15945</v>
      </c>
      <c r="TMB1" s="1" t="s">
        <v>15946</v>
      </c>
      <c r="TMC1" s="1" t="s">
        <v>15947</v>
      </c>
      <c r="TMD1" s="1" t="s">
        <v>15948</v>
      </c>
      <c r="TME1" s="1" t="s">
        <v>15949</v>
      </c>
      <c r="TMF1" s="1" t="s">
        <v>15950</v>
      </c>
      <c r="TMG1" s="1" t="s">
        <v>15951</v>
      </c>
      <c r="TMH1" s="1" t="s">
        <v>15952</v>
      </c>
      <c r="TMI1" s="1" t="s">
        <v>15953</v>
      </c>
      <c r="TMJ1" s="1" t="s">
        <v>15954</v>
      </c>
      <c r="TMK1" s="1" t="s">
        <v>15955</v>
      </c>
      <c r="TML1" s="1" t="s">
        <v>15956</v>
      </c>
      <c r="TMM1" s="1" t="s">
        <v>15957</v>
      </c>
      <c r="TMN1" s="1" t="s">
        <v>15958</v>
      </c>
      <c r="TMO1" s="1" t="s">
        <v>15959</v>
      </c>
      <c r="TMP1" s="1" t="s">
        <v>15960</v>
      </c>
      <c r="TMQ1" s="1" t="s">
        <v>15961</v>
      </c>
      <c r="TMR1" s="1" t="s">
        <v>15962</v>
      </c>
      <c r="TMS1" s="1" t="s">
        <v>15963</v>
      </c>
      <c r="TMT1" s="1" t="s">
        <v>15964</v>
      </c>
      <c r="TMU1" s="1" t="s">
        <v>15965</v>
      </c>
      <c r="TMV1" s="1" t="s">
        <v>15966</v>
      </c>
      <c r="TMW1" s="1" t="s">
        <v>15967</v>
      </c>
      <c r="TMX1" s="1" t="s">
        <v>15968</v>
      </c>
      <c r="TMY1" s="1" t="s">
        <v>15969</v>
      </c>
      <c r="TMZ1" s="1" t="s">
        <v>15970</v>
      </c>
      <c r="TNA1" s="1" t="s">
        <v>15971</v>
      </c>
      <c r="TNB1" s="1" t="s">
        <v>15972</v>
      </c>
      <c r="TNC1" s="1" t="s">
        <v>15973</v>
      </c>
      <c r="TND1" s="1" t="s">
        <v>15974</v>
      </c>
      <c r="TNE1" s="1" t="s">
        <v>15975</v>
      </c>
      <c r="TNF1" s="1" t="s">
        <v>15976</v>
      </c>
      <c r="TNG1" s="1" t="s">
        <v>15977</v>
      </c>
      <c r="TNH1" s="1" t="s">
        <v>15978</v>
      </c>
      <c r="TNI1" s="1" t="s">
        <v>15979</v>
      </c>
      <c r="TNJ1" s="1" t="s">
        <v>15980</v>
      </c>
      <c r="TNK1" s="1" t="s">
        <v>15981</v>
      </c>
      <c r="TNL1" s="1" t="s">
        <v>15982</v>
      </c>
      <c r="TNM1" s="1" t="s">
        <v>15983</v>
      </c>
      <c r="TNN1" s="1" t="s">
        <v>15984</v>
      </c>
      <c r="TNO1" s="1" t="s">
        <v>15985</v>
      </c>
      <c r="TNP1" s="1" t="s">
        <v>15986</v>
      </c>
      <c r="TNQ1" s="1" t="s">
        <v>15987</v>
      </c>
      <c r="TNR1" s="1" t="s">
        <v>15988</v>
      </c>
      <c r="TNS1" s="1" t="s">
        <v>15989</v>
      </c>
      <c r="TNT1" s="1" t="s">
        <v>15990</v>
      </c>
      <c r="TNU1" s="1" t="s">
        <v>15991</v>
      </c>
      <c r="TNV1" s="1" t="s">
        <v>15992</v>
      </c>
      <c r="TNW1" s="1" t="s">
        <v>15993</v>
      </c>
      <c r="TNX1" s="1" t="s">
        <v>15994</v>
      </c>
      <c r="TNY1" s="1" t="s">
        <v>15995</v>
      </c>
      <c r="TNZ1" s="1" t="s">
        <v>15996</v>
      </c>
      <c r="TOA1" s="1" t="s">
        <v>15997</v>
      </c>
      <c r="TOB1" s="1" t="s">
        <v>15998</v>
      </c>
      <c r="TOC1" s="1" t="s">
        <v>15999</v>
      </c>
      <c r="TOD1" s="1" t="s">
        <v>16000</v>
      </c>
      <c r="TOE1" s="1" t="s">
        <v>16001</v>
      </c>
      <c r="TOF1" s="1" t="s">
        <v>16002</v>
      </c>
      <c r="TOG1" s="1" t="s">
        <v>16003</v>
      </c>
      <c r="TOH1" s="1" t="s">
        <v>16004</v>
      </c>
      <c r="TOI1" s="1" t="s">
        <v>16005</v>
      </c>
      <c r="TOJ1" s="1" t="s">
        <v>16006</v>
      </c>
      <c r="TOK1" s="1" t="s">
        <v>16007</v>
      </c>
      <c r="TOL1" s="1" t="s">
        <v>16008</v>
      </c>
      <c r="TOM1" s="1" t="s">
        <v>16009</v>
      </c>
      <c r="TON1" s="1" t="s">
        <v>16010</v>
      </c>
      <c r="TOO1" s="1" t="s">
        <v>16011</v>
      </c>
      <c r="TOP1" s="1" t="s">
        <v>16012</v>
      </c>
      <c r="TOQ1" s="1" t="s">
        <v>16013</v>
      </c>
      <c r="TOR1" s="1" t="s">
        <v>16014</v>
      </c>
      <c r="TOS1" s="1" t="s">
        <v>16015</v>
      </c>
      <c r="TOT1" s="1" t="s">
        <v>16016</v>
      </c>
      <c r="TOU1" s="1" t="s">
        <v>16017</v>
      </c>
      <c r="TOV1" s="1" t="s">
        <v>16018</v>
      </c>
      <c r="TOW1" s="1" t="s">
        <v>16019</v>
      </c>
      <c r="TOX1" s="1" t="s">
        <v>16020</v>
      </c>
      <c r="TOY1" s="1" t="s">
        <v>16021</v>
      </c>
      <c r="TOZ1" s="1" t="s">
        <v>16022</v>
      </c>
      <c r="TPA1" s="1" t="s">
        <v>16023</v>
      </c>
      <c r="TPB1" s="1" t="s">
        <v>16024</v>
      </c>
      <c r="TPC1" s="1" t="s">
        <v>16025</v>
      </c>
      <c r="TPD1" s="1" t="s">
        <v>16026</v>
      </c>
      <c r="TPE1" s="1" t="s">
        <v>16027</v>
      </c>
      <c r="TPF1" s="1" t="s">
        <v>16028</v>
      </c>
      <c r="TPG1" s="1" t="s">
        <v>16029</v>
      </c>
      <c r="TPH1" s="1" t="s">
        <v>16030</v>
      </c>
      <c r="TPI1" s="1" t="s">
        <v>16031</v>
      </c>
      <c r="TPJ1" s="1" t="s">
        <v>16032</v>
      </c>
      <c r="TPK1" s="1" t="s">
        <v>16033</v>
      </c>
      <c r="TPL1" s="1" t="s">
        <v>16034</v>
      </c>
      <c r="TPM1" s="1" t="s">
        <v>16035</v>
      </c>
      <c r="TPN1" s="1" t="s">
        <v>16036</v>
      </c>
      <c r="TPO1" s="1" t="s">
        <v>16037</v>
      </c>
      <c r="TPP1" s="1" t="s">
        <v>16038</v>
      </c>
      <c r="TPQ1" s="1" t="s">
        <v>16039</v>
      </c>
      <c r="TPR1" s="1" t="s">
        <v>16040</v>
      </c>
      <c r="TPS1" s="1" t="s">
        <v>16041</v>
      </c>
      <c r="TPT1" s="1" t="s">
        <v>16042</v>
      </c>
      <c r="TPU1" s="1" t="s">
        <v>16043</v>
      </c>
      <c r="TPV1" s="1" t="s">
        <v>16044</v>
      </c>
      <c r="TPW1" s="1" t="s">
        <v>16045</v>
      </c>
      <c r="TPX1" s="1" t="s">
        <v>16046</v>
      </c>
      <c r="TPY1" s="1" t="s">
        <v>16047</v>
      </c>
      <c r="TPZ1" s="1" t="s">
        <v>16048</v>
      </c>
      <c r="TQA1" s="1" t="s">
        <v>16049</v>
      </c>
      <c r="TQB1" s="1" t="s">
        <v>16050</v>
      </c>
      <c r="TQC1" s="1" t="s">
        <v>16051</v>
      </c>
      <c r="TQD1" s="1" t="s">
        <v>16052</v>
      </c>
      <c r="TQE1" s="1" t="s">
        <v>16053</v>
      </c>
      <c r="TQF1" s="1" t="s">
        <v>16054</v>
      </c>
      <c r="TQG1" s="1" t="s">
        <v>16055</v>
      </c>
      <c r="TQH1" s="1" t="s">
        <v>16056</v>
      </c>
      <c r="TQI1" s="1" t="s">
        <v>16057</v>
      </c>
      <c r="TQJ1" s="1" t="s">
        <v>16058</v>
      </c>
      <c r="TQK1" s="1" t="s">
        <v>16059</v>
      </c>
      <c r="TQL1" s="1" t="s">
        <v>16060</v>
      </c>
      <c r="TQM1" s="1" t="s">
        <v>16061</v>
      </c>
      <c r="TQN1" s="1" t="s">
        <v>16062</v>
      </c>
      <c r="TQO1" s="1" t="s">
        <v>16063</v>
      </c>
      <c r="TQP1" s="1" t="s">
        <v>16064</v>
      </c>
      <c r="TQQ1" s="1" t="s">
        <v>16065</v>
      </c>
      <c r="TQR1" s="1" t="s">
        <v>16066</v>
      </c>
      <c r="TQS1" s="1" t="s">
        <v>16067</v>
      </c>
      <c r="TQT1" s="1" t="s">
        <v>16068</v>
      </c>
      <c r="TQU1" s="1" t="s">
        <v>16069</v>
      </c>
      <c r="TQV1" s="1" t="s">
        <v>16070</v>
      </c>
      <c r="TQW1" s="1" t="s">
        <v>16071</v>
      </c>
      <c r="TQX1" s="1" t="s">
        <v>16072</v>
      </c>
      <c r="TQY1" s="1" t="s">
        <v>16073</v>
      </c>
      <c r="TQZ1" s="1" t="s">
        <v>16074</v>
      </c>
      <c r="TRA1" s="1" t="s">
        <v>16075</v>
      </c>
      <c r="TRB1" s="1" t="s">
        <v>16076</v>
      </c>
      <c r="TRC1" s="1" t="s">
        <v>16077</v>
      </c>
      <c r="TRD1" s="1" t="s">
        <v>16078</v>
      </c>
      <c r="TRE1" s="1" t="s">
        <v>16079</v>
      </c>
      <c r="TRF1" s="1" t="s">
        <v>16080</v>
      </c>
      <c r="TRG1" s="1" t="s">
        <v>16081</v>
      </c>
      <c r="TRH1" s="1" t="s">
        <v>16082</v>
      </c>
      <c r="TRI1" s="1" t="s">
        <v>16083</v>
      </c>
      <c r="TRJ1" s="1" t="s">
        <v>16084</v>
      </c>
      <c r="TRK1" s="1" t="s">
        <v>16085</v>
      </c>
      <c r="TRL1" s="1" t="s">
        <v>16086</v>
      </c>
      <c r="TRM1" s="1" t="s">
        <v>16087</v>
      </c>
      <c r="TRN1" s="1" t="s">
        <v>16088</v>
      </c>
      <c r="TRO1" s="1" t="s">
        <v>16089</v>
      </c>
      <c r="TRP1" s="1" t="s">
        <v>16090</v>
      </c>
      <c r="TRQ1" s="1" t="s">
        <v>16091</v>
      </c>
      <c r="TRR1" s="1" t="s">
        <v>16092</v>
      </c>
      <c r="TRS1" s="1" t="s">
        <v>16093</v>
      </c>
      <c r="TRT1" s="1" t="s">
        <v>16094</v>
      </c>
      <c r="TRU1" s="1" t="s">
        <v>16095</v>
      </c>
      <c r="TRV1" s="1" t="s">
        <v>16096</v>
      </c>
      <c r="TRW1" s="1" t="s">
        <v>16097</v>
      </c>
      <c r="TRX1" s="1" t="s">
        <v>16098</v>
      </c>
      <c r="TRY1" s="1" t="s">
        <v>16099</v>
      </c>
      <c r="TRZ1" s="1" t="s">
        <v>16100</v>
      </c>
      <c r="TSA1" s="1" t="s">
        <v>16101</v>
      </c>
      <c r="TSB1" s="1" t="s">
        <v>16102</v>
      </c>
      <c r="TSC1" s="1" t="s">
        <v>16103</v>
      </c>
      <c r="TSD1" s="1" t="s">
        <v>16104</v>
      </c>
      <c r="TSE1" s="1" t="s">
        <v>16105</v>
      </c>
      <c r="TSF1" s="1" t="s">
        <v>16106</v>
      </c>
      <c r="TSG1" s="1" t="s">
        <v>16107</v>
      </c>
      <c r="TSH1" s="1" t="s">
        <v>16108</v>
      </c>
      <c r="TSI1" s="1" t="s">
        <v>16109</v>
      </c>
      <c r="TSJ1" s="1" t="s">
        <v>16110</v>
      </c>
      <c r="TSK1" s="1" t="s">
        <v>16111</v>
      </c>
      <c r="TSL1" s="1" t="s">
        <v>16112</v>
      </c>
      <c r="TSM1" s="1" t="s">
        <v>16113</v>
      </c>
      <c r="TSN1" s="1" t="s">
        <v>16114</v>
      </c>
      <c r="TSO1" s="1" t="s">
        <v>16115</v>
      </c>
      <c r="TSP1" s="1" t="s">
        <v>16116</v>
      </c>
      <c r="TSQ1" s="1" t="s">
        <v>16117</v>
      </c>
      <c r="TSR1" s="1" t="s">
        <v>16118</v>
      </c>
      <c r="TSS1" s="1" t="s">
        <v>16119</v>
      </c>
      <c r="TST1" s="1" t="s">
        <v>16120</v>
      </c>
      <c r="TSU1" s="1" t="s">
        <v>16121</v>
      </c>
      <c r="TSV1" s="1" t="s">
        <v>16122</v>
      </c>
      <c r="TSW1" s="1" t="s">
        <v>16123</v>
      </c>
      <c r="TSX1" s="1" t="s">
        <v>16124</v>
      </c>
      <c r="TSY1" s="1" t="s">
        <v>16125</v>
      </c>
      <c r="TSZ1" s="1" t="s">
        <v>16126</v>
      </c>
      <c r="TTA1" s="1" t="s">
        <v>16127</v>
      </c>
      <c r="TTB1" s="1" t="s">
        <v>16128</v>
      </c>
      <c r="TTC1" s="1" t="s">
        <v>16129</v>
      </c>
      <c r="TTD1" s="1" t="s">
        <v>16130</v>
      </c>
      <c r="TTE1" s="1" t="s">
        <v>16131</v>
      </c>
      <c r="TTF1" s="1" t="s">
        <v>16132</v>
      </c>
      <c r="TTG1" s="1" t="s">
        <v>16133</v>
      </c>
      <c r="TTH1" s="1" t="s">
        <v>16134</v>
      </c>
      <c r="TTI1" s="1" t="s">
        <v>16135</v>
      </c>
      <c r="TTJ1" s="1" t="s">
        <v>16136</v>
      </c>
      <c r="TTK1" s="1" t="s">
        <v>16137</v>
      </c>
      <c r="TTL1" s="1" t="s">
        <v>16138</v>
      </c>
      <c r="TTM1" s="1" t="s">
        <v>16139</v>
      </c>
      <c r="TTN1" s="1" t="s">
        <v>16140</v>
      </c>
      <c r="TTO1" s="1" t="s">
        <v>16141</v>
      </c>
      <c r="TTP1" s="1" t="s">
        <v>16142</v>
      </c>
      <c r="TTQ1" s="1" t="s">
        <v>16143</v>
      </c>
      <c r="TTR1" s="1" t="s">
        <v>16144</v>
      </c>
      <c r="TTS1" s="1" t="s">
        <v>16145</v>
      </c>
      <c r="TTT1" s="1" t="s">
        <v>16146</v>
      </c>
      <c r="TTU1" s="1" t="s">
        <v>16147</v>
      </c>
      <c r="TTV1" s="1" t="s">
        <v>16148</v>
      </c>
      <c r="TTW1" s="1" t="s">
        <v>16149</v>
      </c>
      <c r="TTX1" s="1" t="s">
        <v>16150</v>
      </c>
      <c r="TTY1" s="1" t="s">
        <v>16151</v>
      </c>
      <c r="TTZ1" s="1" t="s">
        <v>16152</v>
      </c>
      <c r="TUA1" s="1" t="s">
        <v>16153</v>
      </c>
      <c r="TUB1" s="1" t="s">
        <v>16154</v>
      </c>
      <c r="TUC1" s="1" t="s">
        <v>16155</v>
      </c>
      <c r="TUD1" s="1" t="s">
        <v>16156</v>
      </c>
      <c r="TUE1" s="1" t="s">
        <v>16157</v>
      </c>
      <c r="TUF1" s="1" t="s">
        <v>16158</v>
      </c>
      <c r="TUG1" s="1" t="s">
        <v>16159</v>
      </c>
      <c r="TUH1" s="1" t="s">
        <v>16160</v>
      </c>
      <c r="TUI1" s="1" t="s">
        <v>16161</v>
      </c>
      <c r="TUJ1" s="1" t="s">
        <v>16162</v>
      </c>
      <c r="TUK1" s="1" t="s">
        <v>16163</v>
      </c>
      <c r="TUL1" s="1" t="s">
        <v>16164</v>
      </c>
      <c r="TUM1" s="1" t="s">
        <v>16165</v>
      </c>
      <c r="TUN1" s="1" t="s">
        <v>16166</v>
      </c>
      <c r="TUO1" s="1" t="s">
        <v>16167</v>
      </c>
      <c r="TUP1" s="1" t="s">
        <v>16168</v>
      </c>
      <c r="TUQ1" s="1" t="s">
        <v>16169</v>
      </c>
      <c r="TUR1" s="1" t="s">
        <v>16170</v>
      </c>
      <c r="TUS1" s="1" t="s">
        <v>16171</v>
      </c>
      <c r="TUT1" s="1" t="s">
        <v>16172</v>
      </c>
      <c r="TUU1" s="1" t="s">
        <v>16173</v>
      </c>
      <c r="TUV1" s="1" t="s">
        <v>16174</v>
      </c>
      <c r="TUW1" s="1" t="s">
        <v>16175</v>
      </c>
      <c r="TUX1" s="1" t="s">
        <v>16176</v>
      </c>
      <c r="TUY1" s="1" t="s">
        <v>16177</v>
      </c>
      <c r="TUZ1" s="1" t="s">
        <v>16178</v>
      </c>
      <c r="TVA1" s="1" t="s">
        <v>16179</v>
      </c>
      <c r="TVB1" s="1" t="s">
        <v>16180</v>
      </c>
      <c r="TVC1" s="1" t="s">
        <v>16181</v>
      </c>
      <c r="TVD1" s="1" t="s">
        <v>16182</v>
      </c>
      <c r="TVE1" s="1" t="s">
        <v>16183</v>
      </c>
      <c r="TVF1" s="1" t="s">
        <v>16184</v>
      </c>
      <c r="TVG1" s="1" t="s">
        <v>16185</v>
      </c>
      <c r="TVH1" s="1" t="s">
        <v>16186</v>
      </c>
      <c r="TVI1" s="1" t="s">
        <v>16187</v>
      </c>
      <c r="TVJ1" s="1" t="s">
        <v>16188</v>
      </c>
      <c r="TVK1" s="1" t="s">
        <v>16189</v>
      </c>
      <c r="TVL1" s="1" t="s">
        <v>16190</v>
      </c>
      <c r="TVM1" s="1" t="s">
        <v>16191</v>
      </c>
      <c r="TVN1" s="1" t="s">
        <v>16192</v>
      </c>
      <c r="TVO1" s="1" t="s">
        <v>16193</v>
      </c>
      <c r="TVP1" s="1" t="s">
        <v>16194</v>
      </c>
      <c r="TVQ1" s="1" t="s">
        <v>16195</v>
      </c>
      <c r="TVR1" s="1" t="s">
        <v>16196</v>
      </c>
      <c r="TVS1" s="1" t="s">
        <v>16197</v>
      </c>
      <c r="TVT1" s="1" t="s">
        <v>16198</v>
      </c>
      <c r="TVU1" s="1" t="s">
        <v>16199</v>
      </c>
      <c r="TVV1" s="1" t="s">
        <v>16200</v>
      </c>
      <c r="TVW1" s="1" t="s">
        <v>16201</v>
      </c>
      <c r="TVX1" s="1" t="s">
        <v>16202</v>
      </c>
      <c r="TVY1" s="1" t="s">
        <v>16203</v>
      </c>
      <c r="TVZ1" s="1" t="s">
        <v>16204</v>
      </c>
      <c r="TWA1" s="1" t="s">
        <v>16205</v>
      </c>
      <c r="TWB1" s="1" t="s">
        <v>16206</v>
      </c>
      <c r="TWC1" s="1" t="s">
        <v>16207</v>
      </c>
      <c r="TWD1" s="1" t="s">
        <v>16208</v>
      </c>
      <c r="TWE1" s="1" t="s">
        <v>16209</v>
      </c>
      <c r="TWF1" s="1" t="s">
        <v>16210</v>
      </c>
      <c r="TWG1" s="1" t="s">
        <v>16211</v>
      </c>
      <c r="TWH1" s="1" t="s">
        <v>16212</v>
      </c>
      <c r="TWI1" s="1" t="s">
        <v>16213</v>
      </c>
      <c r="TWJ1" s="1" t="s">
        <v>16214</v>
      </c>
      <c r="TWK1" s="1" t="s">
        <v>16215</v>
      </c>
      <c r="TWL1" s="1" t="s">
        <v>16216</v>
      </c>
      <c r="TWM1" s="1" t="s">
        <v>16217</v>
      </c>
      <c r="TWN1" s="1" t="s">
        <v>16218</v>
      </c>
      <c r="TWO1" s="1" t="s">
        <v>16219</v>
      </c>
      <c r="TWP1" s="1" t="s">
        <v>16220</v>
      </c>
      <c r="TWQ1" s="1" t="s">
        <v>16221</v>
      </c>
      <c r="TWR1" s="1" t="s">
        <v>16222</v>
      </c>
      <c r="TWS1" s="1" t="s">
        <v>16223</v>
      </c>
      <c r="TWT1" s="1" t="s">
        <v>16224</v>
      </c>
      <c r="TWU1" s="1" t="s">
        <v>16225</v>
      </c>
      <c r="TWV1" s="1" t="s">
        <v>16226</v>
      </c>
      <c r="TWW1" s="1" t="s">
        <v>16227</v>
      </c>
      <c r="TWX1" s="1" t="s">
        <v>16228</v>
      </c>
      <c r="TWY1" s="1" t="s">
        <v>16229</v>
      </c>
      <c r="TWZ1" s="1" t="s">
        <v>16230</v>
      </c>
      <c r="TXA1" s="1" t="s">
        <v>16231</v>
      </c>
      <c r="TXB1" s="1" t="s">
        <v>16232</v>
      </c>
      <c r="TXC1" s="1" t="s">
        <v>16233</v>
      </c>
      <c r="TXD1" s="1" t="s">
        <v>16234</v>
      </c>
      <c r="TXE1" s="1" t="s">
        <v>16235</v>
      </c>
      <c r="TXF1" s="1" t="s">
        <v>16236</v>
      </c>
      <c r="TXG1" s="1" t="s">
        <v>16237</v>
      </c>
      <c r="TXH1" s="1" t="s">
        <v>16238</v>
      </c>
      <c r="TXI1" s="1" t="s">
        <v>16239</v>
      </c>
      <c r="TXJ1" s="1" t="s">
        <v>16240</v>
      </c>
      <c r="TXK1" s="1" t="s">
        <v>16241</v>
      </c>
      <c r="TXL1" s="1" t="s">
        <v>16242</v>
      </c>
      <c r="TXM1" s="1" t="s">
        <v>16243</v>
      </c>
      <c r="TXN1" s="1" t="s">
        <v>16244</v>
      </c>
      <c r="TXO1" s="1" t="s">
        <v>16245</v>
      </c>
      <c r="TXP1" s="1" t="s">
        <v>16246</v>
      </c>
      <c r="TXQ1" s="1" t="s">
        <v>16247</v>
      </c>
      <c r="TXR1" s="1" t="s">
        <v>16248</v>
      </c>
      <c r="TXS1" s="1" t="s">
        <v>16249</v>
      </c>
      <c r="TXT1" s="1" t="s">
        <v>16250</v>
      </c>
      <c r="TXU1" s="1" t="s">
        <v>16251</v>
      </c>
      <c r="TXV1" s="1" t="s">
        <v>16252</v>
      </c>
      <c r="TXW1" s="1" t="s">
        <v>16253</v>
      </c>
      <c r="TXX1" s="1" t="s">
        <v>16254</v>
      </c>
      <c r="TXY1" s="1" t="s">
        <v>16255</v>
      </c>
      <c r="TXZ1" s="1" t="s">
        <v>16256</v>
      </c>
      <c r="TYA1" s="1" t="s">
        <v>16257</v>
      </c>
      <c r="TYB1" s="1" t="s">
        <v>16258</v>
      </c>
      <c r="TYC1" s="1" t="s">
        <v>16259</v>
      </c>
      <c r="TYD1" s="1" t="s">
        <v>16260</v>
      </c>
      <c r="TYE1" s="1" t="s">
        <v>16261</v>
      </c>
      <c r="TYF1" s="1" t="s">
        <v>16262</v>
      </c>
      <c r="TYG1" s="1" t="s">
        <v>16263</v>
      </c>
      <c r="TYH1" s="1" t="s">
        <v>16264</v>
      </c>
      <c r="TYI1" s="1" t="s">
        <v>16265</v>
      </c>
      <c r="TYJ1" s="1" t="s">
        <v>16266</v>
      </c>
      <c r="TYK1" s="1" t="s">
        <v>16267</v>
      </c>
      <c r="TYL1" s="1" t="s">
        <v>16268</v>
      </c>
      <c r="TYM1" s="1" t="s">
        <v>16269</v>
      </c>
      <c r="TYN1" s="1" t="s">
        <v>16270</v>
      </c>
      <c r="TYO1" s="1" t="s">
        <v>16271</v>
      </c>
      <c r="TYP1" s="1" t="s">
        <v>16272</v>
      </c>
      <c r="TYQ1" s="1" t="s">
        <v>16273</v>
      </c>
      <c r="TYR1" s="1" t="s">
        <v>16274</v>
      </c>
      <c r="TYS1" s="1" t="s">
        <v>16275</v>
      </c>
      <c r="TYT1" s="1" t="s">
        <v>16276</v>
      </c>
      <c r="TYU1" s="1" t="s">
        <v>16277</v>
      </c>
      <c r="TYV1" s="1" t="s">
        <v>16278</v>
      </c>
      <c r="TYW1" s="1" t="s">
        <v>16279</v>
      </c>
      <c r="TYX1" s="1" t="s">
        <v>16280</v>
      </c>
      <c r="TYY1" s="1" t="s">
        <v>16281</v>
      </c>
      <c r="TYZ1" s="1" t="s">
        <v>16282</v>
      </c>
      <c r="TZA1" s="1" t="s">
        <v>16283</v>
      </c>
      <c r="TZB1" s="1" t="s">
        <v>16284</v>
      </c>
      <c r="TZC1" s="1" t="s">
        <v>16285</v>
      </c>
      <c r="TZD1" s="1" t="s">
        <v>16286</v>
      </c>
      <c r="TZE1" s="1" t="s">
        <v>16287</v>
      </c>
      <c r="TZF1" s="1" t="s">
        <v>16288</v>
      </c>
      <c r="TZG1" s="1" t="s">
        <v>16289</v>
      </c>
      <c r="TZH1" s="1" t="s">
        <v>16290</v>
      </c>
      <c r="TZI1" s="1" t="s">
        <v>16291</v>
      </c>
      <c r="TZJ1" s="1" t="s">
        <v>16292</v>
      </c>
      <c r="TZK1" s="1" t="s">
        <v>16293</v>
      </c>
      <c r="TZL1" s="1" t="s">
        <v>16294</v>
      </c>
      <c r="TZM1" s="1" t="s">
        <v>16295</v>
      </c>
      <c r="TZN1" s="1" t="s">
        <v>16296</v>
      </c>
      <c r="TZO1" s="1" t="s">
        <v>16297</v>
      </c>
      <c r="TZP1" s="1" t="s">
        <v>16298</v>
      </c>
      <c r="TZQ1" s="1" t="s">
        <v>16299</v>
      </c>
      <c r="TZR1" s="1" t="s">
        <v>16300</v>
      </c>
      <c r="TZS1" s="1" t="s">
        <v>16301</v>
      </c>
      <c r="TZT1" s="1" t="s">
        <v>16302</v>
      </c>
      <c r="TZU1" s="1" t="s">
        <v>16303</v>
      </c>
      <c r="TZV1" s="1" t="s">
        <v>16304</v>
      </c>
      <c r="TZW1" s="1" t="s">
        <v>16305</v>
      </c>
      <c r="TZX1" s="1" t="s">
        <v>16306</v>
      </c>
      <c r="TZY1" s="1" t="s">
        <v>16307</v>
      </c>
      <c r="TZZ1" s="1" t="s">
        <v>16308</v>
      </c>
      <c r="UAA1" s="1" t="s">
        <v>16309</v>
      </c>
      <c r="UAB1" s="1" t="s">
        <v>16310</v>
      </c>
      <c r="UAC1" s="1" t="s">
        <v>16311</v>
      </c>
      <c r="UAD1" s="1" t="s">
        <v>16312</v>
      </c>
      <c r="UAE1" s="1" t="s">
        <v>16313</v>
      </c>
      <c r="UAF1" s="1" t="s">
        <v>16314</v>
      </c>
      <c r="UAG1" s="1" t="s">
        <v>16315</v>
      </c>
      <c r="UAH1" s="1" t="s">
        <v>16316</v>
      </c>
      <c r="UAI1" s="1" t="s">
        <v>16317</v>
      </c>
      <c r="UAJ1" s="1" t="s">
        <v>16318</v>
      </c>
      <c r="UAK1" s="1" t="s">
        <v>16319</v>
      </c>
      <c r="UAL1" s="1" t="s">
        <v>16320</v>
      </c>
      <c r="UAM1" s="1" t="s">
        <v>16321</v>
      </c>
      <c r="UAN1" s="1" t="s">
        <v>16322</v>
      </c>
      <c r="UAO1" s="1" t="s">
        <v>16323</v>
      </c>
      <c r="UAP1" s="1" t="s">
        <v>16324</v>
      </c>
      <c r="UAQ1" s="1" t="s">
        <v>16325</v>
      </c>
      <c r="UAR1" s="1" t="s">
        <v>16326</v>
      </c>
      <c r="UAS1" s="1" t="s">
        <v>16327</v>
      </c>
      <c r="UAT1" s="1" t="s">
        <v>16328</v>
      </c>
      <c r="UAU1" s="1" t="s">
        <v>16329</v>
      </c>
      <c r="UAV1" s="1" t="s">
        <v>16330</v>
      </c>
      <c r="UAW1" s="1" t="s">
        <v>16331</v>
      </c>
      <c r="UAX1" s="1" t="s">
        <v>16332</v>
      </c>
      <c r="UAY1" s="1" t="s">
        <v>16333</v>
      </c>
      <c r="UAZ1" s="1" t="s">
        <v>16334</v>
      </c>
      <c r="UBA1" s="1" t="s">
        <v>16335</v>
      </c>
      <c r="UBB1" s="1" t="s">
        <v>16336</v>
      </c>
      <c r="UBC1" s="1" t="s">
        <v>16337</v>
      </c>
      <c r="UBD1" s="1" t="s">
        <v>16338</v>
      </c>
      <c r="UBE1" s="1" t="s">
        <v>16339</v>
      </c>
      <c r="UBF1" s="1" t="s">
        <v>16340</v>
      </c>
      <c r="UBG1" s="1" t="s">
        <v>16341</v>
      </c>
      <c r="UBH1" s="1" t="s">
        <v>16342</v>
      </c>
      <c r="UBI1" s="1" t="s">
        <v>16343</v>
      </c>
      <c r="UBJ1" s="1" t="s">
        <v>16344</v>
      </c>
      <c r="UBK1" s="1" t="s">
        <v>16345</v>
      </c>
      <c r="UBL1" s="1" t="s">
        <v>16346</v>
      </c>
      <c r="UBM1" s="1" t="s">
        <v>16347</v>
      </c>
      <c r="UBN1" s="1" t="s">
        <v>16348</v>
      </c>
      <c r="UBO1" s="1" t="s">
        <v>16349</v>
      </c>
      <c r="UBP1" s="1" t="s">
        <v>16350</v>
      </c>
      <c r="UBQ1" s="1" t="s">
        <v>16351</v>
      </c>
      <c r="UBR1" s="1" t="s">
        <v>16352</v>
      </c>
      <c r="UBS1" s="1" t="s">
        <v>16353</v>
      </c>
      <c r="UBT1" s="1" t="s">
        <v>16354</v>
      </c>
      <c r="UBU1" s="1" t="s">
        <v>16355</v>
      </c>
      <c r="UBV1" s="1" t="s">
        <v>16356</v>
      </c>
      <c r="UBW1" s="1" t="s">
        <v>16357</v>
      </c>
      <c r="UBX1" s="1" t="s">
        <v>16358</v>
      </c>
      <c r="UBY1" s="1" t="s">
        <v>16359</v>
      </c>
      <c r="UBZ1" s="1" t="s">
        <v>16360</v>
      </c>
      <c r="UCA1" s="1" t="s">
        <v>16361</v>
      </c>
      <c r="UCB1" s="1" t="s">
        <v>16362</v>
      </c>
      <c r="UCC1" s="1" t="s">
        <v>16363</v>
      </c>
      <c r="UCD1" s="1" t="s">
        <v>16364</v>
      </c>
      <c r="UCE1" s="1" t="s">
        <v>16365</v>
      </c>
      <c r="UCF1" s="1" t="s">
        <v>16366</v>
      </c>
      <c r="UCG1" s="1" t="s">
        <v>16367</v>
      </c>
      <c r="UCH1" s="1" t="s">
        <v>16368</v>
      </c>
      <c r="UCI1" s="1" t="s">
        <v>16369</v>
      </c>
      <c r="UCJ1" s="1" t="s">
        <v>16370</v>
      </c>
      <c r="UCK1" s="1" t="s">
        <v>16371</v>
      </c>
      <c r="UCL1" s="1" t="s">
        <v>16372</v>
      </c>
      <c r="UCM1" s="1" t="s">
        <v>16373</v>
      </c>
      <c r="UCN1" s="1" t="s">
        <v>16374</v>
      </c>
      <c r="UCO1" s="1" t="s">
        <v>16375</v>
      </c>
      <c r="UCP1" s="1" t="s">
        <v>16376</v>
      </c>
      <c r="UCQ1" s="1" t="s">
        <v>16377</v>
      </c>
      <c r="UCR1" s="1" t="s">
        <v>16378</v>
      </c>
      <c r="UCS1" s="1" t="s">
        <v>16379</v>
      </c>
      <c r="UCT1" s="1" t="s">
        <v>16380</v>
      </c>
      <c r="UCU1" s="1" t="s">
        <v>16381</v>
      </c>
      <c r="UCV1" s="1" t="s">
        <v>16382</v>
      </c>
      <c r="UCW1" s="1" t="s">
        <v>16383</v>
      </c>
      <c r="UCX1" s="1" t="s">
        <v>16384</v>
      </c>
      <c r="UCY1" s="1" t="s">
        <v>16385</v>
      </c>
      <c r="UCZ1" s="1" t="s">
        <v>16386</v>
      </c>
      <c r="UDA1" s="1" t="s">
        <v>16387</v>
      </c>
      <c r="UDB1" s="1" t="s">
        <v>16388</v>
      </c>
      <c r="UDC1" s="1" t="s">
        <v>16389</v>
      </c>
      <c r="UDD1" s="1" t="s">
        <v>16390</v>
      </c>
      <c r="UDE1" s="1" t="s">
        <v>16391</v>
      </c>
      <c r="UDF1" s="1" t="s">
        <v>16392</v>
      </c>
      <c r="UDG1" s="1" t="s">
        <v>16393</v>
      </c>
      <c r="UDH1" s="1" t="s">
        <v>16394</v>
      </c>
      <c r="UDI1" s="1" t="s">
        <v>16395</v>
      </c>
      <c r="UDJ1" s="1" t="s">
        <v>16396</v>
      </c>
      <c r="UDK1" s="1" t="s">
        <v>16397</v>
      </c>
      <c r="UDL1" s="1" t="s">
        <v>16398</v>
      </c>
      <c r="UDM1" s="1" t="s">
        <v>16399</v>
      </c>
      <c r="UDN1" s="1" t="s">
        <v>16400</v>
      </c>
      <c r="UDO1" s="1" t="s">
        <v>16401</v>
      </c>
      <c r="UDP1" s="1" t="s">
        <v>16402</v>
      </c>
      <c r="UDQ1" s="1" t="s">
        <v>16403</v>
      </c>
      <c r="UDR1" s="1" t="s">
        <v>16404</v>
      </c>
      <c r="UDS1" s="1" t="s">
        <v>16405</v>
      </c>
      <c r="UDT1" s="1" t="s">
        <v>16406</v>
      </c>
      <c r="UDU1" s="1" t="s">
        <v>16407</v>
      </c>
      <c r="UDV1" s="1" t="s">
        <v>16408</v>
      </c>
      <c r="UDW1" s="1" t="s">
        <v>16409</v>
      </c>
      <c r="UDX1" s="1" t="s">
        <v>16410</v>
      </c>
      <c r="UDY1" s="1" t="s">
        <v>16411</v>
      </c>
      <c r="UDZ1" s="1" t="s">
        <v>16412</v>
      </c>
      <c r="UEA1" s="1" t="s">
        <v>16413</v>
      </c>
      <c r="UEB1" s="1" t="s">
        <v>16414</v>
      </c>
      <c r="UEC1" s="1" t="s">
        <v>16415</v>
      </c>
      <c r="UED1" s="1" t="s">
        <v>16416</v>
      </c>
      <c r="UEE1" s="1" t="s">
        <v>16417</v>
      </c>
      <c r="UEF1" s="1" t="s">
        <v>16418</v>
      </c>
      <c r="UEG1" s="1" t="s">
        <v>16419</v>
      </c>
      <c r="UEH1" s="1" t="s">
        <v>16420</v>
      </c>
      <c r="UEI1" s="1" t="s">
        <v>16421</v>
      </c>
      <c r="UEJ1" s="1" t="s">
        <v>16422</v>
      </c>
      <c r="UEK1" s="1" t="s">
        <v>16423</v>
      </c>
      <c r="UEL1" s="1" t="s">
        <v>16424</v>
      </c>
      <c r="UEM1" s="1" t="s">
        <v>16425</v>
      </c>
      <c r="UEN1" s="1" t="s">
        <v>16426</v>
      </c>
      <c r="UEO1" s="1" t="s">
        <v>16427</v>
      </c>
      <c r="UEP1" s="1" t="s">
        <v>16428</v>
      </c>
      <c r="UEQ1" s="1" t="s">
        <v>16429</v>
      </c>
      <c r="UER1" s="1" t="s">
        <v>16430</v>
      </c>
      <c r="UES1" s="1" t="s">
        <v>16431</v>
      </c>
      <c r="UET1" s="1" t="s">
        <v>16432</v>
      </c>
      <c r="UEU1" s="1" t="s">
        <v>16433</v>
      </c>
      <c r="UEV1" s="1" t="s">
        <v>16434</v>
      </c>
      <c r="UEW1" s="1" t="s">
        <v>16435</v>
      </c>
      <c r="UEX1" s="1" t="s">
        <v>16436</v>
      </c>
      <c r="UEY1" s="1" t="s">
        <v>16437</v>
      </c>
      <c r="UEZ1" s="1" t="s">
        <v>16438</v>
      </c>
      <c r="UFA1" s="1" t="s">
        <v>16439</v>
      </c>
      <c r="UFB1" s="1" t="s">
        <v>16440</v>
      </c>
      <c r="UFC1" s="1" t="s">
        <v>16441</v>
      </c>
      <c r="UFD1" s="1" t="s">
        <v>16442</v>
      </c>
      <c r="UFE1" s="1" t="s">
        <v>16443</v>
      </c>
      <c r="UFF1" s="1" t="s">
        <v>16444</v>
      </c>
      <c r="UFG1" s="1" t="s">
        <v>16445</v>
      </c>
      <c r="UFH1" s="1" t="s">
        <v>16446</v>
      </c>
      <c r="UFI1" s="1" t="s">
        <v>16447</v>
      </c>
      <c r="UFJ1" s="1" t="s">
        <v>16448</v>
      </c>
      <c r="UFK1" s="1" t="s">
        <v>16449</v>
      </c>
      <c r="UFL1" s="1" t="s">
        <v>16450</v>
      </c>
      <c r="UFM1" s="1" t="s">
        <v>16451</v>
      </c>
      <c r="UFN1" s="1" t="s">
        <v>16452</v>
      </c>
      <c r="UFO1" s="1" t="s">
        <v>16453</v>
      </c>
      <c r="UFP1" s="1" t="s">
        <v>16454</v>
      </c>
      <c r="UFQ1" s="1" t="s">
        <v>16455</v>
      </c>
      <c r="UFR1" s="1" t="s">
        <v>16456</v>
      </c>
      <c r="UFS1" s="1" t="s">
        <v>16457</v>
      </c>
      <c r="UFT1" s="1" t="s">
        <v>16458</v>
      </c>
      <c r="UFU1" s="1" t="s">
        <v>16459</v>
      </c>
      <c r="UFV1" s="1" t="s">
        <v>16460</v>
      </c>
      <c r="UFW1" s="1" t="s">
        <v>16461</v>
      </c>
      <c r="UFX1" s="1" t="s">
        <v>16462</v>
      </c>
      <c r="UFY1" s="1" t="s">
        <v>16463</v>
      </c>
      <c r="UFZ1" s="1" t="s">
        <v>16464</v>
      </c>
      <c r="UGA1" s="1" t="s">
        <v>16465</v>
      </c>
      <c r="UGB1" s="1" t="s">
        <v>16466</v>
      </c>
      <c r="UGC1" s="1" t="s">
        <v>16467</v>
      </c>
      <c r="UGD1" s="1" t="s">
        <v>16468</v>
      </c>
      <c r="UGE1" s="1" t="s">
        <v>16469</v>
      </c>
      <c r="UGF1" s="1" t="s">
        <v>16470</v>
      </c>
      <c r="UGG1" s="1" t="s">
        <v>16471</v>
      </c>
      <c r="UGH1" s="1" t="s">
        <v>16472</v>
      </c>
      <c r="UGI1" s="1" t="s">
        <v>16473</v>
      </c>
      <c r="UGJ1" s="1" t="s">
        <v>16474</v>
      </c>
      <c r="UGK1" s="1" t="s">
        <v>16475</v>
      </c>
      <c r="UGL1" s="1" t="s">
        <v>16476</v>
      </c>
      <c r="UGM1" s="1" t="s">
        <v>16477</v>
      </c>
      <c r="UGN1" s="1" t="s">
        <v>16478</v>
      </c>
      <c r="UGO1" s="1" t="s">
        <v>16479</v>
      </c>
      <c r="UGP1" s="1" t="s">
        <v>16480</v>
      </c>
      <c r="UGQ1" s="1" t="s">
        <v>16481</v>
      </c>
      <c r="UGR1" s="1" t="s">
        <v>16482</v>
      </c>
      <c r="UGS1" s="1" t="s">
        <v>16483</v>
      </c>
      <c r="UGT1" s="1" t="s">
        <v>16484</v>
      </c>
      <c r="UGU1" s="1" t="s">
        <v>16485</v>
      </c>
      <c r="UGV1" s="1" t="s">
        <v>16486</v>
      </c>
      <c r="UGW1" s="1" t="s">
        <v>16487</v>
      </c>
      <c r="UGX1" s="1" t="s">
        <v>16488</v>
      </c>
      <c r="UGY1" s="1" t="s">
        <v>16489</v>
      </c>
      <c r="UGZ1" s="1" t="s">
        <v>16490</v>
      </c>
      <c r="UHA1" s="1" t="s">
        <v>16491</v>
      </c>
      <c r="UHB1" s="1" t="s">
        <v>16492</v>
      </c>
      <c r="UHC1" s="1" t="s">
        <v>16493</v>
      </c>
      <c r="UHD1" s="1" t="s">
        <v>16494</v>
      </c>
      <c r="UHE1" s="1" t="s">
        <v>16495</v>
      </c>
      <c r="UHF1" s="1" t="s">
        <v>16496</v>
      </c>
      <c r="UHG1" s="1" t="s">
        <v>16497</v>
      </c>
      <c r="UHH1" s="1" t="s">
        <v>16498</v>
      </c>
      <c r="UHI1" s="1" t="s">
        <v>16499</v>
      </c>
      <c r="UHJ1" s="1" t="s">
        <v>16500</v>
      </c>
      <c r="UHK1" s="1" t="s">
        <v>16501</v>
      </c>
      <c r="UHL1" s="1" t="s">
        <v>16502</v>
      </c>
      <c r="UHM1" s="1" t="s">
        <v>16503</v>
      </c>
      <c r="UHN1" s="1" t="s">
        <v>16504</v>
      </c>
      <c r="UHO1" s="1" t="s">
        <v>16505</v>
      </c>
      <c r="UHP1" s="1" t="s">
        <v>16506</v>
      </c>
      <c r="UHQ1" s="1" t="s">
        <v>16507</v>
      </c>
      <c r="UHR1" s="1" t="s">
        <v>16508</v>
      </c>
      <c r="UHS1" s="1" t="s">
        <v>16509</v>
      </c>
      <c r="UHT1" s="1" t="s">
        <v>16510</v>
      </c>
      <c r="UHU1" s="1" t="s">
        <v>16511</v>
      </c>
      <c r="UHV1" s="1" t="s">
        <v>16512</v>
      </c>
      <c r="UHW1" s="1" t="s">
        <v>16513</v>
      </c>
      <c r="UHX1" s="1" t="s">
        <v>16514</v>
      </c>
      <c r="UHY1" s="1" t="s">
        <v>16515</v>
      </c>
      <c r="UHZ1" s="1" t="s">
        <v>16516</v>
      </c>
      <c r="UIA1" s="1" t="s">
        <v>16517</v>
      </c>
      <c r="UIB1" s="1" t="s">
        <v>16518</v>
      </c>
      <c r="UIC1" s="1" t="s">
        <v>16519</v>
      </c>
      <c r="UID1" s="1" t="s">
        <v>16520</v>
      </c>
      <c r="UIE1" s="1" t="s">
        <v>16521</v>
      </c>
      <c r="UIF1" s="1" t="s">
        <v>16522</v>
      </c>
      <c r="UIG1" s="1" t="s">
        <v>16523</v>
      </c>
      <c r="UIH1" s="1" t="s">
        <v>16524</v>
      </c>
      <c r="UII1" s="1" t="s">
        <v>16525</v>
      </c>
      <c r="UIJ1" s="1" t="s">
        <v>16526</v>
      </c>
      <c r="UIK1" s="1" t="s">
        <v>16527</v>
      </c>
      <c r="UIL1" s="1" t="s">
        <v>16528</v>
      </c>
      <c r="UIM1" s="1" t="s">
        <v>16529</v>
      </c>
      <c r="UIN1" s="1" t="s">
        <v>16530</v>
      </c>
      <c r="UIO1" s="1" t="s">
        <v>16531</v>
      </c>
      <c r="UIP1" s="1" t="s">
        <v>16532</v>
      </c>
      <c r="UIQ1" s="1" t="s">
        <v>16533</v>
      </c>
      <c r="UIR1" s="1" t="s">
        <v>16534</v>
      </c>
      <c r="UIS1" s="1" t="s">
        <v>16535</v>
      </c>
      <c r="UIT1" s="1" t="s">
        <v>16536</v>
      </c>
      <c r="UIU1" s="1" t="s">
        <v>16537</v>
      </c>
      <c r="UIV1" s="1" t="s">
        <v>16538</v>
      </c>
      <c r="UIW1" s="1" t="s">
        <v>16539</v>
      </c>
      <c r="UIX1" s="1" t="s">
        <v>16540</v>
      </c>
      <c r="UIY1" s="1" t="s">
        <v>16541</v>
      </c>
      <c r="UIZ1" s="1" t="s">
        <v>16542</v>
      </c>
      <c r="UJA1" s="1" t="s">
        <v>16543</v>
      </c>
      <c r="UJB1" s="1" t="s">
        <v>16544</v>
      </c>
      <c r="UJC1" s="1" t="s">
        <v>16545</v>
      </c>
      <c r="UJD1" s="1" t="s">
        <v>16546</v>
      </c>
      <c r="UJE1" s="1" t="s">
        <v>16547</v>
      </c>
      <c r="UJF1" s="1" t="s">
        <v>16548</v>
      </c>
      <c r="UJG1" s="1" t="s">
        <v>16549</v>
      </c>
      <c r="UJH1" s="1" t="s">
        <v>16550</v>
      </c>
      <c r="UJI1" s="1" t="s">
        <v>16551</v>
      </c>
      <c r="UJJ1" s="1" t="s">
        <v>16552</v>
      </c>
      <c r="UJK1" s="1" t="s">
        <v>16553</v>
      </c>
      <c r="UJL1" s="1" t="s">
        <v>16554</v>
      </c>
      <c r="UJM1" s="1" t="s">
        <v>16555</v>
      </c>
      <c r="UJN1" s="1" t="s">
        <v>16556</v>
      </c>
      <c r="UJO1" s="1" t="s">
        <v>16557</v>
      </c>
      <c r="UJP1" s="1" t="s">
        <v>16558</v>
      </c>
      <c r="UJQ1" s="1" t="s">
        <v>16559</v>
      </c>
      <c r="UJR1" s="1" t="s">
        <v>16560</v>
      </c>
      <c r="UJS1" s="1" t="s">
        <v>16561</v>
      </c>
      <c r="UJT1" s="1" t="s">
        <v>16562</v>
      </c>
      <c r="UJU1" s="1" t="s">
        <v>16563</v>
      </c>
      <c r="UJV1" s="1" t="s">
        <v>16564</v>
      </c>
      <c r="UJW1" s="1" t="s">
        <v>16565</v>
      </c>
      <c r="UJX1" s="1" t="s">
        <v>16566</v>
      </c>
      <c r="UJY1" s="1" t="s">
        <v>16567</v>
      </c>
      <c r="UJZ1" s="1" t="s">
        <v>16568</v>
      </c>
      <c r="UKA1" s="1" t="s">
        <v>16569</v>
      </c>
      <c r="UKB1" s="1" t="s">
        <v>16570</v>
      </c>
      <c r="UKC1" s="1" t="s">
        <v>16571</v>
      </c>
      <c r="UKD1" s="1" t="s">
        <v>16572</v>
      </c>
      <c r="UKE1" s="1" t="s">
        <v>16573</v>
      </c>
      <c r="UKF1" s="1" t="s">
        <v>16574</v>
      </c>
      <c r="UKG1" s="1" t="s">
        <v>16575</v>
      </c>
      <c r="UKH1" s="1" t="s">
        <v>16576</v>
      </c>
      <c r="UKI1" s="1" t="s">
        <v>16577</v>
      </c>
      <c r="UKJ1" s="1" t="s">
        <v>16578</v>
      </c>
      <c r="UKK1" s="1" t="s">
        <v>16579</v>
      </c>
      <c r="UKL1" s="1" t="s">
        <v>16580</v>
      </c>
      <c r="UKM1" s="1" t="s">
        <v>16581</v>
      </c>
      <c r="UKN1" s="1" t="s">
        <v>16582</v>
      </c>
      <c r="UKO1" s="1" t="s">
        <v>16583</v>
      </c>
      <c r="UKP1" s="1" t="s">
        <v>16584</v>
      </c>
      <c r="UKQ1" s="1" t="s">
        <v>16585</v>
      </c>
      <c r="UKR1" s="1" t="s">
        <v>16586</v>
      </c>
      <c r="UKS1" s="1" t="s">
        <v>16587</v>
      </c>
      <c r="UKT1" s="1" t="s">
        <v>16588</v>
      </c>
      <c r="UKU1" s="1" t="s">
        <v>16589</v>
      </c>
      <c r="UKV1" s="1" t="s">
        <v>16590</v>
      </c>
      <c r="UKW1" s="1" t="s">
        <v>16591</v>
      </c>
      <c r="UKX1" s="1" t="s">
        <v>16592</v>
      </c>
      <c r="UKY1" s="1" t="s">
        <v>16593</v>
      </c>
      <c r="UKZ1" s="1" t="s">
        <v>16594</v>
      </c>
      <c r="ULA1" s="1" t="s">
        <v>16595</v>
      </c>
      <c r="ULB1" s="1" t="s">
        <v>16596</v>
      </c>
      <c r="ULC1" s="1" t="s">
        <v>16597</v>
      </c>
      <c r="ULD1" s="1" t="s">
        <v>16598</v>
      </c>
      <c r="ULE1" s="1" t="s">
        <v>16599</v>
      </c>
      <c r="ULF1" s="1" t="s">
        <v>16600</v>
      </c>
      <c r="ULG1" s="1" t="s">
        <v>16601</v>
      </c>
      <c r="ULH1" s="1" t="s">
        <v>16602</v>
      </c>
      <c r="ULI1" s="1" t="s">
        <v>16603</v>
      </c>
      <c r="ULJ1" s="1" t="s">
        <v>16604</v>
      </c>
      <c r="ULK1" s="1" t="s">
        <v>16605</v>
      </c>
      <c r="ULL1" s="1" t="s">
        <v>16606</v>
      </c>
      <c r="ULM1" s="1" t="s">
        <v>16607</v>
      </c>
      <c r="ULN1" s="1" t="s">
        <v>16608</v>
      </c>
      <c r="ULO1" s="1" t="s">
        <v>16609</v>
      </c>
      <c r="ULP1" s="1" t="s">
        <v>16610</v>
      </c>
      <c r="ULQ1" s="1" t="s">
        <v>16611</v>
      </c>
      <c r="ULR1" s="1" t="s">
        <v>16612</v>
      </c>
      <c r="ULS1" s="1" t="s">
        <v>16613</v>
      </c>
      <c r="ULT1" s="1" t="s">
        <v>16614</v>
      </c>
      <c r="ULU1" s="1" t="s">
        <v>16615</v>
      </c>
      <c r="ULV1" s="1" t="s">
        <v>16616</v>
      </c>
      <c r="ULW1" s="1" t="s">
        <v>16617</v>
      </c>
      <c r="ULX1" s="1" t="s">
        <v>16618</v>
      </c>
      <c r="ULY1" s="1" t="s">
        <v>16619</v>
      </c>
      <c r="ULZ1" s="1" t="s">
        <v>16620</v>
      </c>
      <c r="UMA1" s="1" t="s">
        <v>16621</v>
      </c>
      <c r="UMB1" s="1" t="s">
        <v>16622</v>
      </c>
      <c r="UMC1" s="1" t="s">
        <v>16623</v>
      </c>
      <c r="UMD1" s="1" t="s">
        <v>16624</v>
      </c>
      <c r="UME1" s="1" t="s">
        <v>16625</v>
      </c>
      <c r="UMF1" s="1" t="s">
        <v>16626</v>
      </c>
      <c r="UMG1" s="1" t="s">
        <v>16627</v>
      </c>
      <c r="UMH1" s="1" t="s">
        <v>16628</v>
      </c>
      <c r="UMI1" s="1" t="s">
        <v>16629</v>
      </c>
      <c r="UMJ1" s="1" t="s">
        <v>16630</v>
      </c>
      <c r="UMK1" s="1" t="s">
        <v>16631</v>
      </c>
      <c r="UML1" s="1" t="s">
        <v>16632</v>
      </c>
      <c r="UMM1" s="1" t="s">
        <v>16633</v>
      </c>
      <c r="UMN1" s="1" t="s">
        <v>16634</v>
      </c>
      <c r="UMO1" s="1" t="s">
        <v>16635</v>
      </c>
      <c r="UMP1" s="1" t="s">
        <v>16636</v>
      </c>
      <c r="UMQ1" s="1" t="s">
        <v>16637</v>
      </c>
      <c r="UMR1" s="1" t="s">
        <v>16638</v>
      </c>
      <c r="UMS1" s="1" t="s">
        <v>16639</v>
      </c>
      <c r="UMT1" s="1" t="s">
        <v>16640</v>
      </c>
      <c r="UMU1" s="1" t="s">
        <v>16641</v>
      </c>
      <c r="UMV1" s="1" t="s">
        <v>16642</v>
      </c>
      <c r="UMW1" s="1" t="s">
        <v>16643</v>
      </c>
      <c r="UMX1" s="1" t="s">
        <v>16644</v>
      </c>
      <c r="UMY1" s="1" t="s">
        <v>16645</v>
      </c>
      <c r="UMZ1" s="1" t="s">
        <v>16646</v>
      </c>
      <c r="UNA1" s="1" t="s">
        <v>16647</v>
      </c>
      <c r="UNB1" s="1" t="s">
        <v>16648</v>
      </c>
      <c r="UNC1" s="1" t="s">
        <v>16649</v>
      </c>
      <c r="UND1" s="1" t="s">
        <v>16650</v>
      </c>
      <c r="UNE1" s="1" t="s">
        <v>16651</v>
      </c>
      <c r="UNF1" s="1" t="s">
        <v>16652</v>
      </c>
      <c r="UNG1" s="1" t="s">
        <v>16653</v>
      </c>
      <c r="UNH1" s="1" t="s">
        <v>16654</v>
      </c>
      <c r="UNI1" s="1" t="s">
        <v>16655</v>
      </c>
      <c r="UNJ1" s="1" t="s">
        <v>16656</v>
      </c>
      <c r="UNK1" s="1" t="s">
        <v>16657</v>
      </c>
      <c r="UNL1" s="1" t="s">
        <v>16658</v>
      </c>
      <c r="UNM1" s="1" t="s">
        <v>16659</v>
      </c>
      <c r="UNN1" s="1" t="s">
        <v>16660</v>
      </c>
      <c r="UNO1" s="1" t="s">
        <v>16661</v>
      </c>
      <c r="UNP1" s="1" t="s">
        <v>16662</v>
      </c>
      <c r="UNQ1" s="1" t="s">
        <v>16663</v>
      </c>
      <c r="UNR1" s="1" t="s">
        <v>16664</v>
      </c>
      <c r="UNS1" s="1" t="s">
        <v>16665</v>
      </c>
      <c r="UNT1" s="1" t="s">
        <v>16666</v>
      </c>
      <c r="UNU1" s="1" t="s">
        <v>16667</v>
      </c>
      <c r="UNV1" s="1" t="s">
        <v>16668</v>
      </c>
      <c r="UNW1" s="1" t="s">
        <v>16669</v>
      </c>
      <c r="UNX1" s="1" t="s">
        <v>16670</v>
      </c>
      <c r="UNY1" s="1" t="s">
        <v>16671</v>
      </c>
      <c r="UNZ1" s="1" t="s">
        <v>16672</v>
      </c>
      <c r="UOA1" s="1" t="s">
        <v>16673</v>
      </c>
      <c r="UOB1" s="1" t="s">
        <v>16674</v>
      </c>
      <c r="UOC1" s="1" t="s">
        <v>16675</v>
      </c>
      <c r="UOD1" s="1" t="s">
        <v>16676</v>
      </c>
      <c r="UOE1" s="1" t="s">
        <v>16677</v>
      </c>
      <c r="UOF1" s="1" t="s">
        <v>16678</v>
      </c>
      <c r="UOG1" s="1" t="s">
        <v>16679</v>
      </c>
      <c r="UOH1" s="1" t="s">
        <v>16680</v>
      </c>
      <c r="UOI1" s="1" t="s">
        <v>16681</v>
      </c>
      <c r="UOJ1" s="1" t="s">
        <v>16682</v>
      </c>
      <c r="UOK1" s="1" t="s">
        <v>16683</v>
      </c>
      <c r="UOL1" s="1" t="s">
        <v>16684</v>
      </c>
      <c r="UOM1" s="1" t="s">
        <v>16685</v>
      </c>
      <c r="UON1" s="1" t="s">
        <v>16686</v>
      </c>
      <c r="UOO1" s="1" t="s">
        <v>16687</v>
      </c>
      <c r="UOP1" s="1" t="s">
        <v>16688</v>
      </c>
      <c r="UOQ1" s="1" t="s">
        <v>16689</v>
      </c>
      <c r="UOR1" s="1" t="s">
        <v>16690</v>
      </c>
      <c r="UOS1" s="1" t="s">
        <v>16691</v>
      </c>
      <c r="UOT1" s="1" t="s">
        <v>16692</v>
      </c>
      <c r="UOU1" s="1" t="s">
        <v>16693</v>
      </c>
      <c r="UOV1" s="1" t="s">
        <v>16694</v>
      </c>
      <c r="UOW1" s="1" t="s">
        <v>16695</v>
      </c>
      <c r="UOX1" s="1" t="s">
        <v>16696</v>
      </c>
      <c r="UOY1" s="1" t="s">
        <v>16697</v>
      </c>
      <c r="UOZ1" s="1" t="s">
        <v>16698</v>
      </c>
      <c r="UPA1" s="1" t="s">
        <v>16699</v>
      </c>
      <c r="UPB1" s="1" t="s">
        <v>16700</v>
      </c>
      <c r="UPC1" s="1" t="s">
        <v>16701</v>
      </c>
      <c r="UPD1" s="1" t="s">
        <v>16702</v>
      </c>
      <c r="UPE1" s="1" t="s">
        <v>16703</v>
      </c>
      <c r="UPF1" s="1" t="s">
        <v>16704</v>
      </c>
      <c r="UPG1" s="1" t="s">
        <v>16705</v>
      </c>
      <c r="UPH1" s="1" t="s">
        <v>16706</v>
      </c>
      <c r="UPI1" s="1" t="s">
        <v>16707</v>
      </c>
      <c r="UPJ1" s="1" t="s">
        <v>16708</v>
      </c>
      <c r="UPK1" s="1" t="s">
        <v>16709</v>
      </c>
      <c r="UPL1" s="1" t="s">
        <v>16710</v>
      </c>
      <c r="UPM1" s="1" t="s">
        <v>16711</v>
      </c>
      <c r="UPN1" s="1" t="s">
        <v>16712</v>
      </c>
      <c r="UPO1" s="1" t="s">
        <v>16713</v>
      </c>
      <c r="UPP1" s="1" t="s">
        <v>16714</v>
      </c>
      <c r="UPQ1" s="1" t="s">
        <v>16715</v>
      </c>
      <c r="UPR1" s="1" t="s">
        <v>16716</v>
      </c>
      <c r="UPS1" s="1" t="s">
        <v>16717</v>
      </c>
      <c r="UPT1" s="1" t="s">
        <v>16718</v>
      </c>
      <c r="UPU1" s="1" t="s">
        <v>16719</v>
      </c>
      <c r="UPV1" s="1" t="s">
        <v>16720</v>
      </c>
      <c r="UPW1" s="1" t="s">
        <v>16721</v>
      </c>
      <c r="UPX1" s="1" t="s">
        <v>16722</v>
      </c>
      <c r="UPY1" s="1" t="s">
        <v>16723</v>
      </c>
      <c r="UPZ1" s="1" t="s">
        <v>16724</v>
      </c>
      <c r="UQA1" s="1" t="s">
        <v>16725</v>
      </c>
      <c r="UQB1" s="1" t="s">
        <v>16726</v>
      </c>
      <c r="UQC1" s="1" t="s">
        <v>16727</v>
      </c>
      <c r="UQD1" s="1" t="s">
        <v>16728</v>
      </c>
      <c r="UQE1" s="1" t="s">
        <v>16729</v>
      </c>
      <c r="UQF1" s="1" t="s">
        <v>16730</v>
      </c>
      <c r="UQG1" s="1" t="s">
        <v>16731</v>
      </c>
      <c r="UQH1" s="1" t="s">
        <v>16732</v>
      </c>
      <c r="UQI1" s="1" t="s">
        <v>16733</v>
      </c>
      <c r="UQJ1" s="1" t="s">
        <v>16734</v>
      </c>
      <c r="UQK1" s="1" t="s">
        <v>16735</v>
      </c>
      <c r="UQL1" s="1" t="s">
        <v>16736</v>
      </c>
      <c r="UQM1" s="1" t="s">
        <v>16737</v>
      </c>
      <c r="UQN1" s="1" t="s">
        <v>16738</v>
      </c>
      <c r="UQO1" s="1" t="s">
        <v>16739</v>
      </c>
      <c r="UQP1" s="1" t="s">
        <v>16740</v>
      </c>
      <c r="UQQ1" s="1" t="s">
        <v>16741</v>
      </c>
      <c r="UQR1" s="1" t="s">
        <v>16742</v>
      </c>
      <c r="UQS1" s="1" t="s">
        <v>16743</v>
      </c>
      <c r="UQT1" s="1" t="s">
        <v>16744</v>
      </c>
      <c r="UQU1" s="1" t="s">
        <v>16745</v>
      </c>
      <c r="UQV1" s="1" t="s">
        <v>16746</v>
      </c>
      <c r="UQW1" s="1" t="s">
        <v>16747</v>
      </c>
      <c r="UQX1" s="1" t="s">
        <v>16748</v>
      </c>
      <c r="UQY1" s="1" t="s">
        <v>16749</v>
      </c>
      <c r="UQZ1" s="1" t="s">
        <v>16750</v>
      </c>
      <c r="URA1" s="1" t="s">
        <v>16751</v>
      </c>
      <c r="URB1" s="1" t="s">
        <v>16752</v>
      </c>
      <c r="URC1" s="1" t="s">
        <v>16753</v>
      </c>
      <c r="URD1" s="1" t="s">
        <v>16754</v>
      </c>
      <c r="URE1" s="1" t="s">
        <v>16755</v>
      </c>
      <c r="URF1" s="1" t="s">
        <v>16756</v>
      </c>
      <c r="URG1" s="1" t="s">
        <v>16757</v>
      </c>
      <c r="URH1" s="1" t="s">
        <v>16758</v>
      </c>
      <c r="URI1" s="1" t="s">
        <v>16759</v>
      </c>
      <c r="URJ1" s="1" t="s">
        <v>16760</v>
      </c>
      <c r="URK1" s="1" t="s">
        <v>16761</v>
      </c>
      <c r="URL1" s="1" t="s">
        <v>16762</v>
      </c>
      <c r="URM1" s="1" t="s">
        <v>16763</v>
      </c>
      <c r="URN1" s="1" t="s">
        <v>16764</v>
      </c>
      <c r="URO1" s="1" t="s">
        <v>16765</v>
      </c>
      <c r="URP1" s="1" t="s">
        <v>16766</v>
      </c>
      <c r="URQ1" s="1" t="s">
        <v>16767</v>
      </c>
      <c r="URR1" s="1" t="s">
        <v>16768</v>
      </c>
      <c r="URS1" s="1" t="s">
        <v>16769</v>
      </c>
      <c r="URT1" s="1" t="s">
        <v>16770</v>
      </c>
      <c r="URU1" s="1" t="s">
        <v>16771</v>
      </c>
      <c r="URV1" s="1" t="s">
        <v>16772</v>
      </c>
      <c r="URW1" s="1" t="s">
        <v>16773</v>
      </c>
      <c r="URX1" s="1" t="s">
        <v>16774</v>
      </c>
      <c r="URY1" s="1" t="s">
        <v>16775</v>
      </c>
      <c r="URZ1" s="1" t="s">
        <v>16776</v>
      </c>
      <c r="USA1" s="1" t="s">
        <v>16777</v>
      </c>
      <c r="USB1" s="1" t="s">
        <v>16778</v>
      </c>
      <c r="USC1" s="1" t="s">
        <v>16779</v>
      </c>
      <c r="USD1" s="1" t="s">
        <v>16780</v>
      </c>
      <c r="USE1" s="1" t="s">
        <v>16781</v>
      </c>
      <c r="USF1" s="1" t="s">
        <v>16782</v>
      </c>
      <c r="USG1" s="1" t="s">
        <v>16783</v>
      </c>
      <c r="USH1" s="1" t="s">
        <v>16784</v>
      </c>
      <c r="USI1" s="1" t="s">
        <v>16785</v>
      </c>
      <c r="USJ1" s="1" t="s">
        <v>16786</v>
      </c>
      <c r="USK1" s="1" t="s">
        <v>16787</v>
      </c>
      <c r="USL1" s="1" t="s">
        <v>16788</v>
      </c>
      <c r="USM1" s="1" t="s">
        <v>16789</v>
      </c>
      <c r="USN1" s="1" t="s">
        <v>16790</v>
      </c>
      <c r="USO1" s="1" t="s">
        <v>16791</v>
      </c>
      <c r="USP1" s="1" t="s">
        <v>16792</v>
      </c>
      <c r="USQ1" s="1" t="s">
        <v>16793</v>
      </c>
      <c r="USR1" s="1" t="s">
        <v>16794</v>
      </c>
      <c r="USS1" s="1" t="s">
        <v>16795</v>
      </c>
      <c r="UST1" s="1" t="s">
        <v>16796</v>
      </c>
      <c r="USU1" s="1" t="s">
        <v>16797</v>
      </c>
      <c r="USV1" s="1" t="s">
        <v>16798</v>
      </c>
      <c r="USW1" s="1" t="s">
        <v>16799</v>
      </c>
      <c r="USX1" s="1" t="s">
        <v>16800</v>
      </c>
      <c r="USY1" s="1" t="s">
        <v>16801</v>
      </c>
      <c r="USZ1" s="1" t="s">
        <v>16802</v>
      </c>
      <c r="UTA1" s="1" t="s">
        <v>16803</v>
      </c>
      <c r="UTB1" s="1" t="s">
        <v>16804</v>
      </c>
      <c r="UTC1" s="1" t="s">
        <v>16805</v>
      </c>
      <c r="UTD1" s="1" t="s">
        <v>16806</v>
      </c>
      <c r="UTE1" s="1" t="s">
        <v>16807</v>
      </c>
      <c r="UTF1" s="1" t="s">
        <v>16808</v>
      </c>
      <c r="UTG1" s="1" t="s">
        <v>16809</v>
      </c>
      <c r="UTH1" s="1" t="s">
        <v>16810</v>
      </c>
      <c r="UTI1" s="1" t="s">
        <v>16811</v>
      </c>
      <c r="UTJ1" s="1" t="s">
        <v>16812</v>
      </c>
      <c r="UTK1" s="1" t="s">
        <v>16813</v>
      </c>
      <c r="UTL1" s="1" t="s">
        <v>16814</v>
      </c>
      <c r="UTM1" s="1" t="s">
        <v>16815</v>
      </c>
      <c r="UTN1" s="1" t="s">
        <v>16816</v>
      </c>
      <c r="UTO1" s="1" t="s">
        <v>16817</v>
      </c>
      <c r="UTP1" s="1" t="s">
        <v>16818</v>
      </c>
      <c r="UTQ1" s="1" t="s">
        <v>16819</v>
      </c>
      <c r="UTR1" s="1" t="s">
        <v>16820</v>
      </c>
      <c r="UTS1" s="1" t="s">
        <v>16821</v>
      </c>
      <c r="UTT1" s="1" t="s">
        <v>16822</v>
      </c>
      <c r="UTU1" s="1" t="s">
        <v>16823</v>
      </c>
      <c r="UTV1" s="1" t="s">
        <v>16824</v>
      </c>
      <c r="UTW1" s="1" t="s">
        <v>16825</v>
      </c>
      <c r="UTX1" s="1" t="s">
        <v>16826</v>
      </c>
      <c r="UTY1" s="1" t="s">
        <v>16827</v>
      </c>
      <c r="UTZ1" s="1" t="s">
        <v>16828</v>
      </c>
      <c r="UUA1" s="1" t="s">
        <v>16829</v>
      </c>
      <c r="UUB1" s="1" t="s">
        <v>16830</v>
      </c>
      <c r="UUC1" s="1" t="s">
        <v>16831</v>
      </c>
      <c r="UUD1" s="1" t="s">
        <v>16832</v>
      </c>
      <c r="UUE1" s="1" t="s">
        <v>16833</v>
      </c>
      <c r="UUF1" s="1" t="s">
        <v>16834</v>
      </c>
      <c r="UUG1" s="1" t="s">
        <v>16835</v>
      </c>
      <c r="UUH1" s="1" t="s">
        <v>16836</v>
      </c>
      <c r="UUI1" s="1" t="s">
        <v>16837</v>
      </c>
      <c r="UUJ1" s="1" t="s">
        <v>16838</v>
      </c>
      <c r="UUK1" s="1" t="s">
        <v>16839</v>
      </c>
      <c r="UUL1" s="1" t="s">
        <v>16840</v>
      </c>
      <c r="UUM1" s="1" t="s">
        <v>16841</v>
      </c>
      <c r="UUN1" s="1" t="s">
        <v>16842</v>
      </c>
      <c r="UUO1" s="1" t="s">
        <v>16843</v>
      </c>
      <c r="UUP1" s="1" t="s">
        <v>16844</v>
      </c>
      <c r="UUQ1" s="1" t="s">
        <v>16845</v>
      </c>
      <c r="UUR1" s="1" t="s">
        <v>16846</v>
      </c>
      <c r="UUS1" s="1" t="s">
        <v>16847</v>
      </c>
      <c r="UUT1" s="1" t="s">
        <v>16848</v>
      </c>
      <c r="UUU1" s="1" t="s">
        <v>16849</v>
      </c>
      <c r="UUV1" s="1" t="s">
        <v>16850</v>
      </c>
      <c r="UUW1" s="1" t="s">
        <v>16851</v>
      </c>
      <c r="UUX1" s="1" t="s">
        <v>16852</v>
      </c>
      <c r="UUY1" s="1" t="s">
        <v>16853</v>
      </c>
      <c r="UUZ1" s="1" t="s">
        <v>16854</v>
      </c>
      <c r="UVA1" s="1" t="s">
        <v>16855</v>
      </c>
      <c r="UVB1" s="1" t="s">
        <v>16856</v>
      </c>
      <c r="UVC1" s="1" t="s">
        <v>16857</v>
      </c>
      <c r="UVD1" s="1" t="s">
        <v>16858</v>
      </c>
      <c r="UVE1" s="1" t="s">
        <v>16859</v>
      </c>
      <c r="UVF1" s="1" t="s">
        <v>16860</v>
      </c>
      <c r="UVG1" s="1" t="s">
        <v>16861</v>
      </c>
      <c r="UVH1" s="1" t="s">
        <v>16862</v>
      </c>
      <c r="UVI1" s="1" t="s">
        <v>16863</v>
      </c>
      <c r="UVJ1" s="1" t="s">
        <v>16864</v>
      </c>
      <c r="UVK1" s="1" t="s">
        <v>16865</v>
      </c>
      <c r="UVL1" s="1" t="s">
        <v>16866</v>
      </c>
      <c r="UVM1" s="1" t="s">
        <v>16867</v>
      </c>
      <c r="UVN1" s="1" t="s">
        <v>16868</v>
      </c>
      <c r="UVO1" s="1" t="s">
        <v>16869</v>
      </c>
      <c r="UVP1" s="1" t="s">
        <v>16870</v>
      </c>
      <c r="UVQ1" s="1" t="s">
        <v>16871</v>
      </c>
      <c r="UVR1" s="1" t="s">
        <v>16872</v>
      </c>
      <c r="UVS1" s="1" t="s">
        <v>16873</v>
      </c>
      <c r="UVT1" s="1" t="s">
        <v>16874</v>
      </c>
      <c r="UVU1" s="1" t="s">
        <v>16875</v>
      </c>
      <c r="UVV1" s="1" t="s">
        <v>16876</v>
      </c>
      <c r="UVW1" s="1" t="s">
        <v>16877</v>
      </c>
      <c r="UVX1" s="1" t="s">
        <v>16878</v>
      </c>
      <c r="UVY1" s="1" t="s">
        <v>16879</v>
      </c>
      <c r="UVZ1" s="1" t="s">
        <v>16880</v>
      </c>
      <c r="UWA1" s="1" t="s">
        <v>16881</v>
      </c>
      <c r="UWB1" s="1" t="s">
        <v>16882</v>
      </c>
      <c r="UWC1" s="1" t="s">
        <v>16883</v>
      </c>
      <c r="UWD1" s="1" t="s">
        <v>16884</v>
      </c>
      <c r="UWE1" s="1" t="s">
        <v>16885</v>
      </c>
      <c r="UWF1" s="1" t="s">
        <v>16886</v>
      </c>
      <c r="UWG1" s="1" t="s">
        <v>16887</v>
      </c>
      <c r="UWH1" s="1" t="s">
        <v>16888</v>
      </c>
      <c r="UWI1" s="1" t="s">
        <v>16889</v>
      </c>
      <c r="UWJ1" s="1" t="s">
        <v>16890</v>
      </c>
      <c r="UWK1" s="1" t="s">
        <v>16891</v>
      </c>
      <c r="UWL1" s="1" t="s">
        <v>16892</v>
      </c>
      <c r="UWM1" s="1" t="s">
        <v>16893</v>
      </c>
      <c r="UWN1" s="1" t="s">
        <v>16894</v>
      </c>
      <c r="UWO1" s="1" t="s">
        <v>16895</v>
      </c>
      <c r="UWP1" s="1" t="s">
        <v>16896</v>
      </c>
      <c r="UWQ1" s="1" t="s">
        <v>16897</v>
      </c>
      <c r="UWR1" s="1" t="s">
        <v>16898</v>
      </c>
      <c r="UWS1" s="1" t="s">
        <v>16899</v>
      </c>
      <c r="UWT1" s="1" t="s">
        <v>16900</v>
      </c>
      <c r="UWU1" s="1" t="s">
        <v>16901</v>
      </c>
      <c r="UWV1" s="1" t="s">
        <v>16902</v>
      </c>
      <c r="UWW1" s="1" t="s">
        <v>16903</v>
      </c>
      <c r="UWX1" s="1" t="s">
        <v>16904</v>
      </c>
      <c r="UWY1" s="1" t="s">
        <v>16905</v>
      </c>
      <c r="UWZ1" s="1" t="s">
        <v>16906</v>
      </c>
      <c r="UXA1" s="1" t="s">
        <v>16907</v>
      </c>
      <c r="UXB1" s="1" t="s">
        <v>16908</v>
      </c>
      <c r="UXC1" s="1" t="s">
        <v>16909</v>
      </c>
      <c r="UXD1" s="1" t="s">
        <v>16910</v>
      </c>
      <c r="UXE1" s="1" t="s">
        <v>16911</v>
      </c>
      <c r="UXF1" s="1" t="s">
        <v>16912</v>
      </c>
      <c r="UXG1" s="1" t="s">
        <v>16913</v>
      </c>
      <c r="UXH1" s="1" t="s">
        <v>16914</v>
      </c>
      <c r="UXI1" s="1" t="s">
        <v>16915</v>
      </c>
      <c r="UXJ1" s="1" t="s">
        <v>16916</v>
      </c>
      <c r="UXK1" s="1" t="s">
        <v>16917</v>
      </c>
      <c r="UXL1" s="1" t="s">
        <v>16918</v>
      </c>
      <c r="UXM1" s="1" t="s">
        <v>16919</v>
      </c>
      <c r="UXN1" s="1" t="s">
        <v>16920</v>
      </c>
      <c r="UXO1" s="1" t="s">
        <v>16921</v>
      </c>
      <c r="UXP1" s="1" t="s">
        <v>16922</v>
      </c>
      <c r="UXQ1" s="1" t="s">
        <v>16923</v>
      </c>
      <c r="UXR1" s="1" t="s">
        <v>16924</v>
      </c>
      <c r="UXS1" s="1" t="s">
        <v>16925</v>
      </c>
      <c r="UXT1" s="1" t="s">
        <v>16926</v>
      </c>
      <c r="UXU1" s="1" t="s">
        <v>16927</v>
      </c>
      <c r="UXV1" s="1" t="s">
        <v>16928</v>
      </c>
      <c r="UXW1" s="1" t="s">
        <v>16929</v>
      </c>
      <c r="UXX1" s="1" t="s">
        <v>16930</v>
      </c>
      <c r="UXY1" s="1" t="s">
        <v>16931</v>
      </c>
      <c r="UXZ1" s="1" t="s">
        <v>16932</v>
      </c>
      <c r="UYA1" s="1" t="s">
        <v>16933</v>
      </c>
      <c r="UYB1" s="1" t="s">
        <v>16934</v>
      </c>
      <c r="UYC1" s="1" t="s">
        <v>16935</v>
      </c>
      <c r="UYD1" s="1" t="s">
        <v>16936</v>
      </c>
      <c r="UYE1" s="1" t="s">
        <v>16937</v>
      </c>
      <c r="UYF1" s="1" t="s">
        <v>16938</v>
      </c>
      <c r="UYG1" s="1" t="s">
        <v>16939</v>
      </c>
      <c r="UYH1" s="1" t="s">
        <v>16940</v>
      </c>
      <c r="UYI1" s="1" t="s">
        <v>16941</v>
      </c>
      <c r="UYJ1" s="1" t="s">
        <v>16942</v>
      </c>
      <c r="UYK1" s="1" t="s">
        <v>16943</v>
      </c>
      <c r="UYL1" s="1" t="s">
        <v>16944</v>
      </c>
      <c r="UYM1" s="1" t="s">
        <v>16945</v>
      </c>
      <c r="UYN1" s="1" t="s">
        <v>16946</v>
      </c>
      <c r="UYO1" s="1" t="s">
        <v>16947</v>
      </c>
      <c r="UYP1" s="1" t="s">
        <v>16948</v>
      </c>
      <c r="UYQ1" s="1" t="s">
        <v>16949</v>
      </c>
      <c r="UYR1" s="1" t="s">
        <v>16950</v>
      </c>
      <c r="UYS1" s="1" t="s">
        <v>16951</v>
      </c>
      <c r="UYT1" s="1" t="s">
        <v>16952</v>
      </c>
      <c r="UYU1" s="1" t="s">
        <v>16953</v>
      </c>
      <c r="UYV1" s="1" t="s">
        <v>16954</v>
      </c>
      <c r="UYW1" s="1" t="s">
        <v>16955</v>
      </c>
      <c r="UYX1" s="1" t="s">
        <v>16956</v>
      </c>
      <c r="UYY1" s="1" t="s">
        <v>16957</v>
      </c>
      <c r="UYZ1" s="1" t="s">
        <v>16958</v>
      </c>
      <c r="UZA1" s="1" t="s">
        <v>16959</v>
      </c>
      <c r="UZB1" s="1" t="s">
        <v>16960</v>
      </c>
      <c r="UZC1" s="1" t="s">
        <v>16961</v>
      </c>
      <c r="UZD1" s="1" t="s">
        <v>16962</v>
      </c>
      <c r="UZE1" s="1" t="s">
        <v>16963</v>
      </c>
      <c r="UZF1" s="1" t="s">
        <v>16964</v>
      </c>
      <c r="UZG1" s="1" t="s">
        <v>16965</v>
      </c>
      <c r="UZH1" s="1" t="s">
        <v>16966</v>
      </c>
      <c r="UZI1" s="1" t="s">
        <v>16967</v>
      </c>
      <c r="UZJ1" s="1" t="s">
        <v>16968</v>
      </c>
      <c r="UZK1" s="1" t="s">
        <v>16969</v>
      </c>
      <c r="UZL1" s="1" t="s">
        <v>16970</v>
      </c>
      <c r="UZM1" s="1" t="s">
        <v>16971</v>
      </c>
      <c r="UZN1" s="1" t="s">
        <v>16972</v>
      </c>
      <c r="UZO1" s="1" t="s">
        <v>16973</v>
      </c>
      <c r="UZP1" s="1" t="s">
        <v>16974</v>
      </c>
      <c r="UZQ1" s="1" t="s">
        <v>16975</v>
      </c>
      <c r="UZR1" s="1" t="s">
        <v>16976</v>
      </c>
      <c r="UZS1" s="1" t="s">
        <v>16977</v>
      </c>
      <c r="UZT1" s="1" t="s">
        <v>16978</v>
      </c>
      <c r="UZU1" s="1" t="s">
        <v>16979</v>
      </c>
      <c r="UZV1" s="1" t="s">
        <v>16980</v>
      </c>
      <c r="UZW1" s="1" t="s">
        <v>16981</v>
      </c>
      <c r="UZX1" s="1" t="s">
        <v>16982</v>
      </c>
      <c r="UZY1" s="1" t="s">
        <v>16983</v>
      </c>
      <c r="UZZ1" s="1" t="s">
        <v>16984</v>
      </c>
      <c r="VAA1" s="1" t="s">
        <v>16985</v>
      </c>
      <c r="VAB1" s="1" t="s">
        <v>16986</v>
      </c>
      <c r="VAC1" s="1" t="s">
        <v>16987</v>
      </c>
      <c r="VAD1" s="1" t="s">
        <v>16988</v>
      </c>
      <c r="VAE1" s="1" t="s">
        <v>16989</v>
      </c>
      <c r="VAF1" s="1" t="s">
        <v>16990</v>
      </c>
      <c r="VAG1" s="1" t="s">
        <v>16991</v>
      </c>
      <c r="VAH1" s="1" t="s">
        <v>16992</v>
      </c>
      <c r="VAI1" s="1" t="s">
        <v>16993</v>
      </c>
      <c r="VAJ1" s="1" t="s">
        <v>16994</v>
      </c>
      <c r="VAK1" s="1" t="s">
        <v>16995</v>
      </c>
      <c r="VAL1" s="1" t="s">
        <v>16996</v>
      </c>
      <c r="VAM1" s="1" t="s">
        <v>16997</v>
      </c>
      <c r="VAN1" s="1" t="s">
        <v>16998</v>
      </c>
      <c r="VAO1" s="1" t="s">
        <v>16999</v>
      </c>
      <c r="VAP1" s="1" t="s">
        <v>17000</v>
      </c>
      <c r="VAQ1" s="1" t="s">
        <v>17001</v>
      </c>
      <c r="VAR1" s="1" t="s">
        <v>17002</v>
      </c>
      <c r="VAS1" s="1" t="s">
        <v>17003</v>
      </c>
      <c r="VAT1" s="1" t="s">
        <v>17004</v>
      </c>
      <c r="VAU1" s="1" t="s">
        <v>17005</v>
      </c>
      <c r="VAV1" s="1" t="s">
        <v>17006</v>
      </c>
      <c r="VAW1" s="1" t="s">
        <v>17007</v>
      </c>
      <c r="VAX1" s="1" t="s">
        <v>17008</v>
      </c>
      <c r="VAY1" s="1" t="s">
        <v>17009</v>
      </c>
      <c r="VAZ1" s="1" t="s">
        <v>17010</v>
      </c>
      <c r="VBA1" s="1" t="s">
        <v>17011</v>
      </c>
      <c r="VBB1" s="1" t="s">
        <v>17012</v>
      </c>
      <c r="VBC1" s="1" t="s">
        <v>17013</v>
      </c>
      <c r="VBD1" s="1" t="s">
        <v>17014</v>
      </c>
      <c r="VBE1" s="1" t="s">
        <v>17015</v>
      </c>
      <c r="VBF1" s="1" t="s">
        <v>17016</v>
      </c>
      <c r="VBG1" s="1" t="s">
        <v>17017</v>
      </c>
      <c r="VBH1" s="1" t="s">
        <v>17018</v>
      </c>
      <c r="VBI1" s="1" t="s">
        <v>17019</v>
      </c>
      <c r="VBJ1" s="1" t="s">
        <v>17020</v>
      </c>
      <c r="VBK1" s="1" t="s">
        <v>17021</v>
      </c>
      <c r="VBL1" s="1" t="s">
        <v>17022</v>
      </c>
      <c r="VBM1" s="1" t="s">
        <v>17023</v>
      </c>
      <c r="VBN1" s="1" t="s">
        <v>17024</v>
      </c>
      <c r="VBO1" s="1" t="s">
        <v>17025</v>
      </c>
      <c r="VBP1" s="1" t="s">
        <v>17026</v>
      </c>
      <c r="VBQ1" s="1" t="s">
        <v>17027</v>
      </c>
      <c r="VBR1" s="1" t="s">
        <v>17028</v>
      </c>
      <c r="VBS1" s="1" t="s">
        <v>17029</v>
      </c>
      <c r="VBT1" s="1" t="s">
        <v>17030</v>
      </c>
      <c r="VBU1" s="1" t="s">
        <v>17031</v>
      </c>
      <c r="VBV1" s="1" t="s">
        <v>17032</v>
      </c>
      <c r="VBW1" s="1" t="s">
        <v>17033</v>
      </c>
      <c r="VBX1" s="1" t="s">
        <v>17034</v>
      </c>
      <c r="VBY1" s="1" t="s">
        <v>17035</v>
      </c>
      <c r="VBZ1" s="1" t="s">
        <v>17036</v>
      </c>
      <c r="VCA1" s="1" t="s">
        <v>17037</v>
      </c>
      <c r="VCB1" s="1" t="s">
        <v>17038</v>
      </c>
      <c r="VCC1" s="1" t="s">
        <v>17039</v>
      </c>
      <c r="VCD1" s="1" t="s">
        <v>17040</v>
      </c>
      <c r="VCE1" s="1" t="s">
        <v>17041</v>
      </c>
      <c r="VCF1" s="1" t="s">
        <v>17042</v>
      </c>
      <c r="VCG1" s="1" t="s">
        <v>17043</v>
      </c>
      <c r="VCH1" s="1" t="s">
        <v>17044</v>
      </c>
      <c r="VCI1" s="1" t="s">
        <v>17045</v>
      </c>
      <c r="VCJ1" s="1" t="s">
        <v>17046</v>
      </c>
      <c r="VCK1" s="1" t="s">
        <v>17047</v>
      </c>
      <c r="VCL1" s="1" t="s">
        <v>17048</v>
      </c>
      <c r="VCM1" s="1" t="s">
        <v>17049</v>
      </c>
      <c r="VCN1" s="1" t="s">
        <v>17050</v>
      </c>
      <c r="VCO1" s="1" t="s">
        <v>17051</v>
      </c>
      <c r="VCP1" s="1" t="s">
        <v>17052</v>
      </c>
      <c r="VCQ1" s="1" t="s">
        <v>17053</v>
      </c>
      <c r="VCR1" s="1" t="s">
        <v>17054</v>
      </c>
      <c r="VCS1" s="1" t="s">
        <v>17055</v>
      </c>
      <c r="VCT1" s="1" t="s">
        <v>17056</v>
      </c>
      <c r="VCU1" s="1" t="s">
        <v>17057</v>
      </c>
      <c r="VCV1" s="1" t="s">
        <v>17058</v>
      </c>
      <c r="VCW1" s="1" t="s">
        <v>17059</v>
      </c>
      <c r="VCX1" s="1" t="s">
        <v>17060</v>
      </c>
      <c r="VCY1" s="1" t="s">
        <v>17061</v>
      </c>
      <c r="VCZ1" s="1" t="s">
        <v>17062</v>
      </c>
      <c r="VDA1" s="1" t="s">
        <v>17063</v>
      </c>
      <c r="VDB1" s="1" t="s">
        <v>17064</v>
      </c>
      <c r="VDC1" s="1" t="s">
        <v>17065</v>
      </c>
      <c r="VDD1" s="1" t="s">
        <v>17066</v>
      </c>
      <c r="VDE1" s="1" t="s">
        <v>17067</v>
      </c>
      <c r="VDF1" s="1" t="s">
        <v>17068</v>
      </c>
      <c r="VDG1" s="1" t="s">
        <v>17069</v>
      </c>
      <c r="VDH1" s="1" t="s">
        <v>17070</v>
      </c>
      <c r="VDI1" s="1" t="s">
        <v>17071</v>
      </c>
      <c r="VDJ1" s="1" t="s">
        <v>17072</v>
      </c>
      <c r="VDK1" s="1" t="s">
        <v>17073</v>
      </c>
      <c r="VDL1" s="1" t="s">
        <v>17074</v>
      </c>
      <c r="VDM1" s="1" t="s">
        <v>17075</v>
      </c>
      <c r="VDN1" s="1" t="s">
        <v>17076</v>
      </c>
      <c r="VDO1" s="1" t="s">
        <v>17077</v>
      </c>
      <c r="VDP1" s="1" t="s">
        <v>17078</v>
      </c>
      <c r="VDQ1" s="1" t="s">
        <v>17079</v>
      </c>
      <c r="VDR1" s="1" t="s">
        <v>17080</v>
      </c>
      <c r="VDS1" s="1" t="s">
        <v>17081</v>
      </c>
      <c r="VDT1" s="1" t="s">
        <v>17082</v>
      </c>
      <c r="VDU1" s="1" t="s">
        <v>17083</v>
      </c>
      <c r="VDV1" s="1" t="s">
        <v>17084</v>
      </c>
      <c r="VDW1" s="1" t="s">
        <v>17085</v>
      </c>
      <c r="VDX1" s="1" t="s">
        <v>17086</v>
      </c>
      <c r="VDY1" s="1" t="s">
        <v>17087</v>
      </c>
      <c r="VDZ1" s="1" t="s">
        <v>17088</v>
      </c>
      <c r="VEA1" s="1" t="s">
        <v>17089</v>
      </c>
      <c r="VEB1" s="1" t="s">
        <v>17090</v>
      </c>
      <c r="VEC1" s="1" t="s">
        <v>17091</v>
      </c>
      <c r="VED1" s="1" t="s">
        <v>17092</v>
      </c>
      <c r="VEE1" s="1" t="s">
        <v>17093</v>
      </c>
      <c r="VEF1" s="1" t="s">
        <v>17094</v>
      </c>
      <c r="VEG1" s="1" t="s">
        <v>17095</v>
      </c>
      <c r="VEH1" s="1" t="s">
        <v>17096</v>
      </c>
      <c r="VEI1" s="1" t="s">
        <v>17097</v>
      </c>
      <c r="VEJ1" s="1" t="s">
        <v>17098</v>
      </c>
      <c r="VEK1" s="1" t="s">
        <v>17099</v>
      </c>
      <c r="VEL1" s="1" t="s">
        <v>17100</v>
      </c>
      <c r="VEM1" s="1" t="s">
        <v>17101</v>
      </c>
      <c r="VEN1" s="1" t="s">
        <v>17102</v>
      </c>
      <c r="VEO1" s="1" t="s">
        <v>17103</v>
      </c>
      <c r="VEP1" s="1" t="s">
        <v>17104</v>
      </c>
      <c r="VEQ1" s="1" t="s">
        <v>17105</v>
      </c>
      <c r="VER1" s="1" t="s">
        <v>17106</v>
      </c>
      <c r="VES1" s="1" t="s">
        <v>17107</v>
      </c>
      <c r="VET1" s="1" t="s">
        <v>17108</v>
      </c>
      <c r="VEU1" s="1" t="s">
        <v>17109</v>
      </c>
      <c r="VEV1" s="1" t="s">
        <v>17110</v>
      </c>
      <c r="VEW1" s="1" t="s">
        <v>17111</v>
      </c>
      <c r="VEX1" s="1" t="s">
        <v>17112</v>
      </c>
      <c r="VEY1" s="1" t="s">
        <v>17113</v>
      </c>
      <c r="VEZ1" s="1" t="s">
        <v>17114</v>
      </c>
      <c r="VFA1" s="1" t="s">
        <v>17115</v>
      </c>
      <c r="VFB1" s="1" t="s">
        <v>17116</v>
      </c>
      <c r="VFC1" s="1" t="s">
        <v>17117</v>
      </c>
      <c r="VFD1" s="1" t="s">
        <v>17118</v>
      </c>
      <c r="VFE1" s="1" t="s">
        <v>17119</v>
      </c>
      <c r="VFF1" s="1" t="s">
        <v>17120</v>
      </c>
      <c r="VFG1" s="1" t="s">
        <v>17121</v>
      </c>
      <c r="VFH1" s="1" t="s">
        <v>17122</v>
      </c>
      <c r="VFI1" s="1" t="s">
        <v>17123</v>
      </c>
      <c r="VFJ1" s="1" t="s">
        <v>17124</v>
      </c>
      <c r="VFK1" s="1" t="s">
        <v>17125</v>
      </c>
      <c r="VFL1" s="1" t="s">
        <v>17126</v>
      </c>
      <c r="VFM1" s="1" t="s">
        <v>17127</v>
      </c>
      <c r="VFN1" s="1" t="s">
        <v>17128</v>
      </c>
      <c r="VFO1" s="1" t="s">
        <v>17129</v>
      </c>
      <c r="VFP1" s="1" t="s">
        <v>17130</v>
      </c>
      <c r="VFQ1" s="1" t="s">
        <v>17131</v>
      </c>
      <c r="VFR1" s="1" t="s">
        <v>17132</v>
      </c>
      <c r="VFS1" s="1" t="s">
        <v>17133</v>
      </c>
      <c r="VFT1" s="1" t="s">
        <v>17134</v>
      </c>
      <c r="VFU1" s="1" t="s">
        <v>17135</v>
      </c>
      <c r="VFV1" s="1" t="s">
        <v>17136</v>
      </c>
      <c r="VFW1" s="1" t="s">
        <v>17137</v>
      </c>
      <c r="VFX1" s="1" t="s">
        <v>17138</v>
      </c>
      <c r="VFY1" s="1" t="s">
        <v>17139</v>
      </c>
      <c r="VFZ1" s="1" t="s">
        <v>17140</v>
      </c>
      <c r="VGA1" s="1" t="s">
        <v>17141</v>
      </c>
      <c r="VGB1" s="1" t="s">
        <v>17142</v>
      </c>
      <c r="VGC1" s="1" t="s">
        <v>17143</v>
      </c>
      <c r="VGD1" s="1" t="s">
        <v>17144</v>
      </c>
      <c r="VGE1" s="1" t="s">
        <v>17145</v>
      </c>
      <c r="VGF1" s="1" t="s">
        <v>17146</v>
      </c>
      <c r="VGG1" s="1" t="s">
        <v>17147</v>
      </c>
      <c r="VGH1" s="1" t="s">
        <v>17148</v>
      </c>
      <c r="VGI1" s="1" t="s">
        <v>17149</v>
      </c>
      <c r="VGJ1" s="1" t="s">
        <v>17150</v>
      </c>
      <c r="VGK1" s="1" t="s">
        <v>17151</v>
      </c>
      <c r="VGL1" s="1" t="s">
        <v>17152</v>
      </c>
      <c r="VGM1" s="1" t="s">
        <v>17153</v>
      </c>
      <c r="VGN1" s="1" t="s">
        <v>17154</v>
      </c>
      <c r="VGO1" s="1" t="s">
        <v>17155</v>
      </c>
      <c r="VGP1" s="1" t="s">
        <v>17156</v>
      </c>
      <c r="VGQ1" s="1" t="s">
        <v>17157</v>
      </c>
      <c r="VGR1" s="1" t="s">
        <v>17158</v>
      </c>
      <c r="VGS1" s="1" t="s">
        <v>17159</v>
      </c>
      <c r="VGT1" s="1" t="s">
        <v>17160</v>
      </c>
      <c r="VGU1" s="1" t="s">
        <v>17161</v>
      </c>
      <c r="VGV1" s="1" t="s">
        <v>17162</v>
      </c>
      <c r="VGW1" s="1" t="s">
        <v>17163</v>
      </c>
      <c r="VGX1" s="1" t="s">
        <v>17164</v>
      </c>
      <c r="VGY1" s="1" t="s">
        <v>17165</v>
      </c>
      <c r="VGZ1" s="1" t="s">
        <v>17166</v>
      </c>
      <c r="VHA1" s="1" t="s">
        <v>17167</v>
      </c>
      <c r="VHB1" s="1" t="s">
        <v>17168</v>
      </c>
      <c r="VHC1" s="1" t="s">
        <v>17169</v>
      </c>
      <c r="VHD1" s="1" t="s">
        <v>17170</v>
      </c>
      <c r="VHE1" s="1" t="s">
        <v>17171</v>
      </c>
      <c r="VHF1" s="1" t="s">
        <v>17172</v>
      </c>
      <c r="VHG1" s="1" t="s">
        <v>17173</v>
      </c>
      <c r="VHH1" s="1" t="s">
        <v>17174</v>
      </c>
      <c r="VHI1" s="1" t="s">
        <v>17175</v>
      </c>
      <c r="VHJ1" s="1" t="s">
        <v>17176</v>
      </c>
      <c r="VHK1" s="1" t="s">
        <v>17177</v>
      </c>
      <c r="VHL1" s="1" t="s">
        <v>17178</v>
      </c>
      <c r="VHM1" s="1" t="s">
        <v>17179</v>
      </c>
      <c r="VHN1" s="1" t="s">
        <v>17180</v>
      </c>
      <c r="VHO1" s="1" t="s">
        <v>17181</v>
      </c>
      <c r="VHP1" s="1" t="s">
        <v>17182</v>
      </c>
      <c r="VHQ1" s="1" t="s">
        <v>17183</v>
      </c>
      <c r="VHR1" s="1" t="s">
        <v>17184</v>
      </c>
      <c r="VHS1" s="1" t="s">
        <v>17185</v>
      </c>
      <c r="VHT1" s="1" t="s">
        <v>17186</v>
      </c>
      <c r="VHU1" s="1" t="s">
        <v>17187</v>
      </c>
      <c r="VHV1" s="1" t="s">
        <v>17188</v>
      </c>
      <c r="VHW1" s="1" t="s">
        <v>17189</v>
      </c>
      <c r="VHX1" s="1" t="s">
        <v>17190</v>
      </c>
      <c r="VHY1" s="1" t="s">
        <v>17191</v>
      </c>
      <c r="VHZ1" s="1" t="s">
        <v>17192</v>
      </c>
      <c r="VIA1" s="1" t="s">
        <v>17193</v>
      </c>
      <c r="VIB1" s="1" t="s">
        <v>17194</v>
      </c>
      <c r="VIC1" s="1" t="s">
        <v>17195</v>
      </c>
      <c r="VID1" s="1" t="s">
        <v>17196</v>
      </c>
      <c r="VIE1" s="1" t="s">
        <v>17197</v>
      </c>
      <c r="VIF1" s="1" t="s">
        <v>17198</v>
      </c>
      <c r="VIG1" s="1" t="s">
        <v>17199</v>
      </c>
      <c r="VIH1" s="1" t="s">
        <v>17200</v>
      </c>
      <c r="VII1" s="1" t="s">
        <v>17201</v>
      </c>
      <c r="VIJ1" s="1" t="s">
        <v>17202</v>
      </c>
      <c r="VIK1" s="1" t="s">
        <v>17203</v>
      </c>
      <c r="VIL1" s="1" t="s">
        <v>17204</v>
      </c>
      <c r="VIM1" s="1" t="s">
        <v>17205</v>
      </c>
      <c r="VIN1" s="1" t="s">
        <v>17206</v>
      </c>
      <c r="VIO1" s="1" t="s">
        <v>17207</v>
      </c>
      <c r="VIP1" s="1" t="s">
        <v>17208</v>
      </c>
      <c r="VIQ1" s="1" t="s">
        <v>17209</v>
      </c>
      <c r="VIR1" s="1" t="s">
        <v>17210</v>
      </c>
      <c r="VIS1" s="1" t="s">
        <v>17211</v>
      </c>
      <c r="VIT1" s="1" t="s">
        <v>17212</v>
      </c>
      <c r="VIU1" s="1" t="s">
        <v>17213</v>
      </c>
      <c r="VIV1" s="1" t="s">
        <v>17214</v>
      </c>
      <c r="VIW1" s="1" t="s">
        <v>17215</v>
      </c>
      <c r="VIX1" s="1" t="s">
        <v>17216</v>
      </c>
      <c r="VIY1" s="1" t="s">
        <v>17217</v>
      </c>
      <c r="VIZ1" s="1" t="s">
        <v>17218</v>
      </c>
      <c r="VJA1" s="1" t="s">
        <v>17219</v>
      </c>
      <c r="VJB1" s="1" t="s">
        <v>17220</v>
      </c>
      <c r="VJC1" s="1" t="s">
        <v>17221</v>
      </c>
      <c r="VJD1" s="1" t="s">
        <v>17222</v>
      </c>
      <c r="VJE1" s="1" t="s">
        <v>17223</v>
      </c>
      <c r="VJF1" s="1" t="s">
        <v>17224</v>
      </c>
      <c r="VJG1" s="1" t="s">
        <v>17225</v>
      </c>
      <c r="VJH1" s="1" t="s">
        <v>17226</v>
      </c>
      <c r="VJI1" s="1" t="s">
        <v>17227</v>
      </c>
      <c r="VJJ1" s="1" t="s">
        <v>17228</v>
      </c>
      <c r="VJK1" s="1" t="s">
        <v>17229</v>
      </c>
      <c r="VJL1" s="1" t="s">
        <v>17230</v>
      </c>
      <c r="VJM1" s="1" t="s">
        <v>17231</v>
      </c>
      <c r="VJN1" s="1" t="s">
        <v>17232</v>
      </c>
      <c r="VJO1" s="1" t="s">
        <v>17233</v>
      </c>
      <c r="VJP1" s="1" t="s">
        <v>17234</v>
      </c>
      <c r="VJQ1" s="1" t="s">
        <v>17235</v>
      </c>
      <c r="VJR1" s="1" t="s">
        <v>17236</v>
      </c>
      <c r="VJS1" s="1" t="s">
        <v>17237</v>
      </c>
      <c r="VJT1" s="1" t="s">
        <v>17238</v>
      </c>
      <c r="VJU1" s="1" t="s">
        <v>17239</v>
      </c>
      <c r="VJV1" s="1" t="s">
        <v>17240</v>
      </c>
      <c r="VJW1" s="1" t="s">
        <v>17241</v>
      </c>
      <c r="VJX1" s="1" t="s">
        <v>17242</v>
      </c>
      <c r="VJY1" s="1" t="s">
        <v>17243</v>
      </c>
      <c r="VJZ1" s="1" t="s">
        <v>17244</v>
      </c>
      <c r="VKA1" s="1" t="s">
        <v>17245</v>
      </c>
      <c r="VKB1" s="1" t="s">
        <v>17246</v>
      </c>
      <c r="VKC1" s="1" t="s">
        <v>17247</v>
      </c>
      <c r="VKD1" s="1" t="s">
        <v>17248</v>
      </c>
      <c r="VKE1" s="1" t="s">
        <v>17249</v>
      </c>
      <c r="VKF1" s="1" t="s">
        <v>17250</v>
      </c>
      <c r="VKG1" s="1" t="s">
        <v>17251</v>
      </c>
      <c r="VKH1" s="1" t="s">
        <v>17252</v>
      </c>
      <c r="VKI1" s="1" t="s">
        <v>17253</v>
      </c>
      <c r="VKJ1" s="1" t="s">
        <v>17254</v>
      </c>
      <c r="VKK1" s="1" t="s">
        <v>17255</v>
      </c>
      <c r="VKL1" s="1" t="s">
        <v>17256</v>
      </c>
      <c r="VKM1" s="1" t="s">
        <v>17257</v>
      </c>
      <c r="VKN1" s="1" t="s">
        <v>17258</v>
      </c>
      <c r="VKO1" s="1" t="s">
        <v>17259</v>
      </c>
      <c r="VKP1" s="1" t="s">
        <v>17260</v>
      </c>
      <c r="VKQ1" s="1" t="s">
        <v>17261</v>
      </c>
      <c r="VKR1" s="1" t="s">
        <v>17262</v>
      </c>
      <c r="VKS1" s="1" t="s">
        <v>17263</v>
      </c>
      <c r="VKT1" s="1" t="s">
        <v>17264</v>
      </c>
      <c r="VKU1" s="1" t="s">
        <v>17265</v>
      </c>
      <c r="VKV1" s="1" t="s">
        <v>17266</v>
      </c>
      <c r="VKW1" s="1" t="s">
        <v>17267</v>
      </c>
      <c r="VKX1" s="1" t="s">
        <v>17268</v>
      </c>
      <c r="VKY1" s="1" t="s">
        <v>17269</v>
      </c>
      <c r="VKZ1" s="1" t="s">
        <v>17270</v>
      </c>
      <c r="VLA1" s="1" t="s">
        <v>17271</v>
      </c>
      <c r="VLB1" s="1" t="s">
        <v>17272</v>
      </c>
      <c r="VLC1" s="1" t="s">
        <v>17273</v>
      </c>
      <c r="VLD1" s="1" t="s">
        <v>17274</v>
      </c>
      <c r="VLE1" s="1" t="s">
        <v>17275</v>
      </c>
      <c r="VLF1" s="1" t="s">
        <v>17276</v>
      </c>
      <c r="VLG1" s="1" t="s">
        <v>17277</v>
      </c>
      <c r="VLH1" s="1" t="s">
        <v>17278</v>
      </c>
      <c r="VLI1" s="1" t="s">
        <v>17279</v>
      </c>
      <c r="VLJ1" s="1" t="s">
        <v>17280</v>
      </c>
      <c r="VLK1" s="1" t="s">
        <v>17281</v>
      </c>
      <c r="VLL1" s="1" t="s">
        <v>17282</v>
      </c>
      <c r="VLM1" s="1" t="s">
        <v>17283</v>
      </c>
      <c r="VLN1" s="1" t="s">
        <v>17284</v>
      </c>
      <c r="VLO1" s="1" t="s">
        <v>17285</v>
      </c>
      <c r="VLP1" s="1" t="s">
        <v>17286</v>
      </c>
      <c r="VLQ1" s="1" t="s">
        <v>17287</v>
      </c>
      <c r="VLR1" s="1" t="s">
        <v>17288</v>
      </c>
      <c r="VLS1" s="1" t="s">
        <v>17289</v>
      </c>
      <c r="VLT1" s="1" t="s">
        <v>17290</v>
      </c>
      <c r="VLU1" s="1" t="s">
        <v>17291</v>
      </c>
      <c r="VLV1" s="1" t="s">
        <v>17292</v>
      </c>
      <c r="VLW1" s="1" t="s">
        <v>17293</v>
      </c>
      <c r="VLX1" s="1" t="s">
        <v>17294</v>
      </c>
      <c r="VLY1" s="1" t="s">
        <v>17295</v>
      </c>
      <c r="VLZ1" s="1" t="s">
        <v>17296</v>
      </c>
      <c r="VMA1" s="1" t="s">
        <v>17297</v>
      </c>
      <c r="VMB1" s="1" t="s">
        <v>17298</v>
      </c>
      <c r="VMC1" s="1" t="s">
        <v>17299</v>
      </c>
      <c r="VMD1" s="1" t="s">
        <v>17300</v>
      </c>
      <c r="VME1" s="1" t="s">
        <v>17301</v>
      </c>
      <c r="VMF1" s="1" t="s">
        <v>17302</v>
      </c>
      <c r="VMG1" s="1" t="s">
        <v>17303</v>
      </c>
      <c r="VMH1" s="1" t="s">
        <v>17304</v>
      </c>
      <c r="VMI1" s="1" t="s">
        <v>17305</v>
      </c>
      <c r="VMJ1" s="1" t="s">
        <v>17306</v>
      </c>
      <c r="VMK1" s="1" t="s">
        <v>17307</v>
      </c>
      <c r="VML1" s="1" t="s">
        <v>17308</v>
      </c>
      <c r="VMM1" s="1" t="s">
        <v>17309</v>
      </c>
      <c r="VMN1" s="1" t="s">
        <v>17310</v>
      </c>
      <c r="VMO1" s="1" t="s">
        <v>17311</v>
      </c>
      <c r="VMP1" s="1" t="s">
        <v>17312</v>
      </c>
      <c r="VMQ1" s="1" t="s">
        <v>17313</v>
      </c>
      <c r="VMR1" s="1" t="s">
        <v>17314</v>
      </c>
      <c r="VMS1" s="1" t="s">
        <v>17315</v>
      </c>
      <c r="VMT1" s="1" t="s">
        <v>17316</v>
      </c>
      <c r="VMU1" s="1" t="s">
        <v>17317</v>
      </c>
      <c r="VMV1" s="1" t="s">
        <v>17318</v>
      </c>
      <c r="VMW1" s="1" t="s">
        <v>17319</v>
      </c>
      <c r="VMX1" s="1" t="s">
        <v>17320</v>
      </c>
      <c r="VMY1" s="1" t="s">
        <v>17321</v>
      </c>
      <c r="VMZ1" s="1" t="s">
        <v>17322</v>
      </c>
      <c r="VNA1" s="1" t="s">
        <v>17323</v>
      </c>
      <c r="VNB1" s="1" t="s">
        <v>17324</v>
      </c>
      <c r="VNC1" s="1" t="s">
        <v>17325</v>
      </c>
      <c r="VND1" s="1" t="s">
        <v>17326</v>
      </c>
      <c r="VNE1" s="1" t="s">
        <v>17327</v>
      </c>
      <c r="VNF1" s="1" t="s">
        <v>17328</v>
      </c>
      <c r="VNG1" s="1" t="s">
        <v>17329</v>
      </c>
      <c r="VNH1" s="1" t="s">
        <v>17330</v>
      </c>
      <c r="VNI1" s="1" t="s">
        <v>17331</v>
      </c>
      <c r="VNJ1" s="1" t="s">
        <v>17332</v>
      </c>
      <c r="VNK1" s="1" t="s">
        <v>17333</v>
      </c>
      <c r="VNL1" s="1" t="s">
        <v>17334</v>
      </c>
      <c r="VNM1" s="1" t="s">
        <v>17335</v>
      </c>
      <c r="VNN1" s="1" t="s">
        <v>17336</v>
      </c>
      <c r="VNO1" s="1" t="s">
        <v>17337</v>
      </c>
      <c r="VNP1" s="1" t="s">
        <v>17338</v>
      </c>
      <c r="VNQ1" s="1" t="s">
        <v>17339</v>
      </c>
      <c r="VNR1" s="1" t="s">
        <v>17340</v>
      </c>
      <c r="VNS1" s="1" t="s">
        <v>17341</v>
      </c>
      <c r="VNT1" s="1" t="s">
        <v>17342</v>
      </c>
      <c r="VNU1" s="1" t="s">
        <v>17343</v>
      </c>
      <c r="VNV1" s="1" t="s">
        <v>17344</v>
      </c>
      <c r="VNW1" s="1" t="s">
        <v>17345</v>
      </c>
      <c r="VNX1" s="1" t="s">
        <v>17346</v>
      </c>
      <c r="VNY1" s="1" t="s">
        <v>17347</v>
      </c>
      <c r="VNZ1" s="1" t="s">
        <v>17348</v>
      </c>
      <c r="VOA1" s="1" t="s">
        <v>17349</v>
      </c>
      <c r="VOB1" s="1" t="s">
        <v>17350</v>
      </c>
      <c r="VOC1" s="1" t="s">
        <v>17351</v>
      </c>
      <c r="VOD1" s="1" t="s">
        <v>17352</v>
      </c>
      <c r="VOE1" s="1" t="s">
        <v>17353</v>
      </c>
      <c r="VOF1" s="1" t="s">
        <v>17354</v>
      </c>
      <c r="VOG1" s="1" t="s">
        <v>17355</v>
      </c>
      <c r="VOH1" s="1" t="s">
        <v>17356</v>
      </c>
      <c r="VOI1" s="1" t="s">
        <v>17357</v>
      </c>
      <c r="VOJ1" s="1" t="s">
        <v>17358</v>
      </c>
      <c r="VOK1" s="1" t="s">
        <v>17359</v>
      </c>
      <c r="VOL1" s="1" t="s">
        <v>17360</v>
      </c>
      <c r="VOM1" s="1" t="s">
        <v>17361</v>
      </c>
      <c r="VON1" s="1" t="s">
        <v>17362</v>
      </c>
      <c r="VOO1" s="1" t="s">
        <v>17363</v>
      </c>
      <c r="VOP1" s="1" t="s">
        <v>17364</v>
      </c>
      <c r="VOQ1" s="1" t="s">
        <v>17365</v>
      </c>
      <c r="VOR1" s="1" t="s">
        <v>17366</v>
      </c>
      <c r="VOS1" s="1" t="s">
        <v>17367</v>
      </c>
      <c r="VOT1" s="1" t="s">
        <v>17368</v>
      </c>
      <c r="VOU1" s="1" t="s">
        <v>17369</v>
      </c>
      <c r="VOV1" s="1" t="s">
        <v>17370</v>
      </c>
      <c r="VOW1" s="1" t="s">
        <v>17371</v>
      </c>
      <c r="VOX1" s="1" t="s">
        <v>17372</v>
      </c>
      <c r="VOY1" s="1" t="s">
        <v>17373</v>
      </c>
      <c r="VOZ1" s="1" t="s">
        <v>17374</v>
      </c>
      <c r="VPA1" s="1" t="s">
        <v>17375</v>
      </c>
      <c r="VPB1" s="1" t="s">
        <v>17376</v>
      </c>
      <c r="VPC1" s="1" t="s">
        <v>17377</v>
      </c>
      <c r="VPD1" s="1" t="s">
        <v>17378</v>
      </c>
      <c r="VPE1" s="1" t="s">
        <v>17379</v>
      </c>
      <c r="VPF1" s="1" t="s">
        <v>17380</v>
      </c>
      <c r="VPG1" s="1" t="s">
        <v>17381</v>
      </c>
      <c r="VPH1" s="1" t="s">
        <v>17382</v>
      </c>
      <c r="VPI1" s="1" t="s">
        <v>17383</v>
      </c>
      <c r="VPJ1" s="1" t="s">
        <v>17384</v>
      </c>
      <c r="VPK1" s="1" t="s">
        <v>17385</v>
      </c>
      <c r="VPL1" s="1" t="s">
        <v>17386</v>
      </c>
      <c r="VPM1" s="1" t="s">
        <v>17387</v>
      </c>
      <c r="VPN1" s="1" t="s">
        <v>17388</v>
      </c>
      <c r="VPO1" s="1" t="s">
        <v>17389</v>
      </c>
      <c r="VPP1" s="1" t="s">
        <v>17390</v>
      </c>
      <c r="VPQ1" s="1" t="s">
        <v>17391</v>
      </c>
      <c r="VPR1" s="1" t="s">
        <v>17392</v>
      </c>
      <c r="VPS1" s="1" t="s">
        <v>17393</v>
      </c>
      <c r="VPT1" s="1" t="s">
        <v>17394</v>
      </c>
      <c r="VPU1" s="1" t="s">
        <v>17395</v>
      </c>
      <c r="VPV1" s="1" t="s">
        <v>17396</v>
      </c>
      <c r="VPW1" s="1" t="s">
        <v>17397</v>
      </c>
      <c r="VPX1" s="1" t="s">
        <v>17398</v>
      </c>
      <c r="VPY1" s="1" t="s">
        <v>17399</v>
      </c>
      <c r="VPZ1" s="1" t="s">
        <v>17400</v>
      </c>
      <c r="VQA1" s="1" t="s">
        <v>17401</v>
      </c>
      <c r="VQB1" s="1" t="s">
        <v>17402</v>
      </c>
      <c r="VQC1" s="1" t="s">
        <v>17403</v>
      </c>
      <c r="VQD1" s="1" t="s">
        <v>17404</v>
      </c>
      <c r="VQE1" s="1" t="s">
        <v>17405</v>
      </c>
      <c r="VQF1" s="1" t="s">
        <v>17406</v>
      </c>
      <c r="VQG1" s="1" t="s">
        <v>17407</v>
      </c>
      <c r="VQH1" s="1" t="s">
        <v>17408</v>
      </c>
      <c r="VQI1" s="1" t="s">
        <v>17409</v>
      </c>
      <c r="VQJ1" s="1" t="s">
        <v>17410</v>
      </c>
      <c r="VQK1" s="1" t="s">
        <v>17411</v>
      </c>
      <c r="VQL1" s="1" t="s">
        <v>17412</v>
      </c>
      <c r="VQM1" s="1" t="s">
        <v>17413</v>
      </c>
      <c r="VQN1" s="1" t="s">
        <v>17414</v>
      </c>
      <c r="VQO1" s="1" t="s">
        <v>17415</v>
      </c>
      <c r="VQP1" s="1" t="s">
        <v>17416</v>
      </c>
      <c r="VQQ1" s="1" t="s">
        <v>17417</v>
      </c>
      <c r="VQR1" s="1" t="s">
        <v>17418</v>
      </c>
      <c r="VQS1" s="1" t="s">
        <v>17419</v>
      </c>
      <c r="VQT1" s="1" t="s">
        <v>17420</v>
      </c>
      <c r="VQU1" s="1" t="s">
        <v>17421</v>
      </c>
      <c r="VQV1" s="1" t="s">
        <v>17422</v>
      </c>
      <c r="VQW1" s="1" t="s">
        <v>17423</v>
      </c>
      <c r="VQX1" s="1" t="s">
        <v>17424</v>
      </c>
      <c r="VQY1" s="1" t="s">
        <v>17425</v>
      </c>
      <c r="VQZ1" s="1" t="s">
        <v>17426</v>
      </c>
      <c r="VRA1" s="1" t="s">
        <v>17427</v>
      </c>
      <c r="VRB1" s="1" t="s">
        <v>17428</v>
      </c>
      <c r="VRC1" s="1" t="s">
        <v>17429</v>
      </c>
      <c r="VRD1" s="1" t="s">
        <v>17430</v>
      </c>
      <c r="VRE1" s="1" t="s">
        <v>17431</v>
      </c>
      <c r="VRF1" s="1" t="s">
        <v>17432</v>
      </c>
      <c r="VRG1" s="1" t="s">
        <v>17433</v>
      </c>
      <c r="VRH1" s="1" t="s">
        <v>17434</v>
      </c>
      <c r="VRI1" s="1" t="s">
        <v>17435</v>
      </c>
      <c r="VRJ1" s="1" t="s">
        <v>17436</v>
      </c>
      <c r="VRK1" s="1" t="s">
        <v>17437</v>
      </c>
      <c r="VRL1" s="1" t="s">
        <v>17438</v>
      </c>
      <c r="VRM1" s="1" t="s">
        <v>17439</v>
      </c>
      <c r="VRN1" s="1" t="s">
        <v>17440</v>
      </c>
      <c r="VRO1" s="1" t="s">
        <v>17441</v>
      </c>
      <c r="VRP1" s="1" t="s">
        <v>17442</v>
      </c>
      <c r="VRQ1" s="1" t="s">
        <v>17443</v>
      </c>
      <c r="VRR1" s="1" t="s">
        <v>17444</v>
      </c>
      <c r="VRS1" s="1" t="s">
        <v>17445</v>
      </c>
      <c r="VRT1" s="1" t="s">
        <v>17446</v>
      </c>
      <c r="VRU1" s="1" t="s">
        <v>17447</v>
      </c>
      <c r="VRV1" s="1" t="s">
        <v>17448</v>
      </c>
      <c r="VRW1" s="1" t="s">
        <v>17449</v>
      </c>
      <c r="VRX1" s="1" t="s">
        <v>17450</v>
      </c>
      <c r="VRY1" s="1" t="s">
        <v>17451</v>
      </c>
      <c r="VRZ1" s="1" t="s">
        <v>17452</v>
      </c>
      <c r="VSA1" s="1" t="s">
        <v>17453</v>
      </c>
      <c r="VSB1" s="1" t="s">
        <v>17454</v>
      </c>
      <c r="VSC1" s="1" t="s">
        <v>17455</v>
      </c>
      <c r="VSD1" s="1" t="s">
        <v>17456</v>
      </c>
      <c r="VSE1" s="1" t="s">
        <v>17457</v>
      </c>
      <c r="VSF1" s="1" t="s">
        <v>17458</v>
      </c>
      <c r="VSG1" s="1" t="s">
        <v>17459</v>
      </c>
      <c r="VSH1" s="1" t="s">
        <v>17460</v>
      </c>
      <c r="VSI1" s="1" t="s">
        <v>17461</v>
      </c>
      <c r="VSJ1" s="1" t="s">
        <v>17462</v>
      </c>
      <c r="VSK1" s="1" t="s">
        <v>17463</v>
      </c>
      <c r="VSL1" s="1" t="s">
        <v>17464</v>
      </c>
      <c r="VSM1" s="1" t="s">
        <v>17465</v>
      </c>
      <c r="VSN1" s="1" t="s">
        <v>17466</v>
      </c>
      <c r="VSO1" s="1" t="s">
        <v>17467</v>
      </c>
      <c r="VSP1" s="1" t="s">
        <v>17468</v>
      </c>
      <c r="VSQ1" s="1" t="s">
        <v>17469</v>
      </c>
      <c r="VSR1" s="1" t="s">
        <v>17470</v>
      </c>
      <c r="VSS1" s="1" t="s">
        <v>17471</v>
      </c>
      <c r="VST1" s="1" t="s">
        <v>17472</v>
      </c>
      <c r="VSU1" s="1" t="s">
        <v>17473</v>
      </c>
      <c r="VSV1" s="1" t="s">
        <v>17474</v>
      </c>
      <c r="VSW1" s="1" t="s">
        <v>17475</v>
      </c>
      <c r="VSX1" s="1" t="s">
        <v>17476</v>
      </c>
      <c r="VSY1" s="1" t="s">
        <v>17477</v>
      </c>
      <c r="VSZ1" s="1" t="s">
        <v>17478</v>
      </c>
      <c r="VTA1" s="1" t="s">
        <v>17479</v>
      </c>
      <c r="VTB1" s="1" t="s">
        <v>17480</v>
      </c>
      <c r="VTC1" s="1" t="s">
        <v>17481</v>
      </c>
      <c r="VTD1" s="1" t="s">
        <v>17482</v>
      </c>
      <c r="VTE1" s="1" t="s">
        <v>17483</v>
      </c>
      <c r="VTF1" s="1" t="s">
        <v>17484</v>
      </c>
      <c r="VTG1" s="1" t="s">
        <v>17485</v>
      </c>
      <c r="VTH1" s="1" t="s">
        <v>17486</v>
      </c>
      <c r="VTI1" s="1" t="s">
        <v>17487</v>
      </c>
      <c r="VTJ1" s="1" t="s">
        <v>17488</v>
      </c>
      <c r="VTK1" s="1" t="s">
        <v>17489</v>
      </c>
      <c r="VTL1" s="1" t="s">
        <v>17490</v>
      </c>
      <c r="VTM1" s="1" t="s">
        <v>17491</v>
      </c>
      <c r="VTN1" s="1" t="s">
        <v>17492</v>
      </c>
      <c r="VTO1" s="1" t="s">
        <v>17493</v>
      </c>
      <c r="VTP1" s="1" t="s">
        <v>17494</v>
      </c>
      <c r="VTQ1" s="1" t="s">
        <v>17495</v>
      </c>
      <c r="VTR1" s="1" t="s">
        <v>17496</v>
      </c>
      <c r="VTS1" s="1" t="s">
        <v>17497</v>
      </c>
      <c r="VTT1" s="1" t="s">
        <v>17498</v>
      </c>
      <c r="VTU1" s="1" t="s">
        <v>17499</v>
      </c>
      <c r="VTV1" s="1" t="s">
        <v>17500</v>
      </c>
      <c r="VTW1" s="1" t="s">
        <v>17501</v>
      </c>
      <c r="VTX1" s="1" t="s">
        <v>17502</v>
      </c>
      <c r="VTY1" s="1" t="s">
        <v>17503</v>
      </c>
      <c r="VTZ1" s="1" t="s">
        <v>17504</v>
      </c>
      <c r="VUA1" s="1" t="s">
        <v>17505</v>
      </c>
      <c r="VUB1" s="1" t="s">
        <v>17506</v>
      </c>
      <c r="VUC1" s="1" t="s">
        <v>17507</v>
      </c>
      <c r="VUD1" s="1" t="s">
        <v>17508</v>
      </c>
      <c r="VUE1" s="1" t="s">
        <v>17509</v>
      </c>
      <c r="VUF1" s="1" t="s">
        <v>17510</v>
      </c>
      <c r="VUG1" s="1" t="s">
        <v>17511</v>
      </c>
      <c r="VUH1" s="1" t="s">
        <v>17512</v>
      </c>
      <c r="VUI1" s="1" t="s">
        <v>17513</v>
      </c>
      <c r="VUJ1" s="1" t="s">
        <v>17514</v>
      </c>
      <c r="VUK1" s="1" t="s">
        <v>17515</v>
      </c>
      <c r="VUL1" s="1" t="s">
        <v>17516</v>
      </c>
      <c r="VUM1" s="1" t="s">
        <v>17517</v>
      </c>
      <c r="VUN1" s="1" t="s">
        <v>17518</v>
      </c>
      <c r="VUO1" s="1" t="s">
        <v>17519</v>
      </c>
      <c r="VUP1" s="1" t="s">
        <v>17520</v>
      </c>
      <c r="VUQ1" s="1" t="s">
        <v>17521</v>
      </c>
      <c r="VUR1" s="1" t="s">
        <v>17522</v>
      </c>
      <c r="VUS1" s="1" t="s">
        <v>17523</v>
      </c>
      <c r="VUT1" s="1" t="s">
        <v>17524</v>
      </c>
      <c r="VUU1" s="1" t="s">
        <v>17525</v>
      </c>
      <c r="VUV1" s="1" t="s">
        <v>17526</v>
      </c>
      <c r="VUW1" s="1" t="s">
        <v>17527</v>
      </c>
      <c r="VUX1" s="1" t="s">
        <v>17528</v>
      </c>
      <c r="VUY1" s="1" t="s">
        <v>17529</v>
      </c>
      <c r="VUZ1" s="1" t="s">
        <v>17530</v>
      </c>
      <c r="VVA1" s="1" t="s">
        <v>17531</v>
      </c>
      <c r="VVB1" s="1" t="s">
        <v>17532</v>
      </c>
      <c r="VVC1" s="1" t="s">
        <v>17533</v>
      </c>
      <c r="VVD1" s="1" t="s">
        <v>17534</v>
      </c>
      <c r="VVE1" s="1" t="s">
        <v>17535</v>
      </c>
      <c r="VVF1" s="1" t="s">
        <v>17536</v>
      </c>
      <c r="VVG1" s="1" t="s">
        <v>17537</v>
      </c>
      <c r="VVH1" s="1" t="s">
        <v>17538</v>
      </c>
      <c r="VVI1" s="1" t="s">
        <v>17539</v>
      </c>
      <c r="VVJ1" s="1" t="s">
        <v>17540</v>
      </c>
      <c r="VVK1" s="1" t="s">
        <v>17541</v>
      </c>
      <c r="VVL1" s="1" t="s">
        <v>17542</v>
      </c>
      <c r="VVM1" s="1" t="s">
        <v>17543</v>
      </c>
      <c r="VVN1" s="1" t="s">
        <v>17544</v>
      </c>
      <c r="VVO1" s="1" t="s">
        <v>17545</v>
      </c>
      <c r="VVP1" s="1" t="s">
        <v>17546</v>
      </c>
      <c r="VVQ1" s="1" t="s">
        <v>17547</v>
      </c>
      <c r="VVR1" s="1" t="s">
        <v>17548</v>
      </c>
      <c r="VVS1" s="1" t="s">
        <v>17549</v>
      </c>
      <c r="VVT1" s="1" t="s">
        <v>17550</v>
      </c>
      <c r="VVU1" s="1" t="s">
        <v>17551</v>
      </c>
      <c r="VVV1" s="1" t="s">
        <v>17552</v>
      </c>
      <c r="VVW1" s="1" t="s">
        <v>17553</v>
      </c>
      <c r="VVX1" s="1" t="s">
        <v>17554</v>
      </c>
      <c r="VVY1" s="1" t="s">
        <v>17555</v>
      </c>
      <c r="VVZ1" s="1" t="s">
        <v>17556</v>
      </c>
      <c r="VWA1" s="1" t="s">
        <v>17557</v>
      </c>
      <c r="VWB1" s="1" t="s">
        <v>17558</v>
      </c>
      <c r="VWC1" s="1" t="s">
        <v>17559</v>
      </c>
      <c r="VWD1" s="1" t="s">
        <v>17560</v>
      </c>
      <c r="VWE1" s="1" t="s">
        <v>17561</v>
      </c>
      <c r="VWF1" s="1" t="s">
        <v>17562</v>
      </c>
      <c r="VWG1" s="1" t="s">
        <v>17563</v>
      </c>
      <c r="VWH1" s="1" t="s">
        <v>17564</v>
      </c>
      <c r="VWI1" s="1" t="s">
        <v>17565</v>
      </c>
      <c r="VWJ1" s="1" t="s">
        <v>17566</v>
      </c>
      <c r="VWK1" s="1" t="s">
        <v>17567</v>
      </c>
      <c r="VWL1" s="1" t="s">
        <v>17568</v>
      </c>
      <c r="VWM1" s="1" t="s">
        <v>17569</v>
      </c>
      <c r="VWN1" s="1" t="s">
        <v>17570</v>
      </c>
      <c r="VWO1" s="1" t="s">
        <v>17571</v>
      </c>
      <c r="VWP1" s="1" t="s">
        <v>17572</v>
      </c>
      <c r="VWQ1" s="1" t="s">
        <v>17573</v>
      </c>
      <c r="VWR1" s="1" t="s">
        <v>17574</v>
      </c>
      <c r="VWS1" s="1" t="s">
        <v>17575</v>
      </c>
      <c r="VWT1" s="1" t="s">
        <v>17576</v>
      </c>
      <c r="VWU1" s="1" t="s">
        <v>17577</v>
      </c>
      <c r="VWV1" s="1" t="s">
        <v>17578</v>
      </c>
      <c r="VWW1" s="1" t="s">
        <v>17579</v>
      </c>
      <c r="VWX1" s="1" t="s">
        <v>17580</v>
      </c>
      <c r="VWY1" s="1" t="s">
        <v>17581</v>
      </c>
      <c r="VWZ1" s="1" t="s">
        <v>17582</v>
      </c>
      <c r="VXA1" s="1" t="s">
        <v>17583</v>
      </c>
      <c r="VXB1" s="1" t="s">
        <v>17584</v>
      </c>
      <c r="VXC1" s="1" t="s">
        <v>17585</v>
      </c>
      <c r="VXD1" s="1" t="s">
        <v>17586</v>
      </c>
      <c r="VXE1" s="1" t="s">
        <v>17587</v>
      </c>
      <c r="VXF1" s="1" t="s">
        <v>17588</v>
      </c>
      <c r="VXG1" s="1" t="s">
        <v>17589</v>
      </c>
      <c r="VXH1" s="1" t="s">
        <v>17590</v>
      </c>
      <c r="VXI1" s="1" t="s">
        <v>17591</v>
      </c>
      <c r="VXJ1" s="1" t="s">
        <v>17592</v>
      </c>
      <c r="VXK1" s="1" t="s">
        <v>17593</v>
      </c>
      <c r="VXL1" s="1" t="s">
        <v>17594</v>
      </c>
      <c r="VXM1" s="1" t="s">
        <v>17595</v>
      </c>
      <c r="VXN1" s="1" t="s">
        <v>17596</v>
      </c>
      <c r="VXO1" s="1" t="s">
        <v>17597</v>
      </c>
      <c r="VXP1" s="1" t="s">
        <v>17598</v>
      </c>
      <c r="VXQ1" s="1" t="s">
        <v>17599</v>
      </c>
      <c r="VXR1" s="1" t="s">
        <v>17600</v>
      </c>
      <c r="VXS1" s="1" t="s">
        <v>17601</v>
      </c>
      <c r="VXT1" s="1" t="s">
        <v>17602</v>
      </c>
      <c r="VXU1" s="1" t="s">
        <v>17603</v>
      </c>
      <c r="VXV1" s="1" t="s">
        <v>17604</v>
      </c>
      <c r="VXW1" s="1" t="s">
        <v>17605</v>
      </c>
      <c r="VXX1" s="1" t="s">
        <v>17606</v>
      </c>
      <c r="VXY1" s="1" t="s">
        <v>17607</v>
      </c>
      <c r="VXZ1" s="1" t="s">
        <v>17608</v>
      </c>
      <c r="VYA1" s="1" t="s">
        <v>17609</v>
      </c>
      <c r="VYB1" s="1" t="s">
        <v>17610</v>
      </c>
      <c r="VYC1" s="1" t="s">
        <v>17611</v>
      </c>
      <c r="VYD1" s="1" t="s">
        <v>17612</v>
      </c>
      <c r="VYE1" s="1" t="s">
        <v>17613</v>
      </c>
      <c r="VYF1" s="1" t="s">
        <v>17614</v>
      </c>
      <c r="VYG1" s="1" t="s">
        <v>17615</v>
      </c>
      <c r="VYH1" s="1" t="s">
        <v>17616</v>
      </c>
      <c r="VYI1" s="1" t="s">
        <v>17617</v>
      </c>
      <c r="VYJ1" s="1" t="s">
        <v>17618</v>
      </c>
      <c r="VYK1" s="1" t="s">
        <v>17619</v>
      </c>
      <c r="VYL1" s="1" t="s">
        <v>17620</v>
      </c>
      <c r="VYM1" s="1" t="s">
        <v>17621</v>
      </c>
      <c r="VYN1" s="1" t="s">
        <v>17622</v>
      </c>
      <c r="VYO1" s="1" t="s">
        <v>17623</v>
      </c>
      <c r="VYP1" s="1" t="s">
        <v>17624</v>
      </c>
      <c r="VYQ1" s="1" t="s">
        <v>17625</v>
      </c>
      <c r="VYR1" s="1" t="s">
        <v>17626</v>
      </c>
      <c r="VYS1" s="1" t="s">
        <v>17627</v>
      </c>
      <c r="VYT1" s="1" t="s">
        <v>17628</v>
      </c>
      <c r="VYU1" s="1" t="s">
        <v>17629</v>
      </c>
      <c r="VYV1" s="1" t="s">
        <v>17630</v>
      </c>
      <c r="VYW1" s="1" t="s">
        <v>17631</v>
      </c>
      <c r="VYX1" s="1" t="s">
        <v>17632</v>
      </c>
      <c r="VYY1" s="1" t="s">
        <v>17633</v>
      </c>
      <c r="VYZ1" s="1" t="s">
        <v>17634</v>
      </c>
      <c r="VZA1" s="1" t="s">
        <v>17635</v>
      </c>
      <c r="VZB1" s="1" t="s">
        <v>17636</v>
      </c>
      <c r="VZC1" s="1" t="s">
        <v>17637</v>
      </c>
      <c r="VZD1" s="1" t="s">
        <v>17638</v>
      </c>
      <c r="VZE1" s="1" t="s">
        <v>17639</v>
      </c>
      <c r="VZF1" s="1" t="s">
        <v>17640</v>
      </c>
      <c r="VZG1" s="1" t="s">
        <v>17641</v>
      </c>
      <c r="VZH1" s="1" t="s">
        <v>17642</v>
      </c>
      <c r="VZI1" s="1" t="s">
        <v>17643</v>
      </c>
      <c r="VZJ1" s="1" t="s">
        <v>17644</v>
      </c>
      <c r="VZK1" s="1" t="s">
        <v>17645</v>
      </c>
      <c r="VZL1" s="1" t="s">
        <v>17646</v>
      </c>
      <c r="VZM1" s="1" t="s">
        <v>17647</v>
      </c>
      <c r="VZN1" s="1" t="s">
        <v>17648</v>
      </c>
      <c r="VZO1" s="1" t="s">
        <v>17649</v>
      </c>
      <c r="VZP1" s="1" t="s">
        <v>17650</v>
      </c>
      <c r="VZQ1" s="1" t="s">
        <v>17651</v>
      </c>
      <c r="VZR1" s="1" t="s">
        <v>17652</v>
      </c>
      <c r="VZS1" s="1" t="s">
        <v>17653</v>
      </c>
      <c r="VZT1" s="1" t="s">
        <v>17654</v>
      </c>
      <c r="VZU1" s="1" t="s">
        <v>17655</v>
      </c>
      <c r="VZV1" s="1" t="s">
        <v>17656</v>
      </c>
      <c r="VZW1" s="1" t="s">
        <v>17657</v>
      </c>
      <c r="VZX1" s="1" t="s">
        <v>17658</v>
      </c>
      <c r="VZY1" s="1" t="s">
        <v>17659</v>
      </c>
      <c r="VZZ1" s="1" t="s">
        <v>17660</v>
      </c>
      <c r="WAA1" s="1" t="s">
        <v>17661</v>
      </c>
      <c r="WAB1" s="1" t="s">
        <v>17662</v>
      </c>
      <c r="WAC1" s="1" t="s">
        <v>17663</v>
      </c>
      <c r="WAD1" s="1" t="s">
        <v>17664</v>
      </c>
      <c r="WAE1" s="1" t="s">
        <v>17665</v>
      </c>
      <c r="WAF1" s="1" t="s">
        <v>17666</v>
      </c>
      <c r="WAG1" s="1" t="s">
        <v>17667</v>
      </c>
      <c r="WAH1" s="1" t="s">
        <v>17668</v>
      </c>
      <c r="WAI1" s="1" t="s">
        <v>17669</v>
      </c>
      <c r="WAJ1" s="1" t="s">
        <v>17670</v>
      </c>
      <c r="WAK1" s="1" t="s">
        <v>17671</v>
      </c>
      <c r="WAL1" s="1" t="s">
        <v>17672</v>
      </c>
      <c r="WAM1" s="1" t="s">
        <v>17673</v>
      </c>
      <c r="WAN1" s="1" t="s">
        <v>17674</v>
      </c>
      <c r="WAO1" s="1" t="s">
        <v>17675</v>
      </c>
      <c r="WAP1" s="1" t="s">
        <v>17676</v>
      </c>
      <c r="WAQ1" s="1" t="s">
        <v>17677</v>
      </c>
      <c r="WAR1" s="1" t="s">
        <v>17678</v>
      </c>
      <c r="WAS1" s="1" t="s">
        <v>17679</v>
      </c>
      <c r="WAT1" s="1" t="s">
        <v>17680</v>
      </c>
      <c r="WAU1" s="1" t="s">
        <v>17681</v>
      </c>
      <c r="WAV1" s="1" t="s">
        <v>17682</v>
      </c>
      <c r="WAW1" s="1" t="s">
        <v>17683</v>
      </c>
      <c r="WAX1" s="1" t="s">
        <v>17684</v>
      </c>
      <c r="WAY1" s="1" t="s">
        <v>17685</v>
      </c>
      <c r="WAZ1" s="1" t="s">
        <v>17686</v>
      </c>
      <c r="WBA1" s="1" t="s">
        <v>17687</v>
      </c>
      <c r="WBB1" s="1" t="s">
        <v>17688</v>
      </c>
      <c r="WBC1" s="1" t="s">
        <v>17689</v>
      </c>
      <c r="WBD1" s="1" t="s">
        <v>17690</v>
      </c>
      <c r="WBE1" s="1" t="s">
        <v>17691</v>
      </c>
      <c r="WBF1" s="1" t="s">
        <v>17692</v>
      </c>
      <c r="WBG1" s="1" t="s">
        <v>17693</v>
      </c>
      <c r="WBH1" s="1" t="s">
        <v>17694</v>
      </c>
      <c r="WBI1" s="1" t="s">
        <v>17695</v>
      </c>
      <c r="WBJ1" s="1" t="s">
        <v>17696</v>
      </c>
      <c r="WBK1" s="1" t="s">
        <v>17697</v>
      </c>
      <c r="WBL1" s="1" t="s">
        <v>17698</v>
      </c>
      <c r="WBM1" s="1" t="s">
        <v>17699</v>
      </c>
      <c r="WBN1" s="1" t="s">
        <v>17700</v>
      </c>
      <c r="WBO1" s="1" t="s">
        <v>17701</v>
      </c>
      <c r="WBP1" s="1" t="s">
        <v>17702</v>
      </c>
      <c r="WBQ1" s="1" t="s">
        <v>17703</v>
      </c>
      <c r="WBR1" s="1" t="s">
        <v>17704</v>
      </c>
      <c r="WBS1" s="1" t="s">
        <v>17705</v>
      </c>
      <c r="WBT1" s="1" t="s">
        <v>17706</v>
      </c>
      <c r="WBU1" s="1" t="s">
        <v>17707</v>
      </c>
      <c r="WBV1" s="1" t="s">
        <v>17708</v>
      </c>
      <c r="WBW1" s="1" t="s">
        <v>17709</v>
      </c>
      <c r="WBX1" s="1" t="s">
        <v>17710</v>
      </c>
      <c r="WBY1" s="1" t="s">
        <v>17711</v>
      </c>
      <c r="WBZ1" s="1" t="s">
        <v>17712</v>
      </c>
      <c r="WCA1" s="1" t="s">
        <v>17713</v>
      </c>
      <c r="WCB1" s="1" t="s">
        <v>17714</v>
      </c>
      <c r="WCC1" s="1" t="s">
        <v>17715</v>
      </c>
      <c r="WCD1" s="1" t="s">
        <v>17716</v>
      </c>
      <c r="WCE1" s="1" t="s">
        <v>17717</v>
      </c>
      <c r="WCF1" s="1" t="s">
        <v>17718</v>
      </c>
      <c r="WCG1" s="1" t="s">
        <v>17719</v>
      </c>
      <c r="WCH1" s="1" t="s">
        <v>17720</v>
      </c>
      <c r="WCI1" s="1" t="s">
        <v>17721</v>
      </c>
      <c r="WCJ1" s="1" t="s">
        <v>17722</v>
      </c>
      <c r="WCK1" s="1" t="s">
        <v>17723</v>
      </c>
      <c r="WCL1" s="1" t="s">
        <v>17724</v>
      </c>
      <c r="WCM1" s="1" t="s">
        <v>17725</v>
      </c>
      <c r="WCN1" s="1" t="s">
        <v>17726</v>
      </c>
      <c r="WCO1" s="1" t="s">
        <v>17727</v>
      </c>
      <c r="WCP1" s="1" t="s">
        <v>17728</v>
      </c>
      <c r="WCQ1" s="1" t="s">
        <v>17729</v>
      </c>
      <c r="WCR1" s="1" t="s">
        <v>17730</v>
      </c>
      <c r="WCS1" s="1" t="s">
        <v>17731</v>
      </c>
      <c r="WCT1" s="1" t="s">
        <v>17732</v>
      </c>
      <c r="WCU1" s="1" t="s">
        <v>17733</v>
      </c>
      <c r="WCV1" s="1" t="s">
        <v>17734</v>
      </c>
      <c r="WCW1" s="1" t="s">
        <v>17735</v>
      </c>
      <c r="WCX1" s="1" t="s">
        <v>17736</v>
      </c>
      <c r="WCY1" s="1" t="s">
        <v>17737</v>
      </c>
      <c r="WCZ1" s="1" t="s">
        <v>17738</v>
      </c>
      <c r="WDA1" s="1" t="s">
        <v>17739</v>
      </c>
      <c r="WDB1" s="1" t="s">
        <v>17740</v>
      </c>
      <c r="WDC1" s="1" t="s">
        <v>17741</v>
      </c>
      <c r="WDD1" s="1" t="s">
        <v>17742</v>
      </c>
      <c r="WDE1" s="1" t="s">
        <v>17743</v>
      </c>
      <c r="WDF1" s="1" t="s">
        <v>17744</v>
      </c>
      <c r="WDG1" s="1" t="s">
        <v>17745</v>
      </c>
      <c r="WDH1" s="1" t="s">
        <v>17746</v>
      </c>
      <c r="WDI1" s="1" t="s">
        <v>17747</v>
      </c>
      <c r="WDJ1" s="1" t="s">
        <v>17748</v>
      </c>
      <c r="WDK1" s="1" t="s">
        <v>17749</v>
      </c>
      <c r="WDL1" s="1" t="s">
        <v>17750</v>
      </c>
      <c r="WDM1" s="1" t="s">
        <v>17751</v>
      </c>
      <c r="WDN1" s="1" t="s">
        <v>17752</v>
      </c>
      <c r="WDO1" s="1" t="s">
        <v>17753</v>
      </c>
      <c r="WDP1" s="1" t="s">
        <v>17754</v>
      </c>
      <c r="WDQ1" s="1" t="s">
        <v>17755</v>
      </c>
      <c r="WDR1" s="1" t="s">
        <v>17756</v>
      </c>
      <c r="WDS1" s="1" t="s">
        <v>17757</v>
      </c>
      <c r="WDT1" s="1" t="s">
        <v>17758</v>
      </c>
      <c r="WDU1" s="1" t="s">
        <v>17759</v>
      </c>
      <c r="WDV1" s="1" t="s">
        <v>17760</v>
      </c>
      <c r="WDW1" s="1" t="s">
        <v>17761</v>
      </c>
      <c r="WDX1" s="1" t="s">
        <v>17762</v>
      </c>
      <c r="WDY1" s="1" t="s">
        <v>17763</v>
      </c>
      <c r="WDZ1" s="1" t="s">
        <v>17764</v>
      </c>
      <c r="WEA1" s="1" t="s">
        <v>17765</v>
      </c>
      <c r="WEB1" s="1" t="s">
        <v>17766</v>
      </c>
      <c r="WEC1" s="1" t="s">
        <v>17767</v>
      </c>
      <c r="WED1" s="1" t="s">
        <v>17768</v>
      </c>
      <c r="WEE1" s="1" t="s">
        <v>17769</v>
      </c>
      <c r="WEF1" s="1" t="s">
        <v>17770</v>
      </c>
      <c r="WEG1" s="1" t="s">
        <v>17771</v>
      </c>
      <c r="WEH1" s="1" t="s">
        <v>17772</v>
      </c>
      <c r="WEI1" s="1" t="s">
        <v>17773</v>
      </c>
      <c r="WEJ1" s="1" t="s">
        <v>17774</v>
      </c>
      <c r="WEK1" s="1" t="s">
        <v>17775</v>
      </c>
      <c r="WEL1" s="1" t="s">
        <v>17776</v>
      </c>
      <c r="WEM1" s="1" t="s">
        <v>17777</v>
      </c>
      <c r="WEN1" s="1" t="s">
        <v>17778</v>
      </c>
      <c r="WEO1" s="1" t="s">
        <v>17779</v>
      </c>
      <c r="WEP1" s="1" t="s">
        <v>17780</v>
      </c>
      <c r="WEQ1" s="1" t="s">
        <v>17781</v>
      </c>
      <c r="WER1" s="1" t="s">
        <v>17782</v>
      </c>
      <c r="WES1" s="1" t="s">
        <v>17783</v>
      </c>
      <c r="WET1" s="1" t="s">
        <v>17784</v>
      </c>
      <c r="WEU1" s="1" t="s">
        <v>17785</v>
      </c>
      <c r="WEV1" s="1" t="s">
        <v>17786</v>
      </c>
      <c r="WEW1" s="1" t="s">
        <v>17787</v>
      </c>
      <c r="WEX1" s="1" t="s">
        <v>17788</v>
      </c>
      <c r="WEY1" s="1" t="s">
        <v>17789</v>
      </c>
      <c r="WEZ1" s="1" t="s">
        <v>17790</v>
      </c>
      <c r="WFA1" s="1" t="s">
        <v>17791</v>
      </c>
      <c r="WFB1" s="1" t="s">
        <v>17792</v>
      </c>
      <c r="WFC1" s="1" t="s">
        <v>17793</v>
      </c>
      <c r="WFD1" s="1" t="s">
        <v>17794</v>
      </c>
      <c r="WFE1" s="1" t="s">
        <v>17795</v>
      </c>
      <c r="WFF1" s="1" t="s">
        <v>17796</v>
      </c>
      <c r="WFG1" s="1" t="s">
        <v>17797</v>
      </c>
      <c r="WFH1" s="1" t="s">
        <v>17798</v>
      </c>
      <c r="WFI1" s="1" t="s">
        <v>17799</v>
      </c>
      <c r="WFJ1" s="1" t="s">
        <v>17800</v>
      </c>
      <c r="WFK1" s="1" t="s">
        <v>17801</v>
      </c>
      <c r="WFL1" s="1" t="s">
        <v>17802</v>
      </c>
      <c r="WFM1" s="1" t="s">
        <v>17803</v>
      </c>
      <c r="WFN1" s="1" t="s">
        <v>17804</v>
      </c>
      <c r="WFO1" s="1" t="s">
        <v>17805</v>
      </c>
      <c r="WFP1" s="1" t="s">
        <v>17806</v>
      </c>
      <c r="WFQ1" s="1" t="s">
        <v>17807</v>
      </c>
      <c r="WFR1" s="1" t="s">
        <v>17808</v>
      </c>
      <c r="WFS1" s="1" t="s">
        <v>17809</v>
      </c>
      <c r="WFT1" s="1" t="s">
        <v>17810</v>
      </c>
      <c r="WFU1" s="1" t="s">
        <v>17811</v>
      </c>
      <c r="WFV1" s="1" t="s">
        <v>17812</v>
      </c>
      <c r="WFW1" s="1" t="s">
        <v>17813</v>
      </c>
      <c r="WFX1" s="1" t="s">
        <v>17814</v>
      </c>
      <c r="WFY1" s="1" t="s">
        <v>17815</v>
      </c>
      <c r="WFZ1" s="1" t="s">
        <v>17816</v>
      </c>
      <c r="WGA1" s="1" t="s">
        <v>17817</v>
      </c>
      <c r="WGB1" s="1" t="s">
        <v>17818</v>
      </c>
      <c r="WGC1" s="1" t="s">
        <v>17819</v>
      </c>
      <c r="WGD1" s="1" t="s">
        <v>17820</v>
      </c>
      <c r="WGE1" s="1" t="s">
        <v>17821</v>
      </c>
      <c r="WGF1" s="1" t="s">
        <v>17822</v>
      </c>
      <c r="WGG1" s="1" t="s">
        <v>17823</v>
      </c>
      <c r="WGH1" s="1" t="s">
        <v>17824</v>
      </c>
      <c r="WGI1" s="1" t="s">
        <v>17825</v>
      </c>
      <c r="WGJ1" s="1" t="s">
        <v>17826</v>
      </c>
      <c r="WGK1" s="1" t="s">
        <v>17827</v>
      </c>
      <c r="WGL1" s="1" t="s">
        <v>17828</v>
      </c>
      <c r="WGM1" s="1" t="s">
        <v>17829</v>
      </c>
      <c r="WGN1" s="1" t="s">
        <v>17830</v>
      </c>
      <c r="WGO1" s="1" t="s">
        <v>17831</v>
      </c>
      <c r="WGP1" s="1" t="s">
        <v>17832</v>
      </c>
      <c r="WGQ1" s="1" t="s">
        <v>17833</v>
      </c>
      <c r="WGR1" s="1" t="s">
        <v>17834</v>
      </c>
      <c r="WGS1" s="1" t="s">
        <v>17835</v>
      </c>
      <c r="WGT1" s="1" t="s">
        <v>17836</v>
      </c>
      <c r="WGU1" s="1" t="s">
        <v>17837</v>
      </c>
      <c r="WGV1" s="1" t="s">
        <v>17838</v>
      </c>
      <c r="WGW1" s="1" t="s">
        <v>17839</v>
      </c>
      <c r="WGX1" s="1" t="s">
        <v>17840</v>
      </c>
      <c r="WGY1" s="1" t="s">
        <v>17841</v>
      </c>
      <c r="WGZ1" s="1" t="s">
        <v>17842</v>
      </c>
      <c r="WHA1" s="1" t="s">
        <v>17843</v>
      </c>
      <c r="WHB1" s="1" t="s">
        <v>17844</v>
      </c>
      <c r="WHC1" s="1" t="s">
        <v>17845</v>
      </c>
      <c r="WHD1" s="1" t="s">
        <v>17846</v>
      </c>
      <c r="WHE1" s="1" t="s">
        <v>17847</v>
      </c>
      <c r="WHF1" s="1" t="s">
        <v>17848</v>
      </c>
      <c r="WHG1" s="1" t="s">
        <v>17849</v>
      </c>
      <c r="WHH1" s="1" t="s">
        <v>17850</v>
      </c>
      <c r="WHI1" s="1" t="s">
        <v>17851</v>
      </c>
      <c r="WHJ1" s="1" t="s">
        <v>17852</v>
      </c>
      <c r="WHK1" s="1" t="s">
        <v>17853</v>
      </c>
      <c r="WHL1" s="1" t="s">
        <v>17854</v>
      </c>
      <c r="WHM1" s="1" t="s">
        <v>17855</v>
      </c>
      <c r="WHN1" s="1" t="s">
        <v>17856</v>
      </c>
      <c r="WHO1" s="1" t="s">
        <v>17857</v>
      </c>
      <c r="WHP1" s="1" t="s">
        <v>17858</v>
      </c>
      <c r="WHQ1" s="1" t="s">
        <v>17859</v>
      </c>
      <c r="WHR1" s="1" t="s">
        <v>17860</v>
      </c>
      <c r="WHS1" s="1" t="s">
        <v>17861</v>
      </c>
      <c r="WHT1" s="1" t="s">
        <v>17862</v>
      </c>
      <c r="WHU1" s="1" t="s">
        <v>17863</v>
      </c>
      <c r="WHV1" s="1" t="s">
        <v>17864</v>
      </c>
      <c r="WHW1" s="1" t="s">
        <v>17865</v>
      </c>
      <c r="WHX1" s="1" t="s">
        <v>17866</v>
      </c>
      <c r="WHY1" s="1" t="s">
        <v>17867</v>
      </c>
      <c r="WHZ1" s="1" t="s">
        <v>17868</v>
      </c>
      <c r="WIA1" s="1" t="s">
        <v>17869</v>
      </c>
      <c r="WIB1" s="1" t="s">
        <v>17870</v>
      </c>
      <c r="WIC1" s="1" t="s">
        <v>17871</v>
      </c>
      <c r="WID1" s="1" t="s">
        <v>17872</v>
      </c>
      <c r="WIE1" s="1" t="s">
        <v>17873</v>
      </c>
      <c r="WIF1" s="1" t="s">
        <v>17874</v>
      </c>
      <c r="WIG1" s="1" t="s">
        <v>17875</v>
      </c>
      <c r="WIH1" s="1" t="s">
        <v>17876</v>
      </c>
      <c r="WII1" s="1" t="s">
        <v>17877</v>
      </c>
      <c r="WIJ1" s="1" t="s">
        <v>17878</v>
      </c>
      <c r="WIK1" s="1" t="s">
        <v>17879</v>
      </c>
      <c r="WIL1" s="1" t="s">
        <v>17880</v>
      </c>
      <c r="WIM1" s="1" t="s">
        <v>17881</v>
      </c>
      <c r="WIN1" s="1" t="s">
        <v>17882</v>
      </c>
      <c r="WIO1" s="1" t="s">
        <v>17883</v>
      </c>
      <c r="WIP1" s="1" t="s">
        <v>17884</v>
      </c>
      <c r="WIQ1" s="1" t="s">
        <v>17885</v>
      </c>
      <c r="WIR1" s="1" t="s">
        <v>17886</v>
      </c>
      <c r="WIS1" s="1" t="s">
        <v>17887</v>
      </c>
      <c r="WIT1" s="1" t="s">
        <v>17888</v>
      </c>
      <c r="WIU1" s="1" t="s">
        <v>17889</v>
      </c>
      <c r="WIV1" s="1" t="s">
        <v>17890</v>
      </c>
      <c r="WIW1" s="1" t="s">
        <v>17891</v>
      </c>
      <c r="WIX1" s="1" t="s">
        <v>17892</v>
      </c>
      <c r="WIY1" s="1" t="s">
        <v>17893</v>
      </c>
      <c r="WIZ1" s="1" t="s">
        <v>17894</v>
      </c>
      <c r="WJA1" s="1" t="s">
        <v>17895</v>
      </c>
      <c r="WJB1" s="1" t="s">
        <v>17896</v>
      </c>
      <c r="WJC1" s="1" t="s">
        <v>17897</v>
      </c>
      <c r="WJD1" s="1" t="s">
        <v>17898</v>
      </c>
      <c r="WJE1" s="1" t="s">
        <v>17899</v>
      </c>
      <c r="WJF1" s="1" t="s">
        <v>17900</v>
      </c>
      <c r="WJG1" s="1" t="s">
        <v>17901</v>
      </c>
      <c r="WJH1" s="1" t="s">
        <v>17902</v>
      </c>
      <c r="WJI1" s="1" t="s">
        <v>17903</v>
      </c>
      <c r="WJJ1" s="1" t="s">
        <v>17904</v>
      </c>
      <c r="WJK1" s="1" t="s">
        <v>17905</v>
      </c>
      <c r="WJL1" s="1" t="s">
        <v>17906</v>
      </c>
      <c r="WJM1" s="1" t="s">
        <v>17907</v>
      </c>
      <c r="WJN1" s="1" t="s">
        <v>17908</v>
      </c>
      <c r="WJO1" s="1" t="s">
        <v>17909</v>
      </c>
      <c r="WJP1" s="1" t="s">
        <v>17910</v>
      </c>
      <c r="WJQ1" s="1" t="s">
        <v>17911</v>
      </c>
      <c r="WJR1" s="1" t="s">
        <v>17912</v>
      </c>
      <c r="WJS1" s="1" t="s">
        <v>17913</v>
      </c>
      <c r="WJT1" s="1" t="s">
        <v>17914</v>
      </c>
      <c r="WJU1" s="1" t="s">
        <v>17915</v>
      </c>
      <c r="WJV1" s="1" t="s">
        <v>17916</v>
      </c>
      <c r="WJW1" s="1" t="s">
        <v>17917</v>
      </c>
      <c r="WJX1" s="1" t="s">
        <v>17918</v>
      </c>
      <c r="WJY1" s="1" t="s">
        <v>17919</v>
      </c>
      <c r="WJZ1" s="1" t="s">
        <v>17920</v>
      </c>
      <c r="WKA1" s="1" t="s">
        <v>17921</v>
      </c>
      <c r="WKB1" s="1" t="s">
        <v>17922</v>
      </c>
      <c r="WKC1" s="1" t="s">
        <v>17923</v>
      </c>
      <c r="WKD1" s="1" t="s">
        <v>17924</v>
      </c>
      <c r="WKE1" s="1" t="s">
        <v>17925</v>
      </c>
      <c r="WKF1" s="1" t="s">
        <v>17926</v>
      </c>
      <c r="WKG1" s="1" t="s">
        <v>17927</v>
      </c>
      <c r="WKH1" s="1" t="s">
        <v>17928</v>
      </c>
      <c r="WKI1" s="1" t="s">
        <v>17929</v>
      </c>
      <c r="WKJ1" s="1" t="s">
        <v>17930</v>
      </c>
      <c r="WKK1" s="1" t="s">
        <v>17931</v>
      </c>
      <c r="WKL1" s="1" t="s">
        <v>17932</v>
      </c>
      <c r="WKM1" s="1" t="s">
        <v>17933</v>
      </c>
      <c r="WKN1" s="1" t="s">
        <v>17934</v>
      </c>
      <c r="WKO1" s="1" t="s">
        <v>17935</v>
      </c>
      <c r="WKP1" s="1" t="s">
        <v>17936</v>
      </c>
      <c r="WKQ1" s="1" t="s">
        <v>17937</v>
      </c>
      <c r="WKR1" s="1" t="s">
        <v>17938</v>
      </c>
      <c r="WKS1" s="1" t="s">
        <v>17939</v>
      </c>
      <c r="WKT1" s="1" t="s">
        <v>17940</v>
      </c>
      <c r="WKU1" s="1" t="s">
        <v>17941</v>
      </c>
      <c r="WKV1" s="1" t="s">
        <v>17942</v>
      </c>
      <c r="WKW1" s="1" t="s">
        <v>17943</v>
      </c>
      <c r="WKX1" s="1" t="s">
        <v>17944</v>
      </c>
      <c r="WKY1" s="1" t="s">
        <v>17945</v>
      </c>
      <c r="WKZ1" s="1" t="s">
        <v>17946</v>
      </c>
      <c r="WLA1" s="1" t="s">
        <v>17947</v>
      </c>
      <c r="WLB1" s="1" t="s">
        <v>17948</v>
      </c>
      <c r="WLC1" s="1" t="s">
        <v>17949</v>
      </c>
      <c r="WLD1" s="1" t="s">
        <v>17950</v>
      </c>
      <c r="WLE1" s="1" t="s">
        <v>17951</v>
      </c>
      <c r="WLF1" s="1" t="s">
        <v>17952</v>
      </c>
      <c r="WLG1" s="1" t="s">
        <v>17953</v>
      </c>
      <c r="WLH1" s="1" t="s">
        <v>17954</v>
      </c>
      <c r="WLI1" s="1" t="s">
        <v>17955</v>
      </c>
      <c r="WLJ1" s="1" t="s">
        <v>17956</v>
      </c>
      <c r="WLK1" s="1" t="s">
        <v>17957</v>
      </c>
      <c r="WLL1" s="1" t="s">
        <v>17958</v>
      </c>
      <c r="WLM1" s="1" t="s">
        <v>17959</v>
      </c>
      <c r="WLN1" s="1" t="s">
        <v>17960</v>
      </c>
      <c r="WLO1" s="1" t="s">
        <v>17961</v>
      </c>
      <c r="WLP1" s="1" t="s">
        <v>17962</v>
      </c>
      <c r="WLQ1" s="1" t="s">
        <v>17963</v>
      </c>
      <c r="WLR1" s="1" t="s">
        <v>17964</v>
      </c>
      <c r="WLS1" s="1" t="s">
        <v>17965</v>
      </c>
      <c r="WLT1" s="1" t="s">
        <v>17966</v>
      </c>
      <c r="WLU1" s="1" t="s">
        <v>17967</v>
      </c>
      <c r="WLV1" s="1" t="s">
        <v>17968</v>
      </c>
      <c r="WLW1" s="1" t="s">
        <v>17969</v>
      </c>
      <c r="WLX1" s="1" t="s">
        <v>17970</v>
      </c>
      <c r="WLY1" s="1" t="s">
        <v>17971</v>
      </c>
      <c r="WLZ1" s="1" t="s">
        <v>17972</v>
      </c>
      <c r="WMA1" s="1" t="s">
        <v>17973</v>
      </c>
      <c r="WMB1" s="1" t="s">
        <v>17974</v>
      </c>
      <c r="WMC1" s="1" t="s">
        <v>17975</v>
      </c>
      <c r="WMD1" s="1" t="s">
        <v>17976</v>
      </c>
      <c r="WME1" s="1" t="s">
        <v>17977</v>
      </c>
      <c r="WMF1" s="1" t="s">
        <v>17978</v>
      </c>
      <c r="WMG1" s="1" t="s">
        <v>17979</v>
      </c>
      <c r="WMH1" s="1" t="s">
        <v>17980</v>
      </c>
      <c r="WMI1" s="1" t="s">
        <v>17981</v>
      </c>
      <c r="WMJ1" s="1" t="s">
        <v>17982</v>
      </c>
      <c r="WMK1" s="1" t="s">
        <v>17983</v>
      </c>
      <c r="WML1" s="1" t="s">
        <v>17984</v>
      </c>
      <c r="WMM1" s="1" t="s">
        <v>17985</v>
      </c>
      <c r="WMN1" s="1" t="s">
        <v>17986</v>
      </c>
      <c r="WMO1" s="1" t="s">
        <v>17987</v>
      </c>
      <c r="WMP1" s="1" t="s">
        <v>17988</v>
      </c>
      <c r="WMQ1" s="1" t="s">
        <v>17989</v>
      </c>
      <c r="WMR1" s="1" t="s">
        <v>17990</v>
      </c>
      <c r="WMS1" s="1" t="s">
        <v>17991</v>
      </c>
      <c r="WMT1" s="1" t="s">
        <v>17992</v>
      </c>
      <c r="WMU1" s="1" t="s">
        <v>17993</v>
      </c>
      <c r="WMV1" s="1" t="s">
        <v>17994</v>
      </c>
      <c r="WMW1" s="1" t="s">
        <v>17995</v>
      </c>
      <c r="WMX1" s="1" t="s">
        <v>17996</v>
      </c>
      <c r="WMY1" s="1" t="s">
        <v>17997</v>
      </c>
      <c r="WMZ1" s="1" t="s">
        <v>17998</v>
      </c>
      <c r="WNA1" s="1" t="s">
        <v>17999</v>
      </c>
      <c r="WNB1" s="1" t="s">
        <v>18000</v>
      </c>
      <c r="WNC1" s="1" t="s">
        <v>18001</v>
      </c>
      <c r="WND1" s="1" t="s">
        <v>18002</v>
      </c>
      <c r="WNE1" s="1" t="s">
        <v>18003</v>
      </c>
      <c r="WNF1" s="1" t="s">
        <v>18004</v>
      </c>
      <c r="WNG1" s="1" t="s">
        <v>18005</v>
      </c>
      <c r="WNH1" s="1" t="s">
        <v>18006</v>
      </c>
      <c r="WNI1" s="1" t="s">
        <v>18007</v>
      </c>
      <c r="WNJ1" s="1" t="s">
        <v>18008</v>
      </c>
      <c r="WNK1" s="1" t="s">
        <v>18009</v>
      </c>
      <c r="WNL1" s="1" t="s">
        <v>18010</v>
      </c>
      <c r="WNM1" s="1" t="s">
        <v>18011</v>
      </c>
      <c r="WNN1" s="1" t="s">
        <v>18012</v>
      </c>
      <c r="WNO1" s="1" t="s">
        <v>18013</v>
      </c>
      <c r="WNP1" s="1" t="s">
        <v>18014</v>
      </c>
      <c r="WNQ1" s="1" t="s">
        <v>18015</v>
      </c>
      <c r="WNR1" s="1" t="s">
        <v>18016</v>
      </c>
      <c r="WNS1" s="1" t="s">
        <v>18017</v>
      </c>
      <c r="WNT1" s="1" t="s">
        <v>18018</v>
      </c>
      <c r="WNU1" s="1" t="s">
        <v>18019</v>
      </c>
      <c r="WNV1" s="1" t="s">
        <v>18020</v>
      </c>
      <c r="WNW1" s="1" t="s">
        <v>18021</v>
      </c>
      <c r="WNX1" s="1" t="s">
        <v>18022</v>
      </c>
      <c r="WNY1" s="1" t="s">
        <v>18023</v>
      </c>
      <c r="WNZ1" s="1" t="s">
        <v>18024</v>
      </c>
      <c r="WOA1" s="1" t="s">
        <v>18025</v>
      </c>
      <c r="WOB1" s="1" t="s">
        <v>18026</v>
      </c>
      <c r="WOC1" s="1" t="s">
        <v>18027</v>
      </c>
      <c r="WOD1" s="1" t="s">
        <v>18028</v>
      </c>
      <c r="WOE1" s="1" t="s">
        <v>18029</v>
      </c>
      <c r="WOF1" s="1" t="s">
        <v>18030</v>
      </c>
      <c r="WOG1" s="1" t="s">
        <v>18031</v>
      </c>
      <c r="WOH1" s="1" t="s">
        <v>18032</v>
      </c>
      <c r="WOI1" s="1" t="s">
        <v>18033</v>
      </c>
      <c r="WOJ1" s="1" t="s">
        <v>18034</v>
      </c>
      <c r="WOK1" s="1" t="s">
        <v>18035</v>
      </c>
      <c r="WOL1" s="1" t="s">
        <v>18036</v>
      </c>
      <c r="WOM1" s="1" t="s">
        <v>18037</v>
      </c>
      <c r="WON1" s="1" t="s">
        <v>18038</v>
      </c>
      <c r="WOO1" s="1" t="s">
        <v>18039</v>
      </c>
      <c r="WOP1" s="1" t="s">
        <v>18040</v>
      </c>
      <c r="WOQ1" s="1" t="s">
        <v>18041</v>
      </c>
      <c r="WOR1" s="1" t="s">
        <v>18042</v>
      </c>
      <c r="WOS1" s="1" t="s">
        <v>18043</v>
      </c>
      <c r="WOT1" s="1" t="s">
        <v>18044</v>
      </c>
      <c r="WOU1" s="1" t="s">
        <v>18045</v>
      </c>
      <c r="WOV1" s="1" t="s">
        <v>18046</v>
      </c>
      <c r="WOW1" s="1" t="s">
        <v>18047</v>
      </c>
      <c r="WOX1" s="1" t="s">
        <v>18048</v>
      </c>
      <c r="WOY1" s="1" t="s">
        <v>18049</v>
      </c>
      <c r="WOZ1" s="1" t="s">
        <v>18050</v>
      </c>
      <c r="WPA1" s="1" t="s">
        <v>18051</v>
      </c>
      <c r="WPB1" s="1" t="s">
        <v>18052</v>
      </c>
      <c r="WPC1" s="1" t="s">
        <v>18053</v>
      </c>
      <c r="WPD1" s="1" t="s">
        <v>18054</v>
      </c>
      <c r="WPE1" s="1" t="s">
        <v>18055</v>
      </c>
      <c r="WPF1" s="1" t="s">
        <v>18056</v>
      </c>
      <c r="WPG1" s="1" t="s">
        <v>18057</v>
      </c>
      <c r="WPH1" s="1" t="s">
        <v>18058</v>
      </c>
      <c r="WPI1" s="1" t="s">
        <v>18059</v>
      </c>
      <c r="WPJ1" s="1" t="s">
        <v>18060</v>
      </c>
      <c r="WPK1" s="1" t="s">
        <v>18061</v>
      </c>
      <c r="WPL1" s="1" t="s">
        <v>18062</v>
      </c>
      <c r="WPM1" s="1" t="s">
        <v>18063</v>
      </c>
      <c r="WPN1" s="1" t="s">
        <v>18064</v>
      </c>
      <c r="WPO1" s="1" t="s">
        <v>18065</v>
      </c>
      <c r="WPP1" s="1" t="s">
        <v>18066</v>
      </c>
      <c r="WPQ1" s="1" t="s">
        <v>18067</v>
      </c>
      <c r="WPR1" s="1" t="s">
        <v>18068</v>
      </c>
      <c r="WPS1" s="1" t="s">
        <v>18069</v>
      </c>
      <c r="WPT1" s="1" t="s">
        <v>18070</v>
      </c>
      <c r="WPU1" s="1" t="s">
        <v>18071</v>
      </c>
      <c r="WPV1" s="1" t="s">
        <v>18072</v>
      </c>
      <c r="WPW1" s="1" t="s">
        <v>18073</v>
      </c>
      <c r="WPX1" s="1" t="s">
        <v>18074</v>
      </c>
      <c r="WPY1" s="1" t="s">
        <v>18075</v>
      </c>
      <c r="WPZ1" s="1" t="s">
        <v>18076</v>
      </c>
      <c r="WQA1" s="1" t="s">
        <v>18077</v>
      </c>
      <c r="WQB1" s="1" t="s">
        <v>18078</v>
      </c>
      <c r="WQC1" s="1" t="s">
        <v>18079</v>
      </c>
      <c r="WQD1" s="1" t="s">
        <v>18080</v>
      </c>
      <c r="WQE1" s="1" t="s">
        <v>18081</v>
      </c>
      <c r="WQF1" s="1" t="s">
        <v>18082</v>
      </c>
      <c r="WQG1" s="1" t="s">
        <v>18083</v>
      </c>
      <c r="WQH1" s="1" t="s">
        <v>18084</v>
      </c>
      <c r="WQI1" s="1" t="s">
        <v>18085</v>
      </c>
      <c r="WQJ1" s="1" t="s">
        <v>18086</v>
      </c>
      <c r="WQK1" s="1" t="s">
        <v>18087</v>
      </c>
      <c r="WQL1" s="1" t="s">
        <v>18088</v>
      </c>
      <c r="WQM1" s="1" t="s">
        <v>18089</v>
      </c>
      <c r="WQN1" s="1" t="s">
        <v>18090</v>
      </c>
      <c r="WQO1" s="1" t="s">
        <v>18091</v>
      </c>
      <c r="WQP1" s="1" t="s">
        <v>18092</v>
      </c>
      <c r="WQQ1" s="1" t="s">
        <v>18093</v>
      </c>
      <c r="WQR1" s="1" t="s">
        <v>18094</v>
      </c>
      <c r="WQS1" s="1" t="s">
        <v>18095</v>
      </c>
      <c r="WQT1" s="1" t="s">
        <v>18096</v>
      </c>
      <c r="WQU1" s="1" t="s">
        <v>18097</v>
      </c>
      <c r="WQV1" s="1" t="s">
        <v>18098</v>
      </c>
      <c r="WQW1" s="1" t="s">
        <v>18099</v>
      </c>
      <c r="WQX1" s="1" t="s">
        <v>18100</v>
      </c>
      <c r="WQY1" s="1" t="s">
        <v>18101</v>
      </c>
      <c r="WQZ1" s="1" t="s">
        <v>18102</v>
      </c>
      <c r="WRA1" s="1" t="s">
        <v>18103</v>
      </c>
      <c r="WRB1" s="1" t="s">
        <v>18104</v>
      </c>
      <c r="WRC1" s="1" t="s">
        <v>18105</v>
      </c>
      <c r="WRD1" s="1" t="s">
        <v>18106</v>
      </c>
      <c r="WRE1" s="1" t="s">
        <v>18107</v>
      </c>
      <c r="WRF1" s="1" t="s">
        <v>18108</v>
      </c>
      <c r="WRG1" s="1" t="s">
        <v>18109</v>
      </c>
      <c r="WRH1" s="1" t="s">
        <v>18110</v>
      </c>
      <c r="WRI1" s="1" t="s">
        <v>18111</v>
      </c>
      <c r="WRJ1" s="1" t="s">
        <v>18112</v>
      </c>
      <c r="WRK1" s="1" t="s">
        <v>18113</v>
      </c>
      <c r="WRL1" s="1" t="s">
        <v>18114</v>
      </c>
      <c r="WRM1" s="1" t="s">
        <v>18115</v>
      </c>
      <c r="WRN1" s="1" t="s">
        <v>18116</v>
      </c>
      <c r="WRO1" s="1" t="s">
        <v>18117</v>
      </c>
      <c r="WRP1" s="1" t="s">
        <v>18118</v>
      </c>
      <c r="WRQ1" s="1" t="s">
        <v>18119</v>
      </c>
      <c r="WRR1" s="1" t="s">
        <v>18120</v>
      </c>
      <c r="WRS1" s="1" t="s">
        <v>18121</v>
      </c>
      <c r="WRT1" s="1" t="s">
        <v>18122</v>
      </c>
      <c r="WRU1" s="1" t="s">
        <v>18123</v>
      </c>
      <c r="WRV1" s="1" t="s">
        <v>18124</v>
      </c>
      <c r="WRW1" s="1" t="s">
        <v>18125</v>
      </c>
      <c r="WRX1" s="1" t="s">
        <v>18126</v>
      </c>
      <c r="WRY1" s="1" t="s">
        <v>18127</v>
      </c>
      <c r="WRZ1" s="1" t="s">
        <v>18128</v>
      </c>
      <c r="WSA1" s="1" t="s">
        <v>18129</v>
      </c>
      <c r="WSB1" s="1" t="s">
        <v>18130</v>
      </c>
      <c r="WSC1" s="1" t="s">
        <v>18131</v>
      </c>
      <c r="WSD1" s="1" t="s">
        <v>18132</v>
      </c>
      <c r="WSE1" s="1" t="s">
        <v>18133</v>
      </c>
      <c r="WSF1" s="1" t="s">
        <v>18134</v>
      </c>
      <c r="WSG1" s="1" t="s">
        <v>18135</v>
      </c>
      <c r="WSH1" s="1" t="s">
        <v>18136</v>
      </c>
      <c r="WSI1" s="1" t="s">
        <v>18137</v>
      </c>
      <c r="WSJ1" s="1" t="s">
        <v>18138</v>
      </c>
      <c r="WSK1" s="1" t="s">
        <v>18139</v>
      </c>
      <c r="WSL1" s="1" t="s">
        <v>18140</v>
      </c>
      <c r="WSM1" s="1" t="s">
        <v>18141</v>
      </c>
      <c r="WSN1" s="1" t="s">
        <v>18142</v>
      </c>
      <c r="WSO1" s="1" t="s">
        <v>18143</v>
      </c>
      <c r="WSP1" s="1" t="s">
        <v>18144</v>
      </c>
      <c r="WSQ1" s="1" t="s">
        <v>18145</v>
      </c>
      <c r="WSR1" s="1" t="s">
        <v>18146</v>
      </c>
      <c r="WSS1" s="1" t="s">
        <v>18147</v>
      </c>
      <c r="WST1" s="1" t="s">
        <v>18148</v>
      </c>
      <c r="WSU1" s="1" t="s">
        <v>18149</v>
      </c>
      <c r="WSV1" s="1" t="s">
        <v>18150</v>
      </c>
      <c r="WSW1" s="1" t="s">
        <v>18151</v>
      </c>
      <c r="WSX1" s="1" t="s">
        <v>18152</v>
      </c>
      <c r="WSY1" s="1" t="s">
        <v>18153</v>
      </c>
      <c r="WSZ1" s="1" t="s">
        <v>18154</v>
      </c>
      <c r="WTA1" s="1" t="s">
        <v>18155</v>
      </c>
      <c r="WTB1" s="1" t="s">
        <v>18156</v>
      </c>
      <c r="WTC1" s="1" t="s">
        <v>18157</v>
      </c>
      <c r="WTD1" s="1" t="s">
        <v>18158</v>
      </c>
      <c r="WTE1" s="1" t="s">
        <v>18159</v>
      </c>
      <c r="WTF1" s="1" t="s">
        <v>18160</v>
      </c>
      <c r="WTG1" s="1" t="s">
        <v>18161</v>
      </c>
      <c r="WTH1" s="1" t="s">
        <v>18162</v>
      </c>
      <c r="WTI1" s="1" t="s">
        <v>18163</v>
      </c>
      <c r="WTJ1" s="1" t="s">
        <v>18164</v>
      </c>
      <c r="WTK1" s="1" t="s">
        <v>18165</v>
      </c>
      <c r="WTL1" s="1" t="s">
        <v>18166</v>
      </c>
      <c r="WTM1" s="1" t="s">
        <v>18167</v>
      </c>
      <c r="WTN1" s="1" t="s">
        <v>18168</v>
      </c>
      <c r="WTO1" s="1" t="s">
        <v>18169</v>
      </c>
      <c r="WTP1" s="1" t="s">
        <v>18170</v>
      </c>
      <c r="WTQ1" s="1" t="s">
        <v>18171</v>
      </c>
      <c r="WTR1" s="1" t="s">
        <v>18172</v>
      </c>
      <c r="WTS1" s="1" t="s">
        <v>18173</v>
      </c>
      <c r="WTT1" s="1" t="s">
        <v>18174</v>
      </c>
      <c r="WTU1" s="1" t="s">
        <v>18175</v>
      </c>
      <c r="WTV1" s="1" t="s">
        <v>18176</v>
      </c>
      <c r="WTW1" s="1" t="s">
        <v>18177</v>
      </c>
      <c r="WTX1" s="1" t="s">
        <v>18178</v>
      </c>
      <c r="WTY1" s="1" t="s">
        <v>18179</v>
      </c>
      <c r="WTZ1" s="1" t="s">
        <v>18180</v>
      </c>
      <c r="WUA1" s="1" t="s">
        <v>18181</v>
      </c>
      <c r="WUB1" s="1" t="s">
        <v>18182</v>
      </c>
      <c r="WUC1" s="1" t="s">
        <v>18183</v>
      </c>
      <c r="WUD1" s="1" t="s">
        <v>18184</v>
      </c>
      <c r="WUE1" s="1" t="s">
        <v>18185</v>
      </c>
      <c r="WUF1" s="1" t="s">
        <v>18186</v>
      </c>
      <c r="WUG1" s="1" t="s">
        <v>18187</v>
      </c>
      <c r="WUH1" s="1" t="s">
        <v>18188</v>
      </c>
      <c r="WUI1" s="1" t="s">
        <v>18189</v>
      </c>
      <c r="WUJ1" s="1" t="s">
        <v>18190</v>
      </c>
      <c r="WUK1" s="1" t="s">
        <v>18191</v>
      </c>
      <c r="WUL1" s="1" t="s">
        <v>18192</v>
      </c>
      <c r="WUM1" s="1" t="s">
        <v>18193</v>
      </c>
      <c r="WUN1" s="1" t="s">
        <v>18194</v>
      </c>
      <c r="WUO1" s="1" t="s">
        <v>18195</v>
      </c>
      <c r="WUP1" s="1" t="s">
        <v>18196</v>
      </c>
      <c r="WUQ1" s="1" t="s">
        <v>18197</v>
      </c>
      <c r="WUR1" s="1" t="s">
        <v>18198</v>
      </c>
      <c r="WUS1" s="1" t="s">
        <v>18199</v>
      </c>
      <c r="WUT1" s="1" t="s">
        <v>18200</v>
      </c>
      <c r="WUU1" s="1" t="s">
        <v>18201</v>
      </c>
      <c r="WUV1" s="1" t="s">
        <v>18202</v>
      </c>
      <c r="WUW1" s="1" t="s">
        <v>18203</v>
      </c>
      <c r="WUX1" s="1" t="s">
        <v>18204</v>
      </c>
      <c r="WUY1" s="1" t="s">
        <v>18205</v>
      </c>
      <c r="WUZ1" s="1" t="s">
        <v>18206</v>
      </c>
      <c r="WVA1" s="1" t="s">
        <v>18207</v>
      </c>
      <c r="WVB1" s="1" t="s">
        <v>18208</v>
      </c>
      <c r="WVC1" s="1" t="s">
        <v>18209</v>
      </c>
      <c r="WVD1" s="1" t="s">
        <v>18210</v>
      </c>
      <c r="WVE1" s="1" t="s">
        <v>18211</v>
      </c>
      <c r="WVF1" s="1" t="s">
        <v>18212</v>
      </c>
      <c r="WVG1" s="1" t="s">
        <v>18213</v>
      </c>
      <c r="WVH1" s="1" t="s">
        <v>18214</v>
      </c>
      <c r="WVI1" s="1" t="s">
        <v>18215</v>
      </c>
      <c r="WVJ1" s="1" t="s">
        <v>18216</v>
      </c>
      <c r="WVK1" s="1" t="s">
        <v>18217</v>
      </c>
      <c r="WVL1" s="1" t="s">
        <v>18218</v>
      </c>
      <c r="WVM1" s="1" t="s">
        <v>18219</v>
      </c>
      <c r="WVN1" s="1" t="s">
        <v>18220</v>
      </c>
      <c r="WVO1" s="1" t="s">
        <v>18221</v>
      </c>
      <c r="WVP1" s="1" t="s">
        <v>18222</v>
      </c>
      <c r="WVQ1" s="1" t="s">
        <v>18223</v>
      </c>
      <c r="WVR1" s="1" t="s">
        <v>18224</v>
      </c>
      <c r="WVS1" s="1" t="s">
        <v>18225</v>
      </c>
      <c r="WVT1" s="1" t="s">
        <v>18226</v>
      </c>
      <c r="WVU1" s="1" t="s">
        <v>18227</v>
      </c>
      <c r="WVV1" s="1" t="s">
        <v>18228</v>
      </c>
      <c r="WVW1" s="1" t="s">
        <v>18229</v>
      </c>
      <c r="WVX1" s="1" t="s">
        <v>18230</v>
      </c>
      <c r="WVY1" s="1" t="s">
        <v>18231</v>
      </c>
      <c r="WVZ1" s="1" t="s">
        <v>18232</v>
      </c>
      <c r="WWA1" s="1" t="s">
        <v>18233</v>
      </c>
      <c r="WWB1" s="1" t="s">
        <v>18234</v>
      </c>
      <c r="WWC1" s="1" t="s">
        <v>18235</v>
      </c>
      <c r="WWD1" s="1" t="s">
        <v>18236</v>
      </c>
      <c r="WWE1" s="1" t="s">
        <v>18237</v>
      </c>
      <c r="WWF1" s="1" t="s">
        <v>18238</v>
      </c>
      <c r="WWG1" s="1" t="s">
        <v>18239</v>
      </c>
      <c r="WWH1" s="1" t="s">
        <v>18240</v>
      </c>
      <c r="WWI1" s="1" t="s">
        <v>18241</v>
      </c>
      <c r="WWJ1" s="1" t="s">
        <v>18242</v>
      </c>
      <c r="WWK1" s="1" t="s">
        <v>18243</v>
      </c>
      <c r="WWL1" s="1" t="s">
        <v>18244</v>
      </c>
      <c r="WWM1" s="1" t="s">
        <v>18245</v>
      </c>
      <c r="WWN1" s="1" t="s">
        <v>18246</v>
      </c>
      <c r="WWO1" s="1" t="s">
        <v>18247</v>
      </c>
      <c r="WWP1" s="1" t="s">
        <v>18248</v>
      </c>
      <c r="WWQ1" s="1" t="s">
        <v>18249</v>
      </c>
      <c r="WWR1" s="1" t="s">
        <v>18250</v>
      </c>
      <c r="WWS1" s="1" t="s">
        <v>18251</v>
      </c>
      <c r="WWT1" s="1" t="s">
        <v>18252</v>
      </c>
      <c r="WWU1" s="1" t="s">
        <v>18253</v>
      </c>
      <c r="WWV1" s="1" t="s">
        <v>18254</v>
      </c>
      <c r="WWW1" s="1" t="s">
        <v>18255</v>
      </c>
      <c r="WWX1" s="1" t="s">
        <v>18256</v>
      </c>
      <c r="WWY1" s="1" t="s">
        <v>18257</v>
      </c>
      <c r="WWZ1" s="1" t="s">
        <v>18258</v>
      </c>
      <c r="WXA1" s="1" t="s">
        <v>18259</v>
      </c>
      <c r="WXB1" s="1" t="s">
        <v>18260</v>
      </c>
      <c r="WXC1" s="1" t="s">
        <v>18261</v>
      </c>
      <c r="WXD1" s="1" t="s">
        <v>18262</v>
      </c>
      <c r="WXE1" s="1" t="s">
        <v>18263</v>
      </c>
      <c r="WXF1" s="1" t="s">
        <v>18264</v>
      </c>
      <c r="WXG1" s="1" t="s">
        <v>18265</v>
      </c>
      <c r="WXH1" s="1" t="s">
        <v>18266</v>
      </c>
      <c r="WXI1" s="1" t="s">
        <v>18267</v>
      </c>
      <c r="WXJ1" s="1" t="s">
        <v>18268</v>
      </c>
      <c r="WXK1" s="1" t="s">
        <v>18269</v>
      </c>
      <c r="WXL1" s="1" t="s">
        <v>18270</v>
      </c>
      <c r="WXM1" s="1" t="s">
        <v>18271</v>
      </c>
      <c r="WXN1" s="1" t="s">
        <v>18272</v>
      </c>
      <c r="WXO1" s="1" t="s">
        <v>18273</v>
      </c>
      <c r="WXP1" s="1" t="s">
        <v>18274</v>
      </c>
      <c r="WXQ1" s="1" t="s">
        <v>18275</v>
      </c>
      <c r="WXR1" s="1" t="s">
        <v>18276</v>
      </c>
      <c r="WXS1" s="1" t="s">
        <v>18277</v>
      </c>
      <c r="WXT1" s="1" t="s">
        <v>18278</v>
      </c>
      <c r="WXU1" s="1" t="s">
        <v>18279</v>
      </c>
      <c r="WXV1" s="1" t="s">
        <v>18280</v>
      </c>
      <c r="WXW1" s="1" t="s">
        <v>18281</v>
      </c>
      <c r="WXX1" s="1" t="s">
        <v>18282</v>
      </c>
      <c r="WXY1" s="1" t="s">
        <v>18283</v>
      </c>
      <c r="WXZ1" s="1" t="s">
        <v>18284</v>
      </c>
      <c r="WYA1" s="1" t="s">
        <v>18285</v>
      </c>
      <c r="WYB1" s="1" t="s">
        <v>18286</v>
      </c>
      <c r="WYC1" s="1" t="s">
        <v>18287</v>
      </c>
      <c r="WYD1" s="1" t="s">
        <v>18288</v>
      </c>
      <c r="WYE1" s="1" t="s">
        <v>18289</v>
      </c>
      <c r="WYF1" s="1" t="s">
        <v>18290</v>
      </c>
      <c r="WYG1" s="1" t="s">
        <v>18291</v>
      </c>
      <c r="WYH1" s="1" t="s">
        <v>18292</v>
      </c>
      <c r="WYI1" s="1" t="s">
        <v>18293</v>
      </c>
      <c r="WYJ1" s="1" t="s">
        <v>18294</v>
      </c>
      <c r="WYK1" s="1" t="s">
        <v>18295</v>
      </c>
      <c r="WYL1" s="1" t="s">
        <v>18296</v>
      </c>
      <c r="WYM1" s="1" t="s">
        <v>18297</v>
      </c>
      <c r="WYN1" s="1" t="s">
        <v>18298</v>
      </c>
      <c r="WYO1" s="1" t="s">
        <v>18299</v>
      </c>
      <c r="WYP1" s="1" t="s">
        <v>18300</v>
      </c>
      <c r="WYQ1" s="1" t="s">
        <v>18301</v>
      </c>
      <c r="WYR1" s="1" t="s">
        <v>18302</v>
      </c>
      <c r="WYS1" s="1" t="s">
        <v>18303</v>
      </c>
      <c r="WYT1" s="1" t="s">
        <v>18304</v>
      </c>
      <c r="WYU1" s="1" t="s">
        <v>18305</v>
      </c>
      <c r="WYV1" s="1" t="s">
        <v>18306</v>
      </c>
      <c r="WYW1" s="1" t="s">
        <v>18307</v>
      </c>
      <c r="WYX1" s="1" t="s">
        <v>18308</v>
      </c>
      <c r="WYY1" s="1" t="s">
        <v>18309</v>
      </c>
      <c r="WYZ1" s="1" t="s">
        <v>18310</v>
      </c>
      <c r="WZA1" s="1" t="s">
        <v>18311</v>
      </c>
      <c r="WZB1" s="1" t="s">
        <v>18312</v>
      </c>
      <c r="WZC1" s="1" t="s">
        <v>18313</v>
      </c>
      <c r="WZD1" s="1" t="s">
        <v>18314</v>
      </c>
      <c r="WZE1" s="1" t="s">
        <v>18315</v>
      </c>
      <c r="WZF1" s="1" t="s">
        <v>18316</v>
      </c>
      <c r="WZG1" s="1" t="s">
        <v>18317</v>
      </c>
      <c r="WZH1" s="1" t="s">
        <v>18318</v>
      </c>
      <c r="WZI1" s="1" t="s">
        <v>18319</v>
      </c>
      <c r="WZJ1" s="1" t="s">
        <v>18320</v>
      </c>
      <c r="WZK1" s="1" t="s">
        <v>18321</v>
      </c>
      <c r="WZL1" s="1" t="s">
        <v>18322</v>
      </c>
      <c r="WZM1" s="1" t="s">
        <v>18323</v>
      </c>
      <c r="WZN1" s="1" t="s">
        <v>18324</v>
      </c>
      <c r="WZO1" s="1" t="s">
        <v>18325</v>
      </c>
      <c r="WZP1" s="1" t="s">
        <v>18326</v>
      </c>
      <c r="WZQ1" s="1" t="s">
        <v>18327</v>
      </c>
      <c r="WZR1" s="1" t="s">
        <v>18328</v>
      </c>
      <c r="WZS1" s="1" t="s">
        <v>18329</v>
      </c>
      <c r="WZT1" s="1" t="s">
        <v>18330</v>
      </c>
      <c r="WZU1" s="1" t="s">
        <v>18331</v>
      </c>
      <c r="WZV1" s="1" t="s">
        <v>18332</v>
      </c>
      <c r="WZW1" s="1" t="s">
        <v>18333</v>
      </c>
      <c r="WZX1" s="1" t="s">
        <v>18334</v>
      </c>
      <c r="WZY1" s="1" t="s">
        <v>18335</v>
      </c>
      <c r="WZZ1" s="1" t="s">
        <v>18336</v>
      </c>
      <c r="XAA1" s="1" t="s">
        <v>18337</v>
      </c>
      <c r="XAB1" s="1" t="s">
        <v>18338</v>
      </c>
      <c r="XAC1" s="1" t="s">
        <v>18339</v>
      </c>
      <c r="XAD1" s="1" t="s">
        <v>18340</v>
      </c>
      <c r="XAE1" s="1" t="s">
        <v>18341</v>
      </c>
      <c r="XAF1" s="1" t="s">
        <v>18342</v>
      </c>
      <c r="XAG1" s="1" t="s">
        <v>18343</v>
      </c>
      <c r="XAH1" s="1" t="s">
        <v>18344</v>
      </c>
      <c r="XAI1" s="1" t="s">
        <v>18345</v>
      </c>
      <c r="XAJ1" s="1" t="s">
        <v>18346</v>
      </c>
      <c r="XAK1" s="1" t="s">
        <v>18347</v>
      </c>
      <c r="XAL1" s="1" t="s">
        <v>18348</v>
      </c>
      <c r="XAM1" s="1" t="s">
        <v>18349</v>
      </c>
      <c r="XAN1" s="1" t="s">
        <v>18350</v>
      </c>
      <c r="XAO1" s="1" t="s">
        <v>18351</v>
      </c>
      <c r="XAP1" s="1" t="s">
        <v>18352</v>
      </c>
      <c r="XAQ1" s="1" t="s">
        <v>18353</v>
      </c>
      <c r="XAR1" s="1" t="s">
        <v>18354</v>
      </c>
      <c r="XAS1" s="1" t="s">
        <v>18355</v>
      </c>
      <c r="XAT1" s="1" t="s">
        <v>18356</v>
      </c>
      <c r="XAU1" s="1" t="s">
        <v>18357</v>
      </c>
      <c r="XAV1" s="1" t="s">
        <v>18358</v>
      </c>
      <c r="XAW1" s="1" t="s">
        <v>18359</v>
      </c>
      <c r="XAX1" s="1" t="s">
        <v>18360</v>
      </c>
      <c r="XAY1" s="1" t="s">
        <v>18361</v>
      </c>
      <c r="XAZ1" s="1" t="s">
        <v>18362</v>
      </c>
      <c r="XBA1" s="1" t="s">
        <v>18363</v>
      </c>
      <c r="XBB1" s="1" t="s">
        <v>18364</v>
      </c>
      <c r="XBC1" s="1" t="s">
        <v>18365</v>
      </c>
      <c r="XBD1" s="1" t="s">
        <v>18366</v>
      </c>
      <c r="XBE1" s="1" t="s">
        <v>18367</v>
      </c>
      <c r="XBF1" s="1" t="s">
        <v>18368</v>
      </c>
      <c r="XBG1" s="1" t="s">
        <v>18369</v>
      </c>
      <c r="XBH1" s="1" t="s">
        <v>18370</v>
      </c>
      <c r="XBI1" s="1" t="s">
        <v>18371</v>
      </c>
      <c r="XBJ1" s="1" t="s">
        <v>18372</v>
      </c>
      <c r="XBK1" s="1" t="s">
        <v>18373</v>
      </c>
      <c r="XBL1" s="1" t="s">
        <v>18374</v>
      </c>
      <c r="XBM1" s="1" t="s">
        <v>18375</v>
      </c>
      <c r="XBN1" s="1" t="s">
        <v>18376</v>
      </c>
      <c r="XBO1" s="1" t="s">
        <v>18377</v>
      </c>
      <c r="XBP1" s="1" t="s">
        <v>18378</v>
      </c>
      <c r="XBQ1" s="1" t="s">
        <v>18379</v>
      </c>
      <c r="XBR1" s="1" t="s">
        <v>18380</v>
      </c>
      <c r="XBS1" s="1" t="s">
        <v>18381</v>
      </c>
      <c r="XBT1" s="1" t="s">
        <v>18382</v>
      </c>
      <c r="XBU1" s="1" t="s">
        <v>18383</v>
      </c>
      <c r="XBV1" s="1" t="s">
        <v>18384</v>
      </c>
      <c r="XBW1" s="1" t="s">
        <v>18385</v>
      </c>
      <c r="XBX1" s="1" t="s">
        <v>18386</v>
      </c>
      <c r="XBY1" s="1" t="s">
        <v>18387</v>
      </c>
      <c r="XBZ1" s="1" t="s">
        <v>18388</v>
      </c>
      <c r="XCA1" s="1" t="s">
        <v>18389</v>
      </c>
      <c r="XCB1" s="1" t="s">
        <v>18390</v>
      </c>
      <c r="XCC1" s="1" t="s">
        <v>18391</v>
      </c>
      <c r="XCD1" s="1" t="s">
        <v>18392</v>
      </c>
      <c r="XCE1" s="1" t="s">
        <v>18393</v>
      </c>
      <c r="XCF1" s="1" t="s">
        <v>18394</v>
      </c>
      <c r="XCG1" s="1" t="s">
        <v>18395</v>
      </c>
      <c r="XCH1" s="1" t="s">
        <v>18396</v>
      </c>
      <c r="XCI1" s="1" t="s">
        <v>18397</v>
      </c>
      <c r="XCJ1" s="1" t="s">
        <v>18398</v>
      </c>
      <c r="XCK1" s="1" t="s">
        <v>18399</v>
      </c>
      <c r="XCL1" s="1" t="s">
        <v>18400</v>
      </c>
      <c r="XCM1" s="1" t="s">
        <v>18401</v>
      </c>
      <c r="XCN1" s="1" t="s">
        <v>18402</v>
      </c>
      <c r="XCO1" s="1" t="s">
        <v>18403</v>
      </c>
      <c r="XCP1" s="1" t="s">
        <v>18404</v>
      </c>
      <c r="XCQ1" s="1" t="s">
        <v>18405</v>
      </c>
      <c r="XCR1" s="1" t="s">
        <v>18406</v>
      </c>
      <c r="XCS1" s="1" t="s">
        <v>18407</v>
      </c>
      <c r="XCT1" s="1" t="s">
        <v>18408</v>
      </c>
      <c r="XCU1" s="1" t="s">
        <v>18409</v>
      </c>
      <c r="XCV1" s="1" t="s">
        <v>18410</v>
      </c>
      <c r="XCW1" s="1" t="s">
        <v>18411</v>
      </c>
      <c r="XCX1" s="1" t="s">
        <v>18412</v>
      </c>
      <c r="XCY1" s="1" t="s">
        <v>18413</v>
      </c>
      <c r="XCZ1" s="1" t="s">
        <v>18414</v>
      </c>
      <c r="XDA1" s="1" t="s">
        <v>18415</v>
      </c>
      <c r="XDB1" s="1" t="s">
        <v>18416</v>
      </c>
      <c r="XDC1" s="1" t="s">
        <v>18417</v>
      </c>
      <c r="XDD1" s="1" t="s">
        <v>18418</v>
      </c>
      <c r="XDE1" s="1" t="s">
        <v>18419</v>
      </c>
      <c r="XDF1" s="1" t="s">
        <v>18420</v>
      </c>
      <c r="XDG1" s="1" t="s">
        <v>18421</v>
      </c>
      <c r="XDH1" s="1" t="s">
        <v>18422</v>
      </c>
      <c r="XDI1" s="1" t="s">
        <v>18423</v>
      </c>
      <c r="XDJ1" s="1" t="s">
        <v>18424</v>
      </c>
      <c r="XDK1" s="1" t="s">
        <v>18425</v>
      </c>
      <c r="XDL1" s="1" t="s">
        <v>18426</v>
      </c>
      <c r="XDM1" s="1" t="s">
        <v>18427</v>
      </c>
      <c r="XDN1" s="1" t="s">
        <v>18428</v>
      </c>
      <c r="XDO1" s="1" t="s">
        <v>18429</v>
      </c>
      <c r="XDP1" s="1" t="s">
        <v>18430</v>
      </c>
      <c r="XDQ1" s="1" t="s">
        <v>18431</v>
      </c>
      <c r="XDR1" s="1" t="s">
        <v>18432</v>
      </c>
      <c r="XDS1" s="1" t="s">
        <v>18433</v>
      </c>
      <c r="XDT1" s="1" t="s">
        <v>18434</v>
      </c>
      <c r="XDU1" s="1" t="s">
        <v>18435</v>
      </c>
      <c r="XDV1" s="1" t="s">
        <v>18436</v>
      </c>
      <c r="XDW1" s="1" t="s">
        <v>18437</v>
      </c>
      <c r="XDX1" s="1" t="s">
        <v>18438</v>
      </c>
      <c r="XDY1" s="1" t="s">
        <v>18439</v>
      </c>
      <c r="XDZ1" s="1" t="s">
        <v>18440</v>
      </c>
      <c r="XEA1" s="1" t="s">
        <v>18441</v>
      </c>
      <c r="XEB1" s="1" t="s">
        <v>18442</v>
      </c>
      <c r="XEC1" s="1" t="s">
        <v>18443</v>
      </c>
      <c r="XED1" s="1" t="s">
        <v>18444</v>
      </c>
      <c r="XEE1" s="1" t="s">
        <v>18445</v>
      </c>
      <c r="XEF1" s="1" t="s">
        <v>18446</v>
      </c>
      <c r="XEG1" s="1" t="s">
        <v>18447</v>
      </c>
      <c r="XEH1" s="1" t="s">
        <v>18448</v>
      </c>
      <c r="XEI1" s="1" t="s">
        <v>18449</v>
      </c>
      <c r="XEJ1" s="1" t="s">
        <v>18450</v>
      </c>
      <c r="XEK1" s="1" t="s">
        <v>18451</v>
      </c>
      <c r="XEL1" s="1" t="s">
        <v>18452</v>
      </c>
      <c r="XEM1" s="1" t="s">
        <v>18453</v>
      </c>
      <c r="XEN1" s="1" t="s">
        <v>18454</v>
      </c>
      <c r="XEO1" s="1" t="s">
        <v>18455</v>
      </c>
      <c r="XEP1" s="1" t="s">
        <v>18456</v>
      </c>
      <c r="XEQ1" s="1" t="s">
        <v>18457</v>
      </c>
      <c r="XER1" s="1" t="s">
        <v>18458</v>
      </c>
      <c r="XES1" s="1" t="s">
        <v>18459</v>
      </c>
      <c r="XET1" s="1" t="s">
        <v>18460</v>
      </c>
      <c r="XEU1" s="1" t="s">
        <v>18461</v>
      </c>
      <c r="XEV1" s="1" t="s">
        <v>18462</v>
      </c>
      <c r="XEW1" s="1" t="s">
        <v>18463</v>
      </c>
      <c r="XEX1" s="1" t="s">
        <v>18464</v>
      </c>
      <c r="XEY1" s="1" t="s">
        <v>18465</v>
      </c>
      <c r="XEZ1" s="1" t="s">
        <v>18466</v>
      </c>
      <c r="XFA1" s="1" t="s">
        <v>18467</v>
      </c>
      <c r="XFB1" s="1" t="s">
        <v>18468</v>
      </c>
      <c r="XFC1" s="1" t="s">
        <v>18469</v>
      </c>
      <c r="XFD1" s="1" t="s">
        <v>18470</v>
      </c>
    </row>
    <row r="2" spans="1:16384" customFormat="1" ht="17" x14ac:dyDescent="0.2">
      <c r="A2">
        <v>0</v>
      </c>
      <c r="B2" t="s">
        <v>12</v>
      </c>
      <c r="C2" s="3" t="s">
        <v>13</v>
      </c>
      <c r="D2">
        <v>100</v>
      </c>
      <c r="E2">
        <v>0</v>
      </c>
      <c r="F2" t="s">
        <v>14</v>
      </c>
      <c r="G2">
        <v>0</v>
      </c>
      <c r="H2" t="s">
        <v>15</v>
      </c>
      <c r="I2" t="s">
        <v>16</v>
      </c>
      <c r="J2">
        <v>1448690400</v>
      </c>
      <c r="K2">
        <v>1450159200</v>
      </c>
      <c r="L2" t="b">
        <v>0</v>
      </c>
      <c r="M2" t="b">
        <v>0</v>
      </c>
      <c r="N2" t="s">
        <v>17</v>
      </c>
      <c r="O2" s="11">
        <f>E2/D2</f>
        <v>0</v>
      </c>
      <c r="P2" s="5" t="str">
        <f>IF(ISERROR(E2/G2),"0",E2/G2)</f>
        <v>0</v>
      </c>
      <c r="Q2" t="s">
        <v>2032</v>
      </c>
      <c r="R2" t="s">
        <v>2033</v>
      </c>
      <c r="S2" s="8">
        <f>(((J2/60)/60)/24)+DATE(1970,1,1)</f>
        <v>42336.25</v>
      </c>
      <c r="T2" s="8">
        <f>(((K2/60)/60)/24)+DATE(1970,1,1)</f>
        <v>42353.25</v>
      </c>
    </row>
    <row r="3" spans="1:16384" customFormat="1" ht="17" x14ac:dyDescent="0.2">
      <c r="A3">
        <v>1</v>
      </c>
      <c r="B3" t="s">
        <v>18</v>
      </c>
      <c r="C3" s="3" t="s">
        <v>19</v>
      </c>
      <c r="D3">
        <v>1400</v>
      </c>
      <c r="E3">
        <v>14560</v>
      </c>
      <c r="F3" t="s">
        <v>20</v>
      </c>
      <c r="G3">
        <v>158</v>
      </c>
      <c r="H3" t="s">
        <v>21</v>
      </c>
      <c r="I3" t="s">
        <v>22</v>
      </c>
      <c r="J3">
        <v>1408424400</v>
      </c>
      <c r="K3">
        <v>1408597200</v>
      </c>
      <c r="L3" t="b">
        <v>0</v>
      </c>
      <c r="M3" t="b">
        <v>1</v>
      </c>
      <c r="N3" t="s">
        <v>23</v>
      </c>
      <c r="O3" s="11">
        <f>E3/D3</f>
        <v>10.4</v>
      </c>
      <c r="P3" s="5">
        <f>IF(ISERROR(E3/G3),"0",E3/G3)</f>
        <v>92.151898734177209</v>
      </c>
      <c r="Q3" t="s">
        <v>2034</v>
      </c>
      <c r="R3" t="s">
        <v>2035</v>
      </c>
      <c r="S3" s="8">
        <f>(((J3/60)/60)/24)+DATE(1970,1,1)</f>
        <v>41870.208333333336</v>
      </c>
      <c r="T3" s="8">
        <f>(((K3/60)/60)/24)+DATE(1970,1,1)</f>
        <v>41872.208333333336</v>
      </c>
    </row>
    <row r="4" spans="1:16384" customFormat="1" ht="34" x14ac:dyDescent="0.2">
      <c r="A4">
        <v>2</v>
      </c>
      <c r="B4" t="s">
        <v>24</v>
      </c>
      <c r="C4" s="3" t="s">
        <v>25</v>
      </c>
      <c r="D4">
        <v>108400</v>
      </c>
      <c r="E4">
        <v>142523</v>
      </c>
      <c r="F4" t="s">
        <v>20</v>
      </c>
      <c r="G4">
        <v>1425</v>
      </c>
      <c r="H4" t="s">
        <v>26</v>
      </c>
      <c r="I4" t="s">
        <v>27</v>
      </c>
      <c r="J4">
        <v>1384668000</v>
      </c>
      <c r="K4">
        <v>1384840800</v>
      </c>
      <c r="L4" t="b">
        <v>0</v>
      </c>
      <c r="M4" t="b">
        <v>0</v>
      </c>
      <c r="N4" t="s">
        <v>28</v>
      </c>
      <c r="O4" s="11">
        <f>E4/D4</f>
        <v>1.3147878228782288</v>
      </c>
      <c r="P4" s="5">
        <f>IF(ISERROR(E4/G4),"0",E4/G4)</f>
        <v>100.01614035087719</v>
      </c>
      <c r="Q4" t="s">
        <v>2036</v>
      </c>
      <c r="R4" t="s">
        <v>2037</v>
      </c>
      <c r="S4" s="8">
        <f>(((J4/60)/60)/24)+DATE(1970,1,1)</f>
        <v>41595.25</v>
      </c>
      <c r="T4" s="8">
        <f>(((K4/60)/60)/24)+DATE(1970,1,1)</f>
        <v>41597.25</v>
      </c>
    </row>
    <row r="5" spans="1:16384" customFormat="1" ht="34" x14ac:dyDescent="0.2">
      <c r="A5">
        <v>3</v>
      </c>
      <c r="B5" t="s">
        <v>29</v>
      </c>
      <c r="C5" s="3" t="s">
        <v>30</v>
      </c>
      <c r="D5">
        <v>4200</v>
      </c>
      <c r="E5">
        <v>2477</v>
      </c>
      <c r="F5" t="s">
        <v>14</v>
      </c>
      <c r="G5">
        <v>24</v>
      </c>
      <c r="H5" t="s">
        <v>21</v>
      </c>
      <c r="I5" t="s">
        <v>22</v>
      </c>
      <c r="J5">
        <v>1565499600</v>
      </c>
      <c r="K5">
        <v>1568955600</v>
      </c>
      <c r="L5" t="b">
        <v>0</v>
      </c>
      <c r="M5" t="b">
        <v>0</v>
      </c>
      <c r="N5" t="s">
        <v>23</v>
      </c>
      <c r="O5" s="11">
        <f>E5/D5</f>
        <v>0.58976190476190471</v>
      </c>
      <c r="P5" s="5">
        <f>IF(ISERROR(E5/G5),"0",E5/G5)</f>
        <v>103.20833333333333</v>
      </c>
      <c r="Q5" t="s">
        <v>2034</v>
      </c>
      <c r="R5" t="s">
        <v>2035</v>
      </c>
      <c r="S5" s="8">
        <f>(((J5/60)/60)/24)+DATE(1970,1,1)</f>
        <v>43688.208333333328</v>
      </c>
      <c r="T5" s="8">
        <f>(((K5/60)/60)/24)+DATE(1970,1,1)</f>
        <v>43728.208333333328</v>
      </c>
    </row>
    <row r="6" spans="1:16384" customFormat="1" ht="17" x14ac:dyDescent="0.2">
      <c r="A6">
        <v>4</v>
      </c>
      <c r="B6" t="s">
        <v>31</v>
      </c>
      <c r="C6" s="3" t="s">
        <v>32</v>
      </c>
      <c r="D6">
        <v>7600</v>
      </c>
      <c r="E6">
        <v>5265</v>
      </c>
      <c r="F6" t="s">
        <v>14</v>
      </c>
      <c r="G6">
        <v>53</v>
      </c>
      <c r="H6" t="s">
        <v>21</v>
      </c>
      <c r="I6" t="s">
        <v>22</v>
      </c>
      <c r="J6">
        <v>1547964000</v>
      </c>
      <c r="K6">
        <v>1548309600</v>
      </c>
      <c r="L6" t="b">
        <v>0</v>
      </c>
      <c r="M6" t="b">
        <v>0</v>
      </c>
      <c r="N6" t="s">
        <v>33</v>
      </c>
      <c r="O6" s="11">
        <f>E6/D6</f>
        <v>0.69276315789473686</v>
      </c>
      <c r="P6" s="5">
        <f>IF(ISERROR(E6/G6),"0",E6/G6)</f>
        <v>99.339622641509436</v>
      </c>
      <c r="Q6" t="s">
        <v>2038</v>
      </c>
      <c r="R6" t="s">
        <v>2039</v>
      </c>
      <c r="S6" s="8">
        <f>(((J6/60)/60)/24)+DATE(1970,1,1)</f>
        <v>43485.25</v>
      </c>
      <c r="T6" s="8">
        <f>(((K6/60)/60)/24)+DATE(1970,1,1)</f>
        <v>43489.25</v>
      </c>
    </row>
    <row r="7" spans="1:16384" customFormat="1" ht="17" x14ac:dyDescent="0.2">
      <c r="A7">
        <v>5</v>
      </c>
      <c r="B7" t="s">
        <v>34</v>
      </c>
      <c r="C7" s="3" t="s">
        <v>35</v>
      </c>
      <c r="D7">
        <v>7600</v>
      </c>
      <c r="E7">
        <v>13195</v>
      </c>
      <c r="F7" t="s">
        <v>20</v>
      </c>
      <c r="G7">
        <v>174</v>
      </c>
      <c r="H7" t="s">
        <v>36</v>
      </c>
      <c r="I7" t="s">
        <v>37</v>
      </c>
      <c r="J7">
        <v>1346130000</v>
      </c>
      <c r="K7">
        <v>1347080400</v>
      </c>
      <c r="L7" t="b">
        <v>0</v>
      </c>
      <c r="M7" t="b">
        <v>0</v>
      </c>
      <c r="N7" t="s">
        <v>33</v>
      </c>
      <c r="O7" s="11">
        <f>E7/D7</f>
        <v>1.7361842105263159</v>
      </c>
      <c r="P7" s="5">
        <f>IF(ISERROR(E7/G7),"0",E7/G7)</f>
        <v>75.833333333333329</v>
      </c>
      <c r="Q7" t="s">
        <v>2038</v>
      </c>
      <c r="R7" t="s">
        <v>2039</v>
      </c>
      <c r="S7" s="8">
        <f>(((J7/60)/60)/24)+DATE(1970,1,1)</f>
        <v>41149.208333333336</v>
      </c>
      <c r="T7" s="8">
        <f>(((K7/60)/60)/24)+DATE(1970,1,1)</f>
        <v>41160.208333333336</v>
      </c>
    </row>
    <row r="8" spans="1:16384" customFormat="1" ht="17" x14ac:dyDescent="0.2">
      <c r="A8">
        <v>6</v>
      </c>
      <c r="B8" t="s">
        <v>38</v>
      </c>
      <c r="C8" s="3" t="s">
        <v>39</v>
      </c>
      <c r="D8">
        <v>5200</v>
      </c>
      <c r="E8">
        <v>1090</v>
      </c>
      <c r="F8" t="s">
        <v>14</v>
      </c>
      <c r="G8">
        <v>18</v>
      </c>
      <c r="H8" t="s">
        <v>40</v>
      </c>
      <c r="I8" t="s">
        <v>41</v>
      </c>
      <c r="J8">
        <v>1505278800</v>
      </c>
      <c r="K8">
        <v>1505365200</v>
      </c>
      <c r="L8" t="b">
        <v>0</v>
      </c>
      <c r="M8" t="b">
        <v>0</v>
      </c>
      <c r="N8" t="s">
        <v>42</v>
      </c>
      <c r="O8" s="11">
        <f>E8/D8</f>
        <v>0.20961538461538462</v>
      </c>
      <c r="P8" s="5">
        <f>IF(ISERROR(E8/G8),"0",E8/G8)</f>
        <v>60.555555555555557</v>
      </c>
      <c r="Q8" t="s">
        <v>2040</v>
      </c>
      <c r="R8" t="s">
        <v>2041</v>
      </c>
      <c r="S8" s="8">
        <f>(((J8/60)/60)/24)+DATE(1970,1,1)</f>
        <v>42991.208333333328</v>
      </c>
      <c r="T8" s="8">
        <f>(((K8/60)/60)/24)+DATE(1970,1,1)</f>
        <v>42992.208333333328</v>
      </c>
    </row>
    <row r="9" spans="1:16384" customFormat="1" ht="17" x14ac:dyDescent="0.2">
      <c r="A9">
        <v>7</v>
      </c>
      <c r="B9" t="s">
        <v>43</v>
      </c>
      <c r="C9" s="3" t="s">
        <v>44</v>
      </c>
      <c r="D9">
        <v>4500</v>
      </c>
      <c r="E9">
        <v>14741</v>
      </c>
      <c r="F9" t="s">
        <v>20</v>
      </c>
      <c r="G9">
        <v>227</v>
      </c>
      <c r="H9" t="s">
        <v>36</v>
      </c>
      <c r="I9" t="s">
        <v>37</v>
      </c>
      <c r="J9">
        <v>1439442000</v>
      </c>
      <c r="K9">
        <v>1439614800</v>
      </c>
      <c r="L9" t="b">
        <v>0</v>
      </c>
      <c r="M9" t="b">
        <v>0</v>
      </c>
      <c r="N9" t="s">
        <v>33</v>
      </c>
      <c r="O9" s="11">
        <f>E9/D9</f>
        <v>3.2757777777777779</v>
      </c>
      <c r="P9" s="5">
        <f>IF(ISERROR(E9/G9),"0",E9/G9)</f>
        <v>64.93832599118943</v>
      </c>
      <c r="Q9" t="s">
        <v>2038</v>
      </c>
      <c r="R9" t="s">
        <v>2039</v>
      </c>
      <c r="S9" s="8">
        <f>(((J9/60)/60)/24)+DATE(1970,1,1)</f>
        <v>42229.208333333328</v>
      </c>
      <c r="T9" s="8">
        <f>(((K9/60)/60)/24)+DATE(1970,1,1)</f>
        <v>42231.208333333328</v>
      </c>
    </row>
    <row r="10" spans="1:16384" customFormat="1" ht="17" x14ac:dyDescent="0.2">
      <c r="A10">
        <v>9</v>
      </c>
      <c r="B10" t="s">
        <v>48</v>
      </c>
      <c r="C10" s="3" t="s">
        <v>49</v>
      </c>
      <c r="D10">
        <v>6200</v>
      </c>
      <c r="E10">
        <v>3208</v>
      </c>
      <c r="F10" t="s">
        <v>14</v>
      </c>
      <c r="G10">
        <v>44</v>
      </c>
      <c r="H10" t="s">
        <v>21</v>
      </c>
      <c r="I10" t="s">
        <v>22</v>
      </c>
      <c r="J10">
        <v>1379566800</v>
      </c>
      <c r="K10">
        <v>1383804000</v>
      </c>
      <c r="L10" t="b">
        <v>0</v>
      </c>
      <c r="M10" t="b">
        <v>0</v>
      </c>
      <c r="N10" t="s">
        <v>50</v>
      </c>
      <c r="O10" s="11">
        <f>E10/D10</f>
        <v>0.51741935483870971</v>
      </c>
      <c r="P10" s="5">
        <f>IF(ISERROR(E10/G10),"0",E10/G10)</f>
        <v>72.909090909090907</v>
      </c>
      <c r="Q10" t="s">
        <v>2034</v>
      </c>
      <c r="R10" t="s">
        <v>2042</v>
      </c>
      <c r="S10" s="8">
        <f>(((J10/60)/60)/24)+DATE(1970,1,1)</f>
        <v>41536.208333333336</v>
      </c>
      <c r="T10" s="8">
        <f>(((K10/60)/60)/24)+DATE(1970,1,1)</f>
        <v>41585.25</v>
      </c>
    </row>
    <row r="11" spans="1:16384" customFormat="1" ht="17" x14ac:dyDescent="0.2">
      <c r="A11">
        <v>10</v>
      </c>
      <c r="B11" t="s">
        <v>51</v>
      </c>
      <c r="C11" s="3" t="s">
        <v>52</v>
      </c>
      <c r="D11">
        <v>5200</v>
      </c>
      <c r="E11">
        <v>13838</v>
      </c>
      <c r="F11" t="s">
        <v>20</v>
      </c>
      <c r="G11">
        <v>220</v>
      </c>
      <c r="H11" t="s">
        <v>21</v>
      </c>
      <c r="I11" t="s">
        <v>22</v>
      </c>
      <c r="J11">
        <v>1281762000</v>
      </c>
      <c r="K11">
        <v>1285909200</v>
      </c>
      <c r="L11" t="b">
        <v>0</v>
      </c>
      <c r="M11" t="b">
        <v>0</v>
      </c>
      <c r="N11" t="s">
        <v>53</v>
      </c>
      <c r="O11" s="11">
        <f>E11/D11</f>
        <v>2.6611538461538462</v>
      </c>
      <c r="P11" s="5">
        <f>IF(ISERROR(E11/G11),"0",E11/G11)</f>
        <v>62.9</v>
      </c>
      <c r="Q11" t="s">
        <v>2040</v>
      </c>
      <c r="R11" t="s">
        <v>2043</v>
      </c>
      <c r="S11" s="8">
        <f>(((J11/60)/60)/24)+DATE(1970,1,1)</f>
        <v>40404.208333333336</v>
      </c>
      <c r="T11" s="8">
        <f>(((K11/60)/60)/24)+DATE(1970,1,1)</f>
        <v>40452.208333333336</v>
      </c>
    </row>
    <row r="12" spans="1:16384" customFormat="1" ht="34" x14ac:dyDescent="0.2">
      <c r="A12">
        <v>11</v>
      </c>
      <c r="B12" t="s">
        <v>54</v>
      </c>
      <c r="C12" s="3" t="s">
        <v>55</v>
      </c>
      <c r="D12">
        <v>6300</v>
      </c>
      <c r="E12">
        <v>3030</v>
      </c>
      <c r="F12" t="s">
        <v>14</v>
      </c>
      <c r="G12">
        <v>27</v>
      </c>
      <c r="H12" t="s">
        <v>21</v>
      </c>
      <c r="I12" t="s">
        <v>22</v>
      </c>
      <c r="J12">
        <v>1285045200</v>
      </c>
      <c r="K12">
        <v>1285563600</v>
      </c>
      <c r="L12" t="b">
        <v>0</v>
      </c>
      <c r="M12" t="b">
        <v>1</v>
      </c>
      <c r="N12" t="s">
        <v>33</v>
      </c>
      <c r="O12" s="11">
        <f>E12/D12</f>
        <v>0.48095238095238096</v>
      </c>
      <c r="P12" s="5">
        <f>IF(ISERROR(E12/G12),"0",E12/G12)</f>
        <v>112.22222222222223</v>
      </c>
      <c r="Q12" t="s">
        <v>2038</v>
      </c>
      <c r="R12" t="s">
        <v>2039</v>
      </c>
      <c r="S12" s="8">
        <f>(((J12/60)/60)/24)+DATE(1970,1,1)</f>
        <v>40442.208333333336</v>
      </c>
      <c r="T12" s="8">
        <f>(((K12/60)/60)/24)+DATE(1970,1,1)</f>
        <v>40448.208333333336</v>
      </c>
    </row>
    <row r="13" spans="1:16384" customFormat="1" ht="17" x14ac:dyDescent="0.2">
      <c r="A13">
        <v>12</v>
      </c>
      <c r="B13" t="s">
        <v>56</v>
      </c>
      <c r="C13" s="3" t="s">
        <v>57</v>
      </c>
      <c r="D13">
        <v>6300</v>
      </c>
      <c r="E13">
        <v>5629</v>
      </c>
      <c r="F13" t="s">
        <v>14</v>
      </c>
      <c r="G13">
        <v>55</v>
      </c>
      <c r="H13" t="s">
        <v>21</v>
      </c>
      <c r="I13" t="s">
        <v>22</v>
      </c>
      <c r="J13">
        <v>1571720400</v>
      </c>
      <c r="K13">
        <v>1572411600</v>
      </c>
      <c r="L13" t="b">
        <v>0</v>
      </c>
      <c r="M13" t="b">
        <v>0</v>
      </c>
      <c r="N13" t="s">
        <v>53</v>
      </c>
      <c r="O13" s="11">
        <f>E13/D13</f>
        <v>0.89349206349206345</v>
      </c>
      <c r="P13" s="5">
        <f>IF(ISERROR(E13/G13),"0",E13/G13)</f>
        <v>102.34545454545454</v>
      </c>
      <c r="Q13" t="s">
        <v>2040</v>
      </c>
      <c r="R13" t="s">
        <v>2043</v>
      </c>
      <c r="S13" s="8">
        <f>(((J13/60)/60)/24)+DATE(1970,1,1)</f>
        <v>43760.208333333328</v>
      </c>
      <c r="T13" s="8">
        <f>(((K13/60)/60)/24)+DATE(1970,1,1)</f>
        <v>43768.208333333328</v>
      </c>
    </row>
    <row r="14" spans="1:16384" customFormat="1" ht="34" x14ac:dyDescent="0.2">
      <c r="A14">
        <v>13</v>
      </c>
      <c r="B14" t="s">
        <v>58</v>
      </c>
      <c r="C14" s="3" t="s">
        <v>59</v>
      </c>
      <c r="D14">
        <v>4200</v>
      </c>
      <c r="E14">
        <v>10295</v>
      </c>
      <c r="F14" t="s">
        <v>20</v>
      </c>
      <c r="G14">
        <v>98</v>
      </c>
      <c r="H14" t="s">
        <v>21</v>
      </c>
      <c r="I14" t="s">
        <v>22</v>
      </c>
      <c r="J14">
        <v>1465621200</v>
      </c>
      <c r="K14">
        <v>1466658000</v>
      </c>
      <c r="L14" t="b">
        <v>0</v>
      </c>
      <c r="M14" t="b">
        <v>0</v>
      </c>
      <c r="N14" t="s">
        <v>60</v>
      </c>
      <c r="O14" s="11">
        <f>E14/D14</f>
        <v>2.4511904761904764</v>
      </c>
      <c r="P14" s="5">
        <f>IF(ISERROR(E14/G14),"0",E14/G14)</f>
        <v>105.05102040816327</v>
      </c>
      <c r="Q14" t="s">
        <v>2034</v>
      </c>
      <c r="R14" t="s">
        <v>2044</v>
      </c>
      <c r="S14" s="8">
        <f>(((J14/60)/60)/24)+DATE(1970,1,1)</f>
        <v>42532.208333333328</v>
      </c>
      <c r="T14" s="8">
        <f>(((K14/60)/60)/24)+DATE(1970,1,1)</f>
        <v>42544.208333333328</v>
      </c>
    </row>
    <row r="15" spans="1:16384" customFormat="1" ht="17" x14ac:dyDescent="0.2">
      <c r="A15">
        <v>14</v>
      </c>
      <c r="B15" t="s">
        <v>61</v>
      </c>
      <c r="C15" s="3" t="s">
        <v>62</v>
      </c>
      <c r="D15">
        <v>28200</v>
      </c>
      <c r="E15">
        <v>18829</v>
      </c>
      <c r="F15" t="s">
        <v>14</v>
      </c>
      <c r="G15">
        <v>200</v>
      </c>
      <c r="H15" t="s">
        <v>21</v>
      </c>
      <c r="I15" t="s">
        <v>22</v>
      </c>
      <c r="J15">
        <v>1331013600</v>
      </c>
      <c r="K15">
        <v>1333342800</v>
      </c>
      <c r="L15" t="b">
        <v>0</v>
      </c>
      <c r="M15" t="b">
        <v>0</v>
      </c>
      <c r="N15" t="s">
        <v>60</v>
      </c>
      <c r="O15" s="11">
        <f>E15/D15</f>
        <v>0.66769503546099296</v>
      </c>
      <c r="P15" s="5">
        <f>IF(ISERROR(E15/G15),"0",E15/G15)</f>
        <v>94.144999999999996</v>
      </c>
      <c r="Q15" t="s">
        <v>2034</v>
      </c>
      <c r="R15" t="s">
        <v>2044</v>
      </c>
      <c r="S15" s="8">
        <f>(((J15/60)/60)/24)+DATE(1970,1,1)</f>
        <v>40974.25</v>
      </c>
      <c r="T15" s="8">
        <f>(((K15/60)/60)/24)+DATE(1970,1,1)</f>
        <v>41001.208333333336</v>
      </c>
    </row>
    <row r="16" spans="1:16384" customFormat="1" ht="17" x14ac:dyDescent="0.2">
      <c r="A16">
        <v>15</v>
      </c>
      <c r="B16" t="s">
        <v>63</v>
      </c>
      <c r="C16" s="3" t="s">
        <v>64</v>
      </c>
      <c r="D16">
        <v>81200</v>
      </c>
      <c r="E16">
        <v>38414</v>
      </c>
      <c r="F16" t="s">
        <v>14</v>
      </c>
      <c r="G16">
        <v>452</v>
      </c>
      <c r="H16" t="s">
        <v>21</v>
      </c>
      <c r="I16" t="s">
        <v>22</v>
      </c>
      <c r="J16">
        <v>1575957600</v>
      </c>
      <c r="K16">
        <v>1576303200</v>
      </c>
      <c r="L16" t="b">
        <v>0</v>
      </c>
      <c r="M16" t="b">
        <v>0</v>
      </c>
      <c r="N16" t="s">
        <v>65</v>
      </c>
      <c r="O16" s="11">
        <f>E16/D16</f>
        <v>0.47307881773399013</v>
      </c>
      <c r="P16" s="5">
        <f>IF(ISERROR(E16/G16),"0",E16/G16)</f>
        <v>84.986725663716811</v>
      </c>
      <c r="Q16" t="s">
        <v>2036</v>
      </c>
      <c r="R16" t="s">
        <v>2045</v>
      </c>
      <c r="S16" s="8">
        <f>(((J16/60)/60)/24)+DATE(1970,1,1)</f>
        <v>43809.25</v>
      </c>
      <c r="T16" s="8">
        <f>(((K16/60)/60)/24)+DATE(1970,1,1)</f>
        <v>43813.25</v>
      </c>
    </row>
    <row r="17" spans="1:20" customFormat="1" ht="17" x14ac:dyDescent="0.2">
      <c r="A17">
        <v>16</v>
      </c>
      <c r="B17" t="s">
        <v>66</v>
      </c>
      <c r="C17" s="3" t="s">
        <v>67</v>
      </c>
      <c r="D17">
        <v>1700</v>
      </c>
      <c r="E17">
        <v>11041</v>
      </c>
      <c r="F17" t="s">
        <v>20</v>
      </c>
      <c r="G17">
        <v>100</v>
      </c>
      <c r="H17" t="s">
        <v>21</v>
      </c>
      <c r="I17" t="s">
        <v>22</v>
      </c>
      <c r="J17">
        <v>1390370400</v>
      </c>
      <c r="K17">
        <v>1392271200</v>
      </c>
      <c r="L17" t="b">
        <v>0</v>
      </c>
      <c r="M17" t="b">
        <v>0</v>
      </c>
      <c r="N17" t="s">
        <v>68</v>
      </c>
      <c r="O17" s="11">
        <f>E17/D17</f>
        <v>6.4947058823529416</v>
      </c>
      <c r="P17" s="5">
        <f>IF(ISERROR(E17/G17),"0",E17/G17)</f>
        <v>110.41</v>
      </c>
      <c r="Q17" t="s">
        <v>2046</v>
      </c>
      <c r="R17" t="s">
        <v>2047</v>
      </c>
      <c r="S17" s="8">
        <f>(((J17/60)/60)/24)+DATE(1970,1,1)</f>
        <v>41661.25</v>
      </c>
      <c r="T17" s="8">
        <f>(((K17/60)/60)/24)+DATE(1970,1,1)</f>
        <v>41683.25</v>
      </c>
    </row>
    <row r="18" spans="1:20" customFormat="1" ht="17" x14ac:dyDescent="0.2">
      <c r="A18">
        <v>17</v>
      </c>
      <c r="B18" t="s">
        <v>69</v>
      </c>
      <c r="C18" s="3" t="s">
        <v>70</v>
      </c>
      <c r="D18">
        <v>84600</v>
      </c>
      <c r="E18">
        <v>134845</v>
      </c>
      <c r="F18" t="s">
        <v>20</v>
      </c>
      <c r="G18">
        <v>1249</v>
      </c>
      <c r="H18" t="s">
        <v>21</v>
      </c>
      <c r="I18" t="s">
        <v>22</v>
      </c>
      <c r="J18">
        <v>1294812000</v>
      </c>
      <c r="K18">
        <v>1294898400</v>
      </c>
      <c r="L18" t="b">
        <v>0</v>
      </c>
      <c r="M18" t="b">
        <v>0</v>
      </c>
      <c r="N18" t="s">
        <v>71</v>
      </c>
      <c r="O18" s="11">
        <f>E18/D18</f>
        <v>1.5939125295508274</v>
      </c>
      <c r="P18" s="5">
        <f>IF(ISERROR(E18/G18),"0",E18/G18)</f>
        <v>107.96236989591674</v>
      </c>
      <c r="Q18" t="s">
        <v>2040</v>
      </c>
      <c r="R18" t="s">
        <v>2048</v>
      </c>
      <c r="S18" s="8">
        <f>(((J18/60)/60)/24)+DATE(1970,1,1)</f>
        <v>40555.25</v>
      </c>
      <c r="T18" s="8">
        <f>(((K18/60)/60)/24)+DATE(1970,1,1)</f>
        <v>40556.25</v>
      </c>
    </row>
    <row r="19" spans="1:20" customFormat="1" ht="17" x14ac:dyDescent="0.2">
      <c r="A19">
        <v>18</v>
      </c>
      <c r="B19" t="s">
        <v>72</v>
      </c>
      <c r="C19" s="3" t="s">
        <v>73</v>
      </c>
      <c r="D19">
        <v>9100</v>
      </c>
      <c r="E19">
        <v>6089</v>
      </c>
      <c r="F19" t="s">
        <v>74</v>
      </c>
      <c r="G19">
        <v>135</v>
      </c>
      <c r="H19" t="s">
        <v>21</v>
      </c>
      <c r="I19" t="s">
        <v>22</v>
      </c>
      <c r="J19">
        <v>1536382800</v>
      </c>
      <c r="K19">
        <v>1537074000</v>
      </c>
      <c r="L19" t="b">
        <v>0</v>
      </c>
      <c r="M19" t="b">
        <v>0</v>
      </c>
      <c r="N19" t="s">
        <v>33</v>
      </c>
      <c r="O19" s="11">
        <f>E19/D19</f>
        <v>0.66912087912087914</v>
      </c>
      <c r="P19" s="5">
        <f>IF(ISERROR(E19/G19),"0",E19/G19)</f>
        <v>45.103703703703701</v>
      </c>
      <c r="Q19" t="s">
        <v>2038</v>
      </c>
      <c r="R19" t="s">
        <v>2039</v>
      </c>
      <c r="S19" s="8">
        <f>(((J19/60)/60)/24)+DATE(1970,1,1)</f>
        <v>43351.208333333328</v>
      </c>
      <c r="T19" s="8">
        <f>(((K19/60)/60)/24)+DATE(1970,1,1)</f>
        <v>43359.208333333328</v>
      </c>
    </row>
    <row r="20" spans="1:20" customFormat="1" ht="17" x14ac:dyDescent="0.2">
      <c r="A20">
        <v>19</v>
      </c>
      <c r="B20" t="s">
        <v>75</v>
      </c>
      <c r="C20" s="3" t="s">
        <v>76</v>
      </c>
      <c r="D20">
        <v>62500</v>
      </c>
      <c r="E20">
        <v>30331</v>
      </c>
      <c r="F20" t="s">
        <v>14</v>
      </c>
      <c r="G20">
        <v>674</v>
      </c>
      <c r="H20" t="s">
        <v>21</v>
      </c>
      <c r="I20" t="s">
        <v>22</v>
      </c>
      <c r="J20">
        <v>1551679200</v>
      </c>
      <c r="K20">
        <v>1553490000</v>
      </c>
      <c r="L20" t="b">
        <v>0</v>
      </c>
      <c r="M20" t="b">
        <v>1</v>
      </c>
      <c r="N20" t="s">
        <v>33</v>
      </c>
      <c r="O20" s="11">
        <f>E20/D20</f>
        <v>0.48529600000000001</v>
      </c>
      <c r="P20" s="5">
        <f>IF(ISERROR(E20/G20),"0",E20/G20)</f>
        <v>45.001483679525222</v>
      </c>
      <c r="Q20" t="s">
        <v>2038</v>
      </c>
      <c r="R20" t="s">
        <v>2039</v>
      </c>
      <c r="S20" s="8">
        <f>(((J20/60)/60)/24)+DATE(1970,1,1)</f>
        <v>43528.25</v>
      </c>
      <c r="T20" s="8">
        <f>(((K20/60)/60)/24)+DATE(1970,1,1)</f>
        <v>43549.208333333328</v>
      </c>
    </row>
    <row r="21" spans="1:20" customFormat="1" ht="17" x14ac:dyDescent="0.2">
      <c r="A21">
        <v>20</v>
      </c>
      <c r="B21" t="s">
        <v>77</v>
      </c>
      <c r="C21" s="3" t="s">
        <v>78</v>
      </c>
      <c r="D21">
        <v>131800</v>
      </c>
      <c r="E21">
        <v>147936</v>
      </c>
      <c r="F21" t="s">
        <v>20</v>
      </c>
      <c r="G21">
        <v>1396</v>
      </c>
      <c r="H21" t="s">
        <v>21</v>
      </c>
      <c r="I21" t="s">
        <v>22</v>
      </c>
      <c r="J21">
        <v>1406523600</v>
      </c>
      <c r="K21">
        <v>1406523600</v>
      </c>
      <c r="L21" t="b">
        <v>0</v>
      </c>
      <c r="M21" t="b">
        <v>0</v>
      </c>
      <c r="N21" t="s">
        <v>53</v>
      </c>
      <c r="O21" s="11">
        <f>E21/D21</f>
        <v>1.1224279210925645</v>
      </c>
      <c r="P21" s="5">
        <f>IF(ISERROR(E21/G21),"0",E21/G21)</f>
        <v>105.97134670487107</v>
      </c>
      <c r="Q21" t="s">
        <v>2040</v>
      </c>
      <c r="R21" t="s">
        <v>2043</v>
      </c>
      <c r="S21" s="8">
        <f>(((J21/60)/60)/24)+DATE(1970,1,1)</f>
        <v>41848.208333333336</v>
      </c>
      <c r="T21" s="8">
        <f>(((K21/60)/60)/24)+DATE(1970,1,1)</f>
        <v>41848.208333333336</v>
      </c>
    </row>
    <row r="22" spans="1:20" customFormat="1" ht="17" x14ac:dyDescent="0.2">
      <c r="A22">
        <v>21</v>
      </c>
      <c r="B22" t="s">
        <v>79</v>
      </c>
      <c r="C22" s="3" t="s">
        <v>80</v>
      </c>
      <c r="D22">
        <v>94000</v>
      </c>
      <c r="E22">
        <v>38533</v>
      </c>
      <c r="F22" t="s">
        <v>14</v>
      </c>
      <c r="G22">
        <v>558</v>
      </c>
      <c r="H22" t="s">
        <v>21</v>
      </c>
      <c r="I22" t="s">
        <v>22</v>
      </c>
      <c r="J22">
        <v>1313384400</v>
      </c>
      <c r="K22">
        <v>1316322000</v>
      </c>
      <c r="L22" t="b">
        <v>0</v>
      </c>
      <c r="M22" t="b">
        <v>0</v>
      </c>
      <c r="N22" t="s">
        <v>33</v>
      </c>
      <c r="O22" s="11">
        <f>E22/D22</f>
        <v>0.40992553191489361</v>
      </c>
      <c r="P22" s="5">
        <f>IF(ISERROR(E22/G22),"0",E22/G22)</f>
        <v>69.055555555555557</v>
      </c>
      <c r="Q22" t="s">
        <v>2038</v>
      </c>
      <c r="R22" t="s">
        <v>2039</v>
      </c>
      <c r="S22" s="8">
        <f>(((J22/60)/60)/24)+DATE(1970,1,1)</f>
        <v>40770.208333333336</v>
      </c>
      <c r="T22" s="8">
        <f>(((K22/60)/60)/24)+DATE(1970,1,1)</f>
        <v>40804.208333333336</v>
      </c>
    </row>
    <row r="23" spans="1:20" customFormat="1" ht="17" x14ac:dyDescent="0.2">
      <c r="A23">
        <v>22</v>
      </c>
      <c r="B23" t="s">
        <v>81</v>
      </c>
      <c r="C23" s="3" t="s">
        <v>82</v>
      </c>
      <c r="D23">
        <v>59100</v>
      </c>
      <c r="E23">
        <v>75690</v>
      </c>
      <c r="F23" t="s">
        <v>20</v>
      </c>
      <c r="G23">
        <v>890</v>
      </c>
      <c r="H23" t="s">
        <v>21</v>
      </c>
      <c r="I23" t="s">
        <v>22</v>
      </c>
      <c r="J23">
        <v>1522731600</v>
      </c>
      <c r="K23">
        <v>1524027600</v>
      </c>
      <c r="L23" t="b">
        <v>0</v>
      </c>
      <c r="M23" t="b">
        <v>0</v>
      </c>
      <c r="N23" t="s">
        <v>33</v>
      </c>
      <c r="O23" s="11">
        <f>E23/D23</f>
        <v>1.2807106598984772</v>
      </c>
      <c r="P23" s="5">
        <f>IF(ISERROR(E23/G23),"0",E23/G23)</f>
        <v>85.044943820224717</v>
      </c>
      <c r="Q23" t="s">
        <v>2038</v>
      </c>
      <c r="R23" t="s">
        <v>2039</v>
      </c>
      <c r="S23" s="8">
        <f>(((J23/60)/60)/24)+DATE(1970,1,1)</f>
        <v>43193.208333333328</v>
      </c>
      <c r="T23" s="8">
        <f>(((K23/60)/60)/24)+DATE(1970,1,1)</f>
        <v>43208.208333333328</v>
      </c>
    </row>
    <row r="24" spans="1:20" customFormat="1" ht="17" x14ac:dyDescent="0.2">
      <c r="A24">
        <v>23</v>
      </c>
      <c r="B24" t="s">
        <v>83</v>
      </c>
      <c r="C24" s="3" t="s">
        <v>84</v>
      </c>
      <c r="D24">
        <v>4500</v>
      </c>
      <c r="E24">
        <v>14942</v>
      </c>
      <c r="F24" t="s">
        <v>20</v>
      </c>
      <c r="G24">
        <v>142</v>
      </c>
      <c r="H24" t="s">
        <v>40</v>
      </c>
      <c r="I24" t="s">
        <v>41</v>
      </c>
      <c r="J24">
        <v>1550124000</v>
      </c>
      <c r="K24">
        <v>1554699600</v>
      </c>
      <c r="L24" t="b">
        <v>0</v>
      </c>
      <c r="M24" t="b">
        <v>0</v>
      </c>
      <c r="N24" t="s">
        <v>42</v>
      </c>
      <c r="O24" s="11">
        <f>E24/D24</f>
        <v>3.3204444444444445</v>
      </c>
      <c r="P24" s="5">
        <f>IF(ISERROR(E24/G24),"0",E24/G24)</f>
        <v>105.22535211267606</v>
      </c>
      <c r="Q24" t="s">
        <v>2040</v>
      </c>
      <c r="R24" t="s">
        <v>2041</v>
      </c>
      <c r="S24" s="8">
        <f>(((J24/60)/60)/24)+DATE(1970,1,1)</f>
        <v>43510.25</v>
      </c>
      <c r="T24" s="8">
        <f>(((K24/60)/60)/24)+DATE(1970,1,1)</f>
        <v>43563.208333333328</v>
      </c>
    </row>
    <row r="25" spans="1:20" customFormat="1" ht="17" x14ac:dyDescent="0.2">
      <c r="A25">
        <v>24</v>
      </c>
      <c r="B25" t="s">
        <v>85</v>
      </c>
      <c r="C25" s="3" t="s">
        <v>86</v>
      </c>
      <c r="D25">
        <v>92400</v>
      </c>
      <c r="E25">
        <v>104257</v>
      </c>
      <c r="F25" t="s">
        <v>20</v>
      </c>
      <c r="G25">
        <v>2673</v>
      </c>
      <c r="H25" t="s">
        <v>21</v>
      </c>
      <c r="I25" t="s">
        <v>22</v>
      </c>
      <c r="J25">
        <v>1403326800</v>
      </c>
      <c r="K25">
        <v>1403499600</v>
      </c>
      <c r="L25" t="b">
        <v>0</v>
      </c>
      <c r="M25" t="b">
        <v>0</v>
      </c>
      <c r="N25" t="s">
        <v>65</v>
      </c>
      <c r="O25" s="11">
        <f>E25/D25</f>
        <v>1.1283225108225108</v>
      </c>
      <c r="P25" s="5">
        <f>IF(ISERROR(E25/G25),"0",E25/G25)</f>
        <v>39.003741114852225</v>
      </c>
      <c r="Q25" t="s">
        <v>2036</v>
      </c>
      <c r="R25" t="s">
        <v>2045</v>
      </c>
      <c r="S25" s="8">
        <f>(((J25/60)/60)/24)+DATE(1970,1,1)</f>
        <v>41811.208333333336</v>
      </c>
      <c r="T25" s="8">
        <f>(((K25/60)/60)/24)+DATE(1970,1,1)</f>
        <v>41813.208333333336</v>
      </c>
    </row>
    <row r="26" spans="1:20" customFormat="1" ht="17" x14ac:dyDescent="0.2">
      <c r="A26">
        <v>25</v>
      </c>
      <c r="B26" t="s">
        <v>87</v>
      </c>
      <c r="C26" s="3" t="s">
        <v>88</v>
      </c>
      <c r="D26">
        <v>5500</v>
      </c>
      <c r="E26">
        <v>11904</v>
      </c>
      <c r="F26" t="s">
        <v>20</v>
      </c>
      <c r="G26">
        <v>163</v>
      </c>
      <c r="H26" t="s">
        <v>21</v>
      </c>
      <c r="I26" t="s">
        <v>22</v>
      </c>
      <c r="J26">
        <v>1305694800</v>
      </c>
      <c r="K26">
        <v>1307422800</v>
      </c>
      <c r="L26" t="b">
        <v>0</v>
      </c>
      <c r="M26" t="b">
        <v>1</v>
      </c>
      <c r="N26" t="s">
        <v>89</v>
      </c>
      <c r="O26" s="11">
        <f>E26/D26</f>
        <v>2.1643636363636363</v>
      </c>
      <c r="P26" s="5">
        <f>IF(ISERROR(E26/G26),"0",E26/G26)</f>
        <v>73.030674846625772</v>
      </c>
      <c r="Q26" t="s">
        <v>2049</v>
      </c>
      <c r="R26" t="s">
        <v>2050</v>
      </c>
      <c r="S26" s="8">
        <f>(((J26/60)/60)/24)+DATE(1970,1,1)</f>
        <v>40681.208333333336</v>
      </c>
      <c r="T26" s="8">
        <f>(((K26/60)/60)/24)+DATE(1970,1,1)</f>
        <v>40701.208333333336</v>
      </c>
    </row>
    <row r="27" spans="1:20" customFormat="1" ht="17" x14ac:dyDescent="0.2">
      <c r="A27">
        <v>26</v>
      </c>
      <c r="B27" t="s">
        <v>90</v>
      </c>
      <c r="C27" s="3" t="s">
        <v>91</v>
      </c>
      <c r="D27">
        <v>107500</v>
      </c>
      <c r="E27">
        <v>51814</v>
      </c>
      <c r="F27" t="s">
        <v>74</v>
      </c>
      <c r="G27">
        <v>1480</v>
      </c>
      <c r="H27" t="s">
        <v>21</v>
      </c>
      <c r="I27" t="s">
        <v>22</v>
      </c>
      <c r="J27">
        <v>1533013200</v>
      </c>
      <c r="K27">
        <v>1535346000</v>
      </c>
      <c r="L27" t="b">
        <v>0</v>
      </c>
      <c r="M27" t="b">
        <v>0</v>
      </c>
      <c r="N27" t="s">
        <v>33</v>
      </c>
      <c r="O27" s="11">
        <f>E27/D27</f>
        <v>0.4819906976744186</v>
      </c>
      <c r="P27" s="5">
        <f>IF(ISERROR(E27/G27),"0",E27/G27)</f>
        <v>35.009459459459457</v>
      </c>
      <c r="Q27" t="s">
        <v>2038</v>
      </c>
      <c r="R27" t="s">
        <v>2039</v>
      </c>
      <c r="S27" s="8">
        <f>(((J27/60)/60)/24)+DATE(1970,1,1)</f>
        <v>43312.208333333328</v>
      </c>
      <c r="T27" s="8">
        <f>(((K27/60)/60)/24)+DATE(1970,1,1)</f>
        <v>43339.208333333328</v>
      </c>
    </row>
    <row r="28" spans="1:20" customFormat="1" ht="17" x14ac:dyDescent="0.2">
      <c r="A28">
        <v>27</v>
      </c>
      <c r="B28" t="s">
        <v>92</v>
      </c>
      <c r="C28" s="3" t="s">
        <v>93</v>
      </c>
      <c r="D28">
        <v>2000</v>
      </c>
      <c r="E28">
        <v>1599</v>
      </c>
      <c r="F28" t="s">
        <v>14</v>
      </c>
      <c r="G28">
        <v>15</v>
      </c>
      <c r="H28" t="s">
        <v>21</v>
      </c>
      <c r="I28" t="s">
        <v>22</v>
      </c>
      <c r="J28">
        <v>1443848400</v>
      </c>
      <c r="K28">
        <v>1444539600</v>
      </c>
      <c r="L28" t="b">
        <v>0</v>
      </c>
      <c r="M28" t="b">
        <v>0</v>
      </c>
      <c r="N28" t="s">
        <v>23</v>
      </c>
      <c r="O28" s="11">
        <f>E28/D28</f>
        <v>0.79949999999999999</v>
      </c>
      <c r="P28" s="5">
        <f>IF(ISERROR(E28/G28),"0",E28/G28)</f>
        <v>106.6</v>
      </c>
      <c r="Q28" t="s">
        <v>2034</v>
      </c>
      <c r="R28" t="s">
        <v>2035</v>
      </c>
      <c r="S28" s="8">
        <f>(((J28/60)/60)/24)+DATE(1970,1,1)</f>
        <v>42280.208333333328</v>
      </c>
      <c r="T28" s="8">
        <f>(((K28/60)/60)/24)+DATE(1970,1,1)</f>
        <v>42288.208333333328</v>
      </c>
    </row>
    <row r="29" spans="1:20" customFormat="1" ht="17" x14ac:dyDescent="0.2">
      <c r="A29">
        <v>28</v>
      </c>
      <c r="B29" t="s">
        <v>94</v>
      </c>
      <c r="C29" s="3" t="s">
        <v>95</v>
      </c>
      <c r="D29">
        <v>130800</v>
      </c>
      <c r="E29">
        <v>137635</v>
      </c>
      <c r="F29" t="s">
        <v>20</v>
      </c>
      <c r="G29">
        <v>2220</v>
      </c>
      <c r="H29" t="s">
        <v>21</v>
      </c>
      <c r="I29" t="s">
        <v>22</v>
      </c>
      <c r="J29">
        <v>1265695200</v>
      </c>
      <c r="K29">
        <v>1267682400</v>
      </c>
      <c r="L29" t="b">
        <v>0</v>
      </c>
      <c r="M29" t="b">
        <v>1</v>
      </c>
      <c r="N29" t="s">
        <v>33</v>
      </c>
      <c r="O29" s="11">
        <f>E29/D29</f>
        <v>1.0522553516819573</v>
      </c>
      <c r="P29" s="5">
        <f>IF(ISERROR(E29/G29),"0",E29/G29)</f>
        <v>61.997747747747745</v>
      </c>
      <c r="Q29" t="s">
        <v>2038</v>
      </c>
      <c r="R29" t="s">
        <v>2039</v>
      </c>
      <c r="S29" s="8">
        <f>(((J29/60)/60)/24)+DATE(1970,1,1)</f>
        <v>40218.25</v>
      </c>
      <c r="T29" s="8">
        <f>(((K29/60)/60)/24)+DATE(1970,1,1)</f>
        <v>40241.25</v>
      </c>
    </row>
    <row r="30" spans="1:20" customFormat="1" ht="17" x14ac:dyDescent="0.2">
      <c r="A30">
        <v>29</v>
      </c>
      <c r="B30" t="s">
        <v>96</v>
      </c>
      <c r="C30" s="3" t="s">
        <v>97</v>
      </c>
      <c r="D30">
        <v>45900</v>
      </c>
      <c r="E30">
        <v>150965</v>
      </c>
      <c r="F30" t="s">
        <v>20</v>
      </c>
      <c r="G30">
        <v>1606</v>
      </c>
      <c r="H30" t="s">
        <v>98</v>
      </c>
      <c r="I30" t="s">
        <v>99</v>
      </c>
      <c r="J30">
        <v>1532062800</v>
      </c>
      <c r="K30">
        <v>1535518800</v>
      </c>
      <c r="L30" t="b">
        <v>0</v>
      </c>
      <c r="M30" t="b">
        <v>0</v>
      </c>
      <c r="N30" t="s">
        <v>100</v>
      </c>
      <c r="O30" s="11">
        <f>E30/D30</f>
        <v>3.2889978213507627</v>
      </c>
      <c r="P30" s="5">
        <f>IF(ISERROR(E30/G30),"0",E30/G30)</f>
        <v>94.000622665006233</v>
      </c>
      <c r="Q30" t="s">
        <v>2040</v>
      </c>
      <c r="R30" t="s">
        <v>2051</v>
      </c>
      <c r="S30" s="8">
        <f>(((J30/60)/60)/24)+DATE(1970,1,1)</f>
        <v>43301.208333333328</v>
      </c>
      <c r="T30" s="8">
        <f>(((K30/60)/60)/24)+DATE(1970,1,1)</f>
        <v>43341.208333333328</v>
      </c>
    </row>
    <row r="31" spans="1:20" customFormat="1" ht="17" x14ac:dyDescent="0.2">
      <c r="A31">
        <v>30</v>
      </c>
      <c r="B31" t="s">
        <v>101</v>
      </c>
      <c r="C31" s="3" t="s">
        <v>102</v>
      </c>
      <c r="D31">
        <v>9000</v>
      </c>
      <c r="E31">
        <v>14455</v>
      </c>
      <c r="F31" t="s">
        <v>20</v>
      </c>
      <c r="G31">
        <v>129</v>
      </c>
      <c r="H31" t="s">
        <v>21</v>
      </c>
      <c r="I31" t="s">
        <v>22</v>
      </c>
      <c r="J31">
        <v>1558674000</v>
      </c>
      <c r="K31">
        <v>1559106000</v>
      </c>
      <c r="L31" t="b">
        <v>0</v>
      </c>
      <c r="M31" t="b">
        <v>0</v>
      </c>
      <c r="N31" t="s">
        <v>71</v>
      </c>
      <c r="O31" s="11">
        <f>E31/D31</f>
        <v>1.606111111111111</v>
      </c>
      <c r="P31" s="5">
        <f>IF(ISERROR(E31/G31),"0",E31/G31)</f>
        <v>112.05426356589147</v>
      </c>
      <c r="Q31" t="s">
        <v>2040</v>
      </c>
      <c r="R31" t="s">
        <v>2048</v>
      </c>
      <c r="S31" s="8">
        <f>(((J31/60)/60)/24)+DATE(1970,1,1)</f>
        <v>43609.208333333328</v>
      </c>
      <c r="T31" s="8">
        <f>(((K31/60)/60)/24)+DATE(1970,1,1)</f>
        <v>43614.208333333328</v>
      </c>
    </row>
    <row r="32" spans="1:20" customFormat="1" ht="17" x14ac:dyDescent="0.2">
      <c r="A32">
        <v>31</v>
      </c>
      <c r="B32" t="s">
        <v>103</v>
      </c>
      <c r="C32" s="3" t="s">
        <v>104</v>
      </c>
      <c r="D32">
        <v>3500</v>
      </c>
      <c r="E32">
        <v>10850</v>
      </c>
      <c r="F32" t="s">
        <v>20</v>
      </c>
      <c r="G32">
        <v>226</v>
      </c>
      <c r="H32" t="s">
        <v>40</v>
      </c>
      <c r="I32" t="s">
        <v>41</v>
      </c>
      <c r="J32">
        <v>1451973600</v>
      </c>
      <c r="K32">
        <v>1454392800</v>
      </c>
      <c r="L32" t="b">
        <v>0</v>
      </c>
      <c r="M32" t="b">
        <v>0</v>
      </c>
      <c r="N32" t="s">
        <v>89</v>
      </c>
      <c r="O32" s="11">
        <f>E32/D32</f>
        <v>3.1</v>
      </c>
      <c r="P32" s="5">
        <f>IF(ISERROR(E32/G32),"0",E32/G32)</f>
        <v>48.008849557522126</v>
      </c>
      <c r="Q32" t="s">
        <v>2049</v>
      </c>
      <c r="R32" t="s">
        <v>2050</v>
      </c>
      <c r="S32" s="8">
        <f>(((J32/60)/60)/24)+DATE(1970,1,1)</f>
        <v>42374.25</v>
      </c>
      <c r="T32" s="8">
        <f>(((K32/60)/60)/24)+DATE(1970,1,1)</f>
        <v>42402.25</v>
      </c>
    </row>
    <row r="33" spans="1:20" customFormat="1" ht="17" x14ac:dyDescent="0.2">
      <c r="A33">
        <v>32</v>
      </c>
      <c r="B33" t="s">
        <v>105</v>
      </c>
      <c r="C33" s="3" t="s">
        <v>106</v>
      </c>
      <c r="D33">
        <v>101000</v>
      </c>
      <c r="E33">
        <v>87676</v>
      </c>
      <c r="F33" t="s">
        <v>14</v>
      </c>
      <c r="G33">
        <v>2307</v>
      </c>
      <c r="H33" t="s">
        <v>107</v>
      </c>
      <c r="I33" t="s">
        <v>108</v>
      </c>
      <c r="J33">
        <v>1515564000</v>
      </c>
      <c r="K33">
        <v>1517896800</v>
      </c>
      <c r="L33" t="b">
        <v>0</v>
      </c>
      <c r="M33" t="b">
        <v>0</v>
      </c>
      <c r="N33" t="s">
        <v>42</v>
      </c>
      <c r="O33" s="11">
        <f>E33/D33</f>
        <v>0.86807920792079207</v>
      </c>
      <c r="P33" s="5">
        <f>IF(ISERROR(E33/G33),"0",E33/G33)</f>
        <v>38.004334633723452</v>
      </c>
      <c r="Q33" t="s">
        <v>2040</v>
      </c>
      <c r="R33" t="s">
        <v>2041</v>
      </c>
      <c r="S33" s="8">
        <f>(((J33/60)/60)/24)+DATE(1970,1,1)</f>
        <v>43110.25</v>
      </c>
      <c r="T33" s="8">
        <f>(((K33/60)/60)/24)+DATE(1970,1,1)</f>
        <v>43137.25</v>
      </c>
    </row>
    <row r="34" spans="1:20" customFormat="1" ht="17" x14ac:dyDescent="0.2">
      <c r="A34">
        <v>33</v>
      </c>
      <c r="B34" t="s">
        <v>109</v>
      </c>
      <c r="C34" s="3" t="s">
        <v>110</v>
      </c>
      <c r="D34">
        <v>50200</v>
      </c>
      <c r="E34">
        <v>189666</v>
      </c>
      <c r="F34" t="s">
        <v>20</v>
      </c>
      <c r="G34">
        <v>5419</v>
      </c>
      <c r="H34" t="s">
        <v>21</v>
      </c>
      <c r="I34" t="s">
        <v>22</v>
      </c>
      <c r="J34">
        <v>1412485200</v>
      </c>
      <c r="K34">
        <v>1415685600</v>
      </c>
      <c r="L34" t="b">
        <v>0</v>
      </c>
      <c r="M34" t="b">
        <v>0</v>
      </c>
      <c r="N34" t="s">
        <v>33</v>
      </c>
      <c r="O34" s="11">
        <f>E34/D34</f>
        <v>3.7782071713147412</v>
      </c>
      <c r="P34" s="5">
        <f>IF(ISERROR(E34/G34),"0",E34/G34)</f>
        <v>35.000184535892231</v>
      </c>
      <c r="Q34" t="s">
        <v>2038</v>
      </c>
      <c r="R34" t="s">
        <v>2039</v>
      </c>
      <c r="S34" s="8">
        <f>(((J34/60)/60)/24)+DATE(1970,1,1)</f>
        <v>41917.208333333336</v>
      </c>
      <c r="T34" s="8">
        <f>(((K34/60)/60)/24)+DATE(1970,1,1)</f>
        <v>41954.25</v>
      </c>
    </row>
    <row r="35" spans="1:20" customFormat="1" ht="34" x14ac:dyDescent="0.2">
      <c r="A35">
        <v>34</v>
      </c>
      <c r="B35" t="s">
        <v>111</v>
      </c>
      <c r="C35" s="3" t="s">
        <v>112</v>
      </c>
      <c r="D35">
        <v>9300</v>
      </c>
      <c r="E35">
        <v>14025</v>
      </c>
      <c r="F35" t="s">
        <v>20</v>
      </c>
      <c r="G35">
        <v>165</v>
      </c>
      <c r="H35" t="s">
        <v>21</v>
      </c>
      <c r="I35" t="s">
        <v>22</v>
      </c>
      <c r="J35">
        <v>1490245200</v>
      </c>
      <c r="K35">
        <v>1490677200</v>
      </c>
      <c r="L35" t="b">
        <v>0</v>
      </c>
      <c r="M35" t="b">
        <v>0</v>
      </c>
      <c r="N35" t="s">
        <v>42</v>
      </c>
      <c r="O35" s="11">
        <f>E35/D35</f>
        <v>1.5080645161290323</v>
      </c>
      <c r="P35" s="5">
        <f>IF(ISERROR(E35/G35),"0",E35/G35)</f>
        <v>85</v>
      </c>
      <c r="Q35" t="s">
        <v>2040</v>
      </c>
      <c r="R35" t="s">
        <v>2041</v>
      </c>
      <c r="S35" s="8">
        <f>(((J35/60)/60)/24)+DATE(1970,1,1)</f>
        <v>42817.208333333328</v>
      </c>
      <c r="T35" s="8">
        <f>(((K35/60)/60)/24)+DATE(1970,1,1)</f>
        <v>42822.208333333328</v>
      </c>
    </row>
    <row r="36" spans="1:20" customFormat="1" ht="17" x14ac:dyDescent="0.2">
      <c r="A36">
        <v>35</v>
      </c>
      <c r="B36" t="s">
        <v>113</v>
      </c>
      <c r="C36" s="3" t="s">
        <v>114</v>
      </c>
      <c r="D36">
        <v>125500</v>
      </c>
      <c r="E36">
        <v>188628</v>
      </c>
      <c r="F36" t="s">
        <v>20</v>
      </c>
      <c r="G36">
        <v>1965</v>
      </c>
      <c r="H36" t="s">
        <v>36</v>
      </c>
      <c r="I36" t="s">
        <v>37</v>
      </c>
      <c r="J36">
        <v>1547877600</v>
      </c>
      <c r="K36">
        <v>1551506400</v>
      </c>
      <c r="L36" t="b">
        <v>0</v>
      </c>
      <c r="M36" t="b">
        <v>1</v>
      </c>
      <c r="N36" t="s">
        <v>53</v>
      </c>
      <c r="O36" s="11">
        <f>E36/D36</f>
        <v>1.5030119521912351</v>
      </c>
      <c r="P36" s="5">
        <f>IF(ISERROR(E36/G36),"0",E36/G36)</f>
        <v>95.993893129770996</v>
      </c>
      <c r="Q36" t="s">
        <v>2040</v>
      </c>
      <c r="R36" t="s">
        <v>2043</v>
      </c>
      <c r="S36" s="8">
        <f>(((J36/60)/60)/24)+DATE(1970,1,1)</f>
        <v>43484.25</v>
      </c>
      <c r="T36" s="8">
        <f>(((K36/60)/60)/24)+DATE(1970,1,1)</f>
        <v>43526.25</v>
      </c>
    </row>
    <row r="37" spans="1:20" customFormat="1" ht="17" x14ac:dyDescent="0.2">
      <c r="A37">
        <v>36</v>
      </c>
      <c r="B37" t="s">
        <v>115</v>
      </c>
      <c r="C37" s="3" t="s">
        <v>116</v>
      </c>
      <c r="D37">
        <v>700</v>
      </c>
      <c r="E37">
        <v>1101</v>
      </c>
      <c r="F37" t="s">
        <v>20</v>
      </c>
      <c r="G37">
        <v>16</v>
      </c>
      <c r="H37" t="s">
        <v>21</v>
      </c>
      <c r="I37" t="s">
        <v>22</v>
      </c>
      <c r="J37">
        <v>1298700000</v>
      </c>
      <c r="K37">
        <v>1300856400</v>
      </c>
      <c r="L37" t="b">
        <v>0</v>
      </c>
      <c r="M37" t="b">
        <v>0</v>
      </c>
      <c r="N37" t="s">
        <v>33</v>
      </c>
      <c r="O37" s="11">
        <f>E37/D37</f>
        <v>1.572857142857143</v>
      </c>
      <c r="P37" s="5">
        <f>IF(ISERROR(E37/G37),"0",E37/G37)</f>
        <v>68.8125</v>
      </c>
      <c r="Q37" t="s">
        <v>2038</v>
      </c>
      <c r="R37" t="s">
        <v>2039</v>
      </c>
      <c r="S37" s="8">
        <f>(((J37/60)/60)/24)+DATE(1970,1,1)</f>
        <v>40600.25</v>
      </c>
      <c r="T37" s="8">
        <f>(((K37/60)/60)/24)+DATE(1970,1,1)</f>
        <v>40625.208333333336</v>
      </c>
    </row>
    <row r="38" spans="1:20" customFormat="1" ht="34" x14ac:dyDescent="0.2">
      <c r="A38">
        <v>37</v>
      </c>
      <c r="B38" t="s">
        <v>117</v>
      </c>
      <c r="C38" s="3" t="s">
        <v>118</v>
      </c>
      <c r="D38">
        <v>8100</v>
      </c>
      <c r="E38">
        <v>11339</v>
      </c>
      <c r="F38" t="s">
        <v>20</v>
      </c>
      <c r="G38">
        <v>107</v>
      </c>
      <c r="H38" t="s">
        <v>21</v>
      </c>
      <c r="I38" t="s">
        <v>22</v>
      </c>
      <c r="J38">
        <v>1570338000</v>
      </c>
      <c r="K38">
        <v>1573192800</v>
      </c>
      <c r="L38" t="b">
        <v>0</v>
      </c>
      <c r="M38" t="b">
        <v>1</v>
      </c>
      <c r="N38" t="s">
        <v>119</v>
      </c>
      <c r="O38" s="11">
        <f>E38/D38</f>
        <v>1.3998765432098765</v>
      </c>
      <c r="P38" s="5">
        <f>IF(ISERROR(E38/G38),"0",E38/G38)</f>
        <v>105.97196261682242</v>
      </c>
      <c r="Q38" t="s">
        <v>2046</v>
      </c>
      <c r="R38" t="s">
        <v>2052</v>
      </c>
      <c r="S38" s="8">
        <f>(((J38/60)/60)/24)+DATE(1970,1,1)</f>
        <v>43744.208333333328</v>
      </c>
      <c r="T38" s="8">
        <f>(((K38/60)/60)/24)+DATE(1970,1,1)</f>
        <v>43777.25</v>
      </c>
    </row>
    <row r="39" spans="1:20" customFormat="1" ht="17" x14ac:dyDescent="0.2">
      <c r="A39">
        <v>38</v>
      </c>
      <c r="B39" t="s">
        <v>120</v>
      </c>
      <c r="C39" s="3" t="s">
        <v>121</v>
      </c>
      <c r="D39">
        <v>3100</v>
      </c>
      <c r="E39">
        <v>10085</v>
      </c>
      <c r="F39" t="s">
        <v>20</v>
      </c>
      <c r="G39">
        <v>134</v>
      </c>
      <c r="H39" t="s">
        <v>21</v>
      </c>
      <c r="I39" t="s">
        <v>22</v>
      </c>
      <c r="J39">
        <v>1287378000</v>
      </c>
      <c r="K39">
        <v>1287810000</v>
      </c>
      <c r="L39" t="b">
        <v>0</v>
      </c>
      <c r="M39" t="b">
        <v>0</v>
      </c>
      <c r="N39" t="s">
        <v>122</v>
      </c>
      <c r="O39" s="11">
        <f>E39/D39</f>
        <v>3.2532258064516131</v>
      </c>
      <c r="P39" s="5">
        <f>IF(ISERROR(E39/G39),"0",E39/G39)</f>
        <v>75.261194029850742</v>
      </c>
      <c r="Q39" t="s">
        <v>2053</v>
      </c>
      <c r="R39" t="s">
        <v>2054</v>
      </c>
      <c r="S39" s="8">
        <f>(((J39/60)/60)/24)+DATE(1970,1,1)</f>
        <v>40469.208333333336</v>
      </c>
      <c r="T39" s="8">
        <f>(((K39/60)/60)/24)+DATE(1970,1,1)</f>
        <v>40474.208333333336</v>
      </c>
    </row>
    <row r="40" spans="1:20" customFormat="1" ht="17" x14ac:dyDescent="0.2">
      <c r="A40">
        <v>39</v>
      </c>
      <c r="B40" t="s">
        <v>123</v>
      </c>
      <c r="C40" s="3" t="s">
        <v>124</v>
      </c>
      <c r="D40">
        <v>9900</v>
      </c>
      <c r="E40">
        <v>5027</v>
      </c>
      <c r="F40" t="s">
        <v>14</v>
      </c>
      <c r="G40">
        <v>88</v>
      </c>
      <c r="H40" t="s">
        <v>36</v>
      </c>
      <c r="I40" t="s">
        <v>37</v>
      </c>
      <c r="J40">
        <v>1361772000</v>
      </c>
      <c r="K40">
        <v>1362978000</v>
      </c>
      <c r="L40" t="b">
        <v>0</v>
      </c>
      <c r="M40" t="b">
        <v>0</v>
      </c>
      <c r="N40" t="s">
        <v>33</v>
      </c>
      <c r="O40" s="11">
        <f>E40/D40</f>
        <v>0.50777777777777777</v>
      </c>
      <c r="P40" s="5">
        <f>IF(ISERROR(E40/G40),"0",E40/G40)</f>
        <v>57.125</v>
      </c>
      <c r="Q40" t="s">
        <v>2038</v>
      </c>
      <c r="R40" t="s">
        <v>2039</v>
      </c>
      <c r="S40" s="8">
        <f>(((J40/60)/60)/24)+DATE(1970,1,1)</f>
        <v>41330.25</v>
      </c>
      <c r="T40" s="8">
        <f>(((K40/60)/60)/24)+DATE(1970,1,1)</f>
        <v>41344.208333333336</v>
      </c>
    </row>
    <row r="41" spans="1:20" customFormat="1" ht="17" x14ac:dyDescent="0.2">
      <c r="A41">
        <v>40</v>
      </c>
      <c r="B41" t="s">
        <v>125</v>
      </c>
      <c r="C41" s="3" t="s">
        <v>126</v>
      </c>
      <c r="D41">
        <v>8800</v>
      </c>
      <c r="E41">
        <v>14878</v>
      </c>
      <c r="F41" t="s">
        <v>20</v>
      </c>
      <c r="G41">
        <v>198</v>
      </c>
      <c r="H41" t="s">
        <v>21</v>
      </c>
      <c r="I41" t="s">
        <v>22</v>
      </c>
      <c r="J41">
        <v>1275714000</v>
      </c>
      <c r="K41">
        <v>1277355600</v>
      </c>
      <c r="L41" t="b">
        <v>0</v>
      </c>
      <c r="M41" t="b">
        <v>1</v>
      </c>
      <c r="N41" t="s">
        <v>65</v>
      </c>
      <c r="O41" s="11">
        <f>E41/D41</f>
        <v>1.6906818181818182</v>
      </c>
      <c r="P41" s="5">
        <f>IF(ISERROR(E41/G41),"0",E41/G41)</f>
        <v>75.141414141414145</v>
      </c>
      <c r="Q41" t="s">
        <v>2036</v>
      </c>
      <c r="R41" t="s">
        <v>2045</v>
      </c>
      <c r="S41" s="8">
        <f>(((J41/60)/60)/24)+DATE(1970,1,1)</f>
        <v>40334.208333333336</v>
      </c>
      <c r="T41" s="8">
        <f>(((K41/60)/60)/24)+DATE(1970,1,1)</f>
        <v>40353.208333333336</v>
      </c>
    </row>
    <row r="42" spans="1:20" customFormat="1" ht="17" x14ac:dyDescent="0.2">
      <c r="A42">
        <v>41</v>
      </c>
      <c r="B42" t="s">
        <v>127</v>
      </c>
      <c r="C42" s="3" t="s">
        <v>128</v>
      </c>
      <c r="D42">
        <v>5600</v>
      </c>
      <c r="E42">
        <v>11924</v>
      </c>
      <c r="F42" t="s">
        <v>20</v>
      </c>
      <c r="G42">
        <v>111</v>
      </c>
      <c r="H42" t="s">
        <v>107</v>
      </c>
      <c r="I42" t="s">
        <v>108</v>
      </c>
      <c r="J42">
        <v>1346734800</v>
      </c>
      <c r="K42">
        <v>1348981200</v>
      </c>
      <c r="L42" t="b">
        <v>0</v>
      </c>
      <c r="M42" t="b">
        <v>1</v>
      </c>
      <c r="N42" t="s">
        <v>23</v>
      </c>
      <c r="O42" s="11">
        <f>E42/D42</f>
        <v>2.1292857142857144</v>
      </c>
      <c r="P42" s="5">
        <f>IF(ISERROR(E42/G42),"0",E42/G42)</f>
        <v>107.42342342342343</v>
      </c>
      <c r="Q42" t="s">
        <v>2034</v>
      </c>
      <c r="R42" t="s">
        <v>2035</v>
      </c>
      <c r="S42" s="8">
        <f>(((J42/60)/60)/24)+DATE(1970,1,1)</f>
        <v>41156.208333333336</v>
      </c>
      <c r="T42" s="8">
        <f>(((K42/60)/60)/24)+DATE(1970,1,1)</f>
        <v>41182.208333333336</v>
      </c>
    </row>
    <row r="43" spans="1:20" customFormat="1" ht="17" x14ac:dyDescent="0.2">
      <c r="A43">
        <v>42</v>
      </c>
      <c r="B43" t="s">
        <v>129</v>
      </c>
      <c r="C43" s="3" t="s">
        <v>130</v>
      </c>
      <c r="D43">
        <v>1800</v>
      </c>
      <c r="E43">
        <v>7991</v>
      </c>
      <c r="F43" t="s">
        <v>20</v>
      </c>
      <c r="G43">
        <v>222</v>
      </c>
      <c r="H43" t="s">
        <v>21</v>
      </c>
      <c r="I43" t="s">
        <v>22</v>
      </c>
      <c r="J43">
        <v>1309755600</v>
      </c>
      <c r="K43">
        <v>1310533200</v>
      </c>
      <c r="L43" t="b">
        <v>0</v>
      </c>
      <c r="M43" t="b">
        <v>0</v>
      </c>
      <c r="N43" t="s">
        <v>17</v>
      </c>
      <c r="O43" s="11">
        <f>E43/D43</f>
        <v>4.4394444444444447</v>
      </c>
      <c r="P43" s="5">
        <f>IF(ISERROR(E43/G43),"0",E43/G43)</f>
        <v>35.995495495495497</v>
      </c>
      <c r="Q43" t="s">
        <v>2032</v>
      </c>
      <c r="R43" t="s">
        <v>2033</v>
      </c>
      <c r="S43" s="8">
        <f>(((J43/60)/60)/24)+DATE(1970,1,1)</f>
        <v>40728.208333333336</v>
      </c>
      <c r="T43" s="8">
        <f>(((K43/60)/60)/24)+DATE(1970,1,1)</f>
        <v>40737.208333333336</v>
      </c>
    </row>
    <row r="44" spans="1:20" customFormat="1" ht="17" x14ac:dyDescent="0.2">
      <c r="A44">
        <v>43</v>
      </c>
      <c r="B44" t="s">
        <v>131</v>
      </c>
      <c r="C44" s="3" t="s">
        <v>132</v>
      </c>
      <c r="D44">
        <v>90200</v>
      </c>
      <c r="E44">
        <v>167717</v>
      </c>
      <c r="F44" t="s">
        <v>20</v>
      </c>
      <c r="G44">
        <v>6212</v>
      </c>
      <c r="H44" t="s">
        <v>21</v>
      </c>
      <c r="I44" t="s">
        <v>22</v>
      </c>
      <c r="J44">
        <v>1406178000</v>
      </c>
      <c r="K44">
        <v>1407560400</v>
      </c>
      <c r="L44" t="b">
        <v>0</v>
      </c>
      <c r="M44" t="b">
        <v>0</v>
      </c>
      <c r="N44" t="s">
        <v>133</v>
      </c>
      <c r="O44" s="11">
        <f>E44/D44</f>
        <v>1.859390243902439</v>
      </c>
      <c r="P44" s="5">
        <f>IF(ISERROR(E44/G44),"0",E44/G44)</f>
        <v>26.998873148744366</v>
      </c>
      <c r="Q44" t="s">
        <v>2046</v>
      </c>
      <c r="R44" t="s">
        <v>2055</v>
      </c>
      <c r="S44" s="8">
        <f>(((J44/60)/60)/24)+DATE(1970,1,1)</f>
        <v>41844.208333333336</v>
      </c>
      <c r="T44" s="8">
        <f>(((K44/60)/60)/24)+DATE(1970,1,1)</f>
        <v>41860.208333333336</v>
      </c>
    </row>
    <row r="45" spans="1:20" customFormat="1" ht="17" x14ac:dyDescent="0.2">
      <c r="A45">
        <v>44</v>
      </c>
      <c r="B45" t="s">
        <v>134</v>
      </c>
      <c r="C45" s="3" t="s">
        <v>135</v>
      </c>
      <c r="D45">
        <v>1600</v>
      </c>
      <c r="E45">
        <v>10541</v>
      </c>
      <c r="F45" t="s">
        <v>20</v>
      </c>
      <c r="G45">
        <v>98</v>
      </c>
      <c r="H45" t="s">
        <v>36</v>
      </c>
      <c r="I45" t="s">
        <v>37</v>
      </c>
      <c r="J45">
        <v>1552798800</v>
      </c>
      <c r="K45">
        <v>1552885200</v>
      </c>
      <c r="L45" t="b">
        <v>0</v>
      </c>
      <c r="M45" t="b">
        <v>0</v>
      </c>
      <c r="N45" t="s">
        <v>119</v>
      </c>
      <c r="O45" s="11">
        <f>E45/D45</f>
        <v>6.5881249999999998</v>
      </c>
      <c r="P45" s="5">
        <f>IF(ISERROR(E45/G45),"0",E45/G45)</f>
        <v>107.56122448979592</v>
      </c>
      <c r="Q45" t="s">
        <v>2046</v>
      </c>
      <c r="R45" t="s">
        <v>2052</v>
      </c>
      <c r="S45" s="8">
        <f>(((J45/60)/60)/24)+DATE(1970,1,1)</f>
        <v>43541.208333333328</v>
      </c>
      <c r="T45" s="8">
        <f>(((K45/60)/60)/24)+DATE(1970,1,1)</f>
        <v>43542.208333333328</v>
      </c>
    </row>
    <row r="46" spans="1:20" customFormat="1" ht="34" x14ac:dyDescent="0.2">
      <c r="A46">
        <v>45</v>
      </c>
      <c r="B46" t="s">
        <v>136</v>
      </c>
      <c r="C46" s="3" t="s">
        <v>137</v>
      </c>
      <c r="D46">
        <v>9500</v>
      </c>
      <c r="E46">
        <v>4530</v>
      </c>
      <c r="F46" t="s">
        <v>14</v>
      </c>
      <c r="G46">
        <v>48</v>
      </c>
      <c r="H46" t="s">
        <v>21</v>
      </c>
      <c r="I46" t="s">
        <v>22</v>
      </c>
      <c r="J46">
        <v>1478062800</v>
      </c>
      <c r="K46">
        <v>1479362400</v>
      </c>
      <c r="L46" t="b">
        <v>0</v>
      </c>
      <c r="M46" t="b">
        <v>1</v>
      </c>
      <c r="N46" t="s">
        <v>33</v>
      </c>
      <c r="O46" s="11">
        <f>E46/D46</f>
        <v>0.4768421052631579</v>
      </c>
      <c r="P46" s="5">
        <f>IF(ISERROR(E46/G46),"0",E46/G46)</f>
        <v>94.375</v>
      </c>
      <c r="Q46" t="s">
        <v>2038</v>
      </c>
      <c r="R46" t="s">
        <v>2039</v>
      </c>
      <c r="S46" s="8">
        <f>(((J46/60)/60)/24)+DATE(1970,1,1)</f>
        <v>42676.208333333328</v>
      </c>
      <c r="T46" s="8">
        <f>(((K46/60)/60)/24)+DATE(1970,1,1)</f>
        <v>42691.25</v>
      </c>
    </row>
    <row r="47" spans="1:20" customFormat="1" ht="17" x14ac:dyDescent="0.2">
      <c r="A47">
        <v>46</v>
      </c>
      <c r="B47" t="s">
        <v>138</v>
      </c>
      <c r="C47" s="3" t="s">
        <v>139</v>
      </c>
      <c r="D47">
        <v>3700</v>
      </c>
      <c r="E47">
        <v>4247</v>
      </c>
      <c r="F47" t="s">
        <v>20</v>
      </c>
      <c r="G47">
        <v>92</v>
      </c>
      <c r="H47" t="s">
        <v>21</v>
      </c>
      <c r="I47" t="s">
        <v>22</v>
      </c>
      <c r="J47">
        <v>1278565200</v>
      </c>
      <c r="K47">
        <v>1280552400</v>
      </c>
      <c r="L47" t="b">
        <v>0</v>
      </c>
      <c r="M47" t="b">
        <v>0</v>
      </c>
      <c r="N47" t="s">
        <v>23</v>
      </c>
      <c r="O47" s="11">
        <f>E47/D47</f>
        <v>1.1478378378378378</v>
      </c>
      <c r="P47" s="5">
        <f>IF(ISERROR(E47/G47),"0",E47/G47)</f>
        <v>46.163043478260867</v>
      </c>
      <c r="Q47" t="s">
        <v>2034</v>
      </c>
      <c r="R47" t="s">
        <v>2035</v>
      </c>
      <c r="S47" s="8">
        <f>(((J47/60)/60)/24)+DATE(1970,1,1)</f>
        <v>40367.208333333336</v>
      </c>
      <c r="T47" s="8">
        <f>(((K47/60)/60)/24)+DATE(1970,1,1)</f>
        <v>40390.208333333336</v>
      </c>
    </row>
    <row r="48" spans="1:20" customFormat="1" ht="17" x14ac:dyDescent="0.2">
      <c r="A48">
        <v>47</v>
      </c>
      <c r="B48" t="s">
        <v>140</v>
      </c>
      <c r="C48" s="3" t="s">
        <v>141</v>
      </c>
      <c r="D48">
        <v>1500</v>
      </c>
      <c r="E48">
        <v>7129</v>
      </c>
      <c r="F48" t="s">
        <v>20</v>
      </c>
      <c r="G48">
        <v>149</v>
      </c>
      <c r="H48" t="s">
        <v>21</v>
      </c>
      <c r="I48" t="s">
        <v>22</v>
      </c>
      <c r="J48">
        <v>1396069200</v>
      </c>
      <c r="K48">
        <v>1398661200</v>
      </c>
      <c r="L48" t="b">
        <v>0</v>
      </c>
      <c r="M48" t="b">
        <v>0</v>
      </c>
      <c r="N48" t="s">
        <v>33</v>
      </c>
      <c r="O48" s="11">
        <f>E48/D48</f>
        <v>4.7526666666666664</v>
      </c>
      <c r="P48" s="5">
        <f>IF(ISERROR(E48/G48),"0",E48/G48)</f>
        <v>47.845637583892618</v>
      </c>
      <c r="Q48" t="s">
        <v>2038</v>
      </c>
      <c r="R48" t="s">
        <v>2039</v>
      </c>
      <c r="S48" s="8">
        <f>(((J48/60)/60)/24)+DATE(1970,1,1)</f>
        <v>41727.208333333336</v>
      </c>
      <c r="T48" s="8">
        <f>(((K48/60)/60)/24)+DATE(1970,1,1)</f>
        <v>41757.208333333336</v>
      </c>
    </row>
    <row r="49" spans="1:20" customFormat="1" ht="17" x14ac:dyDescent="0.2">
      <c r="A49">
        <v>48</v>
      </c>
      <c r="B49" t="s">
        <v>142</v>
      </c>
      <c r="C49" s="3" t="s">
        <v>143</v>
      </c>
      <c r="D49">
        <v>33300</v>
      </c>
      <c r="E49">
        <v>128862</v>
      </c>
      <c r="F49" t="s">
        <v>20</v>
      </c>
      <c r="G49">
        <v>2431</v>
      </c>
      <c r="H49" t="s">
        <v>21</v>
      </c>
      <c r="I49" t="s">
        <v>22</v>
      </c>
      <c r="J49">
        <v>1435208400</v>
      </c>
      <c r="K49">
        <v>1436245200</v>
      </c>
      <c r="L49" t="b">
        <v>0</v>
      </c>
      <c r="M49" t="b">
        <v>0</v>
      </c>
      <c r="N49" t="s">
        <v>33</v>
      </c>
      <c r="O49" s="11">
        <f>E49/D49</f>
        <v>3.86972972972973</v>
      </c>
      <c r="P49" s="5">
        <f>IF(ISERROR(E49/G49),"0",E49/G49)</f>
        <v>53.007815713698065</v>
      </c>
      <c r="Q49" t="s">
        <v>2038</v>
      </c>
      <c r="R49" t="s">
        <v>2039</v>
      </c>
      <c r="S49" s="8">
        <f>(((J49/60)/60)/24)+DATE(1970,1,1)</f>
        <v>42180.208333333328</v>
      </c>
      <c r="T49" s="8">
        <f>(((K49/60)/60)/24)+DATE(1970,1,1)</f>
        <v>42192.208333333328</v>
      </c>
    </row>
    <row r="50" spans="1:20" customFormat="1" ht="17" x14ac:dyDescent="0.2">
      <c r="A50">
        <v>49</v>
      </c>
      <c r="B50" t="s">
        <v>144</v>
      </c>
      <c r="C50" s="3" t="s">
        <v>145</v>
      </c>
      <c r="D50">
        <v>7200</v>
      </c>
      <c r="E50">
        <v>13653</v>
      </c>
      <c r="F50" t="s">
        <v>20</v>
      </c>
      <c r="G50">
        <v>303</v>
      </c>
      <c r="H50" t="s">
        <v>21</v>
      </c>
      <c r="I50" t="s">
        <v>22</v>
      </c>
      <c r="J50">
        <v>1571547600</v>
      </c>
      <c r="K50">
        <v>1575439200</v>
      </c>
      <c r="L50" t="b">
        <v>0</v>
      </c>
      <c r="M50" t="b">
        <v>0</v>
      </c>
      <c r="N50" t="s">
        <v>23</v>
      </c>
      <c r="O50" s="11">
        <f>E50/D50</f>
        <v>1.89625</v>
      </c>
      <c r="P50" s="5">
        <f>IF(ISERROR(E50/G50),"0",E50/G50)</f>
        <v>45.059405940594061</v>
      </c>
      <c r="Q50" t="s">
        <v>2034</v>
      </c>
      <c r="R50" t="s">
        <v>2035</v>
      </c>
      <c r="S50" s="8">
        <f>(((J50/60)/60)/24)+DATE(1970,1,1)</f>
        <v>43758.208333333328</v>
      </c>
      <c r="T50" s="8">
        <f>(((K50/60)/60)/24)+DATE(1970,1,1)</f>
        <v>43803.25</v>
      </c>
    </row>
    <row r="51" spans="1:20" customFormat="1" ht="34" x14ac:dyDescent="0.2">
      <c r="A51">
        <v>50</v>
      </c>
      <c r="B51" t="s">
        <v>146</v>
      </c>
      <c r="C51" s="3" t="s">
        <v>147</v>
      </c>
      <c r="D51">
        <v>100</v>
      </c>
      <c r="E51">
        <v>2</v>
      </c>
      <c r="F51" t="s">
        <v>14</v>
      </c>
      <c r="G51">
        <v>1</v>
      </c>
      <c r="H51" t="s">
        <v>107</v>
      </c>
      <c r="I51" t="s">
        <v>108</v>
      </c>
      <c r="J51">
        <v>1375333200</v>
      </c>
      <c r="K51">
        <v>1377752400</v>
      </c>
      <c r="L51" t="b">
        <v>0</v>
      </c>
      <c r="M51" t="b">
        <v>0</v>
      </c>
      <c r="N51" t="s">
        <v>148</v>
      </c>
      <c r="O51" s="11">
        <f>E51/D51</f>
        <v>0.02</v>
      </c>
      <c r="P51" s="5">
        <f>IF(ISERROR(E51/G51),"0",E51/G51)</f>
        <v>2</v>
      </c>
      <c r="Q51" t="s">
        <v>2034</v>
      </c>
      <c r="R51" t="s">
        <v>2056</v>
      </c>
      <c r="S51" s="8">
        <f>(((J51/60)/60)/24)+DATE(1970,1,1)</f>
        <v>41487.208333333336</v>
      </c>
      <c r="T51" s="8">
        <f>(((K51/60)/60)/24)+DATE(1970,1,1)</f>
        <v>41515.208333333336</v>
      </c>
    </row>
    <row r="52" spans="1:20" customFormat="1" ht="17" x14ac:dyDescent="0.2">
      <c r="A52">
        <v>51</v>
      </c>
      <c r="B52" t="s">
        <v>149</v>
      </c>
      <c r="C52" s="3" t="s">
        <v>150</v>
      </c>
      <c r="D52">
        <v>158100</v>
      </c>
      <c r="E52">
        <v>145243</v>
      </c>
      <c r="F52" t="s">
        <v>14</v>
      </c>
      <c r="G52">
        <v>1467</v>
      </c>
      <c r="H52" t="s">
        <v>40</v>
      </c>
      <c r="I52" t="s">
        <v>41</v>
      </c>
      <c r="J52">
        <v>1332824400</v>
      </c>
      <c r="K52">
        <v>1334206800</v>
      </c>
      <c r="L52" t="b">
        <v>0</v>
      </c>
      <c r="M52" t="b">
        <v>1</v>
      </c>
      <c r="N52" t="s">
        <v>65</v>
      </c>
      <c r="O52" s="11">
        <f>E52/D52</f>
        <v>0.91867805186590767</v>
      </c>
      <c r="P52" s="5">
        <f>IF(ISERROR(E52/G52),"0",E52/G52)</f>
        <v>99.006816632583508</v>
      </c>
      <c r="Q52" t="s">
        <v>2036</v>
      </c>
      <c r="R52" t="s">
        <v>2045</v>
      </c>
      <c r="S52" s="8">
        <f>(((J52/60)/60)/24)+DATE(1970,1,1)</f>
        <v>40995.208333333336</v>
      </c>
      <c r="T52" s="8">
        <f>(((K52/60)/60)/24)+DATE(1970,1,1)</f>
        <v>41011.208333333336</v>
      </c>
    </row>
    <row r="53" spans="1:20" customFormat="1" ht="17" x14ac:dyDescent="0.2">
      <c r="A53">
        <v>52</v>
      </c>
      <c r="B53" t="s">
        <v>151</v>
      </c>
      <c r="C53" s="3" t="s">
        <v>152</v>
      </c>
      <c r="D53">
        <v>7200</v>
      </c>
      <c r="E53">
        <v>2459</v>
      </c>
      <c r="F53" t="s">
        <v>14</v>
      </c>
      <c r="G53">
        <v>75</v>
      </c>
      <c r="H53" t="s">
        <v>21</v>
      </c>
      <c r="I53" t="s">
        <v>22</v>
      </c>
      <c r="J53">
        <v>1284526800</v>
      </c>
      <c r="K53">
        <v>1284872400</v>
      </c>
      <c r="L53" t="b">
        <v>0</v>
      </c>
      <c r="M53" t="b">
        <v>0</v>
      </c>
      <c r="N53" t="s">
        <v>33</v>
      </c>
      <c r="O53" s="11">
        <f>E53/D53</f>
        <v>0.34152777777777776</v>
      </c>
      <c r="P53" s="5">
        <f>IF(ISERROR(E53/G53),"0",E53/G53)</f>
        <v>32.786666666666669</v>
      </c>
      <c r="Q53" t="s">
        <v>2038</v>
      </c>
      <c r="R53" t="s">
        <v>2039</v>
      </c>
      <c r="S53" s="8">
        <f>(((J53/60)/60)/24)+DATE(1970,1,1)</f>
        <v>40436.208333333336</v>
      </c>
      <c r="T53" s="8">
        <f>(((K53/60)/60)/24)+DATE(1970,1,1)</f>
        <v>40440.208333333336</v>
      </c>
    </row>
    <row r="54" spans="1:20" customFormat="1" ht="17" x14ac:dyDescent="0.2">
      <c r="A54">
        <v>53</v>
      </c>
      <c r="B54" t="s">
        <v>153</v>
      </c>
      <c r="C54" s="3" t="s">
        <v>154</v>
      </c>
      <c r="D54">
        <v>8800</v>
      </c>
      <c r="E54">
        <v>12356</v>
      </c>
      <c r="F54" t="s">
        <v>20</v>
      </c>
      <c r="G54">
        <v>209</v>
      </c>
      <c r="H54" t="s">
        <v>21</v>
      </c>
      <c r="I54" t="s">
        <v>22</v>
      </c>
      <c r="J54">
        <v>1400562000</v>
      </c>
      <c r="K54">
        <v>1403931600</v>
      </c>
      <c r="L54" t="b">
        <v>0</v>
      </c>
      <c r="M54" t="b">
        <v>0</v>
      </c>
      <c r="N54" t="s">
        <v>53</v>
      </c>
      <c r="O54" s="11">
        <f>E54/D54</f>
        <v>1.4040909090909091</v>
      </c>
      <c r="P54" s="5">
        <f>IF(ISERROR(E54/G54),"0",E54/G54)</f>
        <v>59.119617224880386</v>
      </c>
      <c r="Q54" t="s">
        <v>2040</v>
      </c>
      <c r="R54" t="s">
        <v>2043</v>
      </c>
      <c r="S54" s="8">
        <f>(((J54/60)/60)/24)+DATE(1970,1,1)</f>
        <v>41779.208333333336</v>
      </c>
      <c r="T54" s="8">
        <f>(((K54/60)/60)/24)+DATE(1970,1,1)</f>
        <v>41818.208333333336</v>
      </c>
    </row>
    <row r="55" spans="1:20" customFormat="1" ht="34" x14ac:dyDescent="0.2">
      <c r="A55">
        <v>54</v>
      </c>
      <c r="B55" t="s">
        <v>155</v>
      </c>
      <c r="C55" s="3" t="s">
        <v>156</v>
      </c>
      <c r="D55">
        <v>6000</v>
      </c>
      <c r="E55">
        <v>5392</v>
      </c>
      <c r="F55" t="s">
        <v>14</v>
      </c>
      <c r="G55">
        <v>120</v>
      </c>
      <c r="H55" t="s">
        <v>21</v>
      </c>
      <c r="I55" t="s">
        <v>22</v>
      </c>
      <c r="J55">
        <v>1520748000</v>
      </c>
      <c r="K55">
        <v>1521262800</v>
      </c>
      <c r="L55" t="b">
        <v>0</v>
      </c>
      <c r="M55" t="b">
        <v>0</v>
      </c>
      <c r="N55" t="s">
        <v>65</v>
      </c>
      <c r="O55" s="11">
        <f>E55/D55</f>
        <v>0.89866666666666661</v>
      </c>
      <c r="P55" s="5">
        <f>IF(ISERROR(E55/G55),"0",E55/G55)</f>
        <v>44.93333333333333</v>
      </c>
      <c r="Q55" t="s">
        <v>2036</v>
      </c>
      <c r="R55" t="s">
        <v>2045</v>
      </c>
      <c r="S55" s="8">
        <f>(((J55/60)/60)/24)+DATE(1970,1,1)</f>
        <v>43170.25</v>
      </c>
      <c r="T55" s="8">
        <f>(((K55/60)/60)/24)+DATE(1970,1,1)</f>
        <v>43176.208333333328</v>
      </c>
    </row>
    <row r="56" spans="1:20" customFormat="1" ht="34" x14ac:dyDescent="0.2">
      <c r="A56">
        <v>55</v>
      </c>
      <c r="B56" t="s">
        <v>157</v>
      </c>
      <c r="C56" s="3" t="s">
        <v>158</v>
      </c>
      <c r="D56">
        <v>6600</v>
      </c>
      <c r="E56">
        <v>11746</v>
      </c>
      <c r="F56" t="s">
        <v>20</v>
      </c>
      <c r="G56">
        <v>131</v>
      </c>
      <c r="H56" t="s">
        <v>21</v>
      </c>
      <c r="I56" t="s">
        <v>22</v>
      </c>
      <c r="J56">
        <v>1532926800</v>
      </c>
      <c r="K56">
        <v>1533358800</v>
      </c>
      <c r="L56" t="b">
        <v>0</v>
      </c>
      <c r="M56" t="b">
        <v>0</v>
      </c>
      <c r="N56" t="s">
        <v>159</v>
      </c>
      <c r="O56" s="11">
        <f>E56/D56</f>
        <v>1.7796969696969698</v>
      </c>
      <c r="P56" s="5">
        <f>IF(ISERROR(E56/G56),"0",E56/G56)</f>
        <v>89.664122137404576</v>
      </c>
      <c r="Q56" t="s">
        <v>2034</v>
      </c>
      <c r="R56" t="s">
        <v>2057</v>
      </c>
      <c r="S56" s="8">
        <f>(((J56/60)/60)/24)+DATE(1970,1,1)</f>
        <v>43311.208333333328</v>
      </c>
      <c r="T56" s="8">
        <f>(((K56/60)/60)/24)+DATE(1970,1,1)</f>
        <v>43316.208333333328</v>
      </c>
    </row>
    <row r="57" spans="1:20" customFormat="1" ht="34" x14ac:dyDescent="0.2">
      <c r="A57">
        <v>56</v>
      </c>
      <c r="B57" t="s">
        <v>160</v>
      </c>
      <c r="C57" s="3" t="s">
        <v>161</v>
      </c>
      <c r="D57">
        <v>8000</v>
      </c>
      <c r="E57">
        <v>11493</v>
      </c>
      <c r="F57" t="s">
        <v>20</v>
      </c>
      <c r="G57">
        <v>164</v>
      </c>
      <c r="H57" t="s">
        <v>21</v>
      </c>
      <c r="I57" t="s">
        <v>22</v>
      </c>
      <c r="J57">
        <v>1420869600</v>
      </c>
      <c r="K57">
        <v>1421474400</v>
      </c>
      <c r="L57" t="b">
        <v>0</v>
      </c>
      <c r="M57" t="b">
        <v>0</v>
      </c>
      <c r="N57" t="s">
        <v>65</v>
      </c>
      <c r="O57" s="11">
        <f>E57/D57</f>
        <v>1.436625</v>
      </c>
      <c r="P57" s="5">
        <f>IF(ISERROR(E57/G57),"0",E57/G57)</f>
        <v>70.079268292682926</v>
      </c>
      <c r="Q57" t="s">
        <v>2036</v>
      </c>
      <c r="R57" t="s">
        <v>2045</v>
      </c>
      <c r="S57" s="8">
        <f>(((J57/60)/60)/24)+DATE(1970,1,1)</f>
        <v>42014.25</v>
      </c>
      <c r="T57" s="8">
        <f>(((K57/60)/60)/24)+DATE(1970,1,1)</f>
        <v>42021.25</v>
      </c>
    </row>
    <row r="58" spans="1:20" customFormat="1" ht="17" x14ac:dyDescent="0.2">
      <c r="A58">
        <v>57</v>
      </c>
      <c r="B58" t="s">
        <v>162</v>
      </c>
      <c r="C58" s="3" t="s">
        <v>163</v>
      </c>
      <c r="D58">
        <v>2900</v>
      </c>
      <c r="E58">
        <v>6243</v>
      </c>
      <c r="F58" t="s">
        <v>20</v>
      </c>
      <c r="G58">
        <v>201</v>
      </c>
      <c r="H58" t="s">
        <v>21</v>
      </c>
      <c r="I58" t="s">
        <v>22</v>
      </c>
      <c r="J58">
        <v>1504242000</v>
      </c>
      <c r="K58">
        <v>1505278800</v>
      </c>
      <c r="L58" t="b">
        <v>0</v>
      </c>
      <c r="M58" t="b">
        <v>0</v>
      </c>
      <c r="N58" t="s">
        <v>89</v>
      </c>
      <c r="O58" s="11">
        <f>E58/D58</f>
        <v>2.1527586206896552</v>
      </c>
      <c r="P58" s="5">
        <f>IF(ISERROR(E58/G58),"0",E58/G58)</f>
        <v>31.059701492537314</v>
      </c>
      <c r="Q58" t="s">
        <v>2049</v>
      </c>
      <c r="R58" t="s">
        <v>2050</v>
      </c>
      <c r="S58" s="8">
        <f>(((J58/60)/60)/24)+DATE(1970,1,1)</f>
        <v>42979.208333333328</v>
      </c>
      <c r="T58" s="8">
        <f>(((K58/60)/60)/24)+DATE(1970,1,1)</f>
        <v>42991.208333333328</v>
      </c>
    </row>
    <row r="59" spans="1:20" customFormat="1" ht="17" x14ac:dyDescent="0.2">
      <c r="A59">
        <v>58</v>
      </c>
      <c r="B59" t="s">
        <v>164</v>
      </c>
      <c r="C59" s="3" t="s">
        <v>165</v>
      </c>
      <c r="D59">
        <v>2700</v>
      </c>
      <c r="E59">
        <v>6132</v>
      </c>
      <c r="F59" t="s">
        <v>20</v>
      </c>
      <c r="G59">
        <v>211</v>
      </c>
      <c r="H59" t="s">
        <v>21</v>
      </c>
      <c r="I59" t="s">
        <v>22</v>
      </c>
      <c r="J59">
        <v>1442811600</v>
      </c>
      <c r="K59">
        <v>1443934800</v>
      </c>
      <c r="L59" t="b">
        <v>0</v>
      </c>
      <c r="M59" t="b">
        <v>0</v>
      </c>
      <c r="N59" t="s">
        <v>33</v>
      </c>
      <c r="O59" s="11">
        <f>E59/D59</f>
        <v>2.2711111111111113</v>
      </c>
      <c r="P59" s="5">
        <f>IF(ISERROR(E59/G59),"0",E59/G59)</f>
        <v>29.061611374407583</v>
      </c>
      <c r="Q59" t="s">
        <v>2038</v>
      </c>
      <c r="R59" t="s">
        <v>2039</v>
      </c>
      <c r="S59" s="8">
        <f>(((J59/60)/60)/24)+DATE(1970,1,1)</f>
        <v>42268.208333333328</v>
      </c>
      <c r="T59" s="8">
        <f>(((K59/60)/60)/24)+DATE(1970,1,1)</f>
        <v>42281.208333333328</v>
      </c>
    </row>
    <row r="60" spans="1:20" customFormat="1" ht="17" x14ac:dyDescent="0.2">
      <c r="A60">
        <v>59</v>
      </c>
      <c r="B60" t="s">
        <v>166</v>
      </c>
      <c r="C60" s="3" t="s">
        <v>167</v>
      </c>
      <c r="D60">
        <v>1400</v>
      </c>
      <c r="E60">
        <v>3851</v>
      </c>
      <c r="F60" t="s">
        <v>20</v>
      </c>
      <c r="G60">
        <v>128</v>
      </c>
      <c r="H60" t="s">
        <v>21</v>
      </c>
      <c r="I60" t="s">
        <v>22</v>
      </c>
      <c r="J60">
        <v>1497243600</v>
      </c>
      <c r="K60">
        <v>1498539600</v>
      </c>
      <c r="L60" t="b">
        <v>0</v>
      </c>
      <c r="M60" t="b">
        <v>1</v>
      </c>
      <c r="N60" t="s">
        <v>33</v>
      </c>
      <c r="O60" s="11">
        <f>E60/D60</f>
        <v>2.7507142857142859</v>
      </c>
      <c r="P60" s="5">
        <f>IF(ISERROR(E60/G60),"0",E60/G60)</f>
        <v>30.0859375</v>
      </c>
      <c r="Q60" t="s">
        <v>2038</v>
      </c>
      <c r="R60" t="s">
        <v>2039</v>
      </c>
      <c r="S60" s="8">
        <f>(((J60/60)/60)/24)+DATE(1970,1,1)</f>
        <v>42898.208333333328</v>
      </c>
      <c r="T60" s="8">
        <f>(((K60/60)/60)/24)+DATE(1970,1,1)</f>
        <v>42913.208333333328</v>
      </c>
    </row>
    <row r="61" spans="1:20" customFormat="1" ht="17" x14ac:dyDescent="0.2">
      <c r="A61">
        <v>60</v>
      </c>
      <c r="B61" t="s">
        <v>168</v>
      </c>
      <c r="C61" s="3" t="s">
        <v>169</v>
      </c>
      <c r="D61">
        <v>94200</v>
      </c>
      <c r="E61">
        <v>135997</v>
      </c>
      <c r="F61" t="s">
        <v>20</v>
      </c>
      <c r="G61">
        <v>1600</v>
      </c>
      <c r="H61" t="s">
        <v>15</v>
      </c>
      <c r="I61" t="s">
        <v>16</v>
      </c>
      <c r="J61">
        <v>1342501200</v>
      </c>
      <c r="K61">
        <v>1342760400</v>
      </c>
      <c r="L61" t="b">
        <v>0</v>
      </c>
      <c r="M61" t="b">
        <v>0</v>
      </c>
      <c r="N61" t="s">
        <v>33</v>
      </c>
      <c r="O61" s="11">
        <f>E61/D61</f>
        <v>1.4437048832271762</v>
      </c>
      <c r="P61" s="5">
        <f>IF(ISERROR(E61/G61),"0",E61/G61)</f>
        <v>84.998125000000002</v>
      </c>
      <c r="Q61" t="s">
        <v>2038</v>
      </c>
      <c r="R61" t="s">
        <v>2039</v>
      </c>
      <c r="S61" s="8">
        <f>(((J61/60)/60)/24)+DATE(1970,1,1)</f>
        <v>41107.208333333336</v>
      </c>
      <c r="T61" s="8">
        <f>(((K61/60)/60)/24)+DATE(1970,1,1)</f>
        <v>41110.208333333336</v>
      </c>
    </row>
    <row r="62" spans="1:20" customFormat="1" ht="34" x14ac:dyDescent="0.2">
      <c r="A62">
        <v>61</v>
      </c>
      <c r="B62" t="s">
        <v>170</v>
      </c>
      <c r="C62" s="3" t="s">
        <v>171</v>
      </c>
      <c r="D62">
        <v>199200</v>
      </c>
      <c r="E62">
        <v>184750</v>
      </c>
      <c r="F62" t="s">
        <v>14</v>
      </c>
      <c r="G62">
        <v>2253</v>
      </c>
      <c r="H62" t="s">
        <v>15</v>
      </c>
      <c r="I62" t="s">
        <v>16</v>
      </c>
      <c r="J62">
        <v>1298268000</v>
      </c>
      <c r="K62">
        <v>1301720400</v>
      </c>
      <c r="L62" t="b">
        <v>0</v>
      </c>
      <c r="M62" t="b">
        <v>0</v>
      </c>
      <c r="N62" t="s">
        <v>33</v>
      </c>
      <c r="O62" s="11">
        <f>E62/D62</f>
        <v>0.92745983935742971</v>
      </c>
      <c r="P62" s="5">
        <f>IF(ISERROR(E62/G62),"0",E62/G62)</f>
        <v>82.001775410563695</v>
      </c>
      <c r="Q62" t="s">
        <v>2038</v>
      </c>
      <c r="R62" t="s">
        <v>2039</v>
      </c>
      <c r="S62" s="8">
        <f>(((J62/60)/60)/24)+DATE(1970,1,1)</f>
        <v>40595.25</v>
      </c>
      <c r="T62" s="8">
        <f>(((K62/60)/60)/24)+DATE(1970,1,1)</f>
        <v>40635.208333333336</v>
      </c>
    </row>
    <row r="63" spans="1:20" customFormat="1" ht="34" x14ac:dyDescent="0.2">
      <c r="A63">
        <v>62</v>
      </c>
      <c r="B63" t="s">
        <v>172</v>
      </c>
      <c r="C63" s="3" t="s">
        <v>173</v>
      </c>
      <c r="D63">
        <v>2000</v>
      </c>
      <c r="E63">
        <v>14452</v>
      </c>
      <c r="F63" t="s">
        <v>20</v>
      </c>
      <c r="G63">
        <v>249</v>
      </c>
      <c r="H63" t="s">
        <v>21</v>
      </c>
      <c r="I63" t="s">
        <v>22</v>
      </c>
      <c r="J63">
        <v>1433480400</v>
      </c>
      <c r="K63">
        <v>1433566800</v>
      </c>
      <c r="L63" t="b">
        <v>0</v>
      </c>
      <c r="M63" t="b">
        <v>0</v>
      </c>
      <c r="N63" t="s">
        <v>28</v>
      </c>
      <c r="O63" s="11">
        <f>E63/D63</f>
        <v>7.226</v>
      </c>
      <c r="P63" s="5">
        <f>IF(ISERROR(E63/G63),"0",E63/G63)</f>
        <v>58.040160642570278</v>
      </c>
      <c r="Q63" t="s">
        <v>2036</v>
      </c>
      <c r="R63" t="s">
        <v>2037</v>
      </c>
      <c r="S63" s="8">
        <f>(((J63/60)/60)/24)+DATE(1970,1,1)</f>
        <v>42160.208333333328</v>
      </c>
      <c r="T63" s="8">
        <f>(((K63/60)/60)/24)+DATE(1970,1,1)</f>
        <v>42161.208333333328</v>
      </c>
    </row>
    <row r="64" spans="1:20" customFormat="1" ht="17" x14ac:dyDescent="0.2">
      <c r="A64">
        <v>63</v>
      </c>
      <c r="B64" t="s">
        <v>174</v>
      </c>
      <c r="C64" s="3" t="s">
        <v>175</v>
      </c>
      <c r="D64">
        <v>4700</v>
      </c>
      <c r="E64">
        <v>557</v>
      </c>
      <c r="F64" t="s">
        <v>14</v>
      </c>
      <c r="G64">
        <v>5</v>
      </c>
      <c r="H64" t="s">
        <v>21</v>
      </c>
      <c r="I64" t="s">
        <v>22</v>
      </c>
      <c r="J64">
        <v>1493355600</v>
      </c>
      <c r="K64">
        <v>1493874000</v>
      </c>
      <c r="L64" t="b">
        <v>0</v>
      </c>
      <c r="M64" t="b">
        <v>0</v>
      </c>
      <c r="N64" t="s">
        <v>33</v>
      </c>
      <c r="O64" s="11">
        <f>E64/D64</f>
        <v>0.11851063829787234</v>
      </c>
      <c r="P64" s="5">
        <f>IF(ISERROR(E64/G64),"0",E64/G64)</f>
        <v>111.4</v>
      </c>
      <c r="Q64" t="s">
        <v>2038</v>
      </c>
      <c r="R64" t="s">
        <v>2039</v>
      </c>
      <c r="S64" s="8">
        <f>(((J64/60)/60)/24)+DATE(1970,1,1)</f>
        <v>42853.208333333328</v>
      </c>
      <c r="T64" s="8">
        <f>(((K64/60)/60)/24)+DATE(1970,1,1)</f>
        <v>42859.208333333328</v>
      </c>
    </row>
    <row r="65" spans="1:20" customFormat="1" ht="17" x14ac:dyDescent="0.2">
      <c r="A65">
        <v>64</v>
      </c>
      <c r="B65" t="s">
        <v>176</v>
      </c>
      <c r="C65" s="3" t="s">
        <v>177</v>
      </c>
      <c r="D65">
        <v>2800</v>
      </c>
      <c r="E65">
        <v>2734</v>
      </c>
      <c r="F65" t="s">
        <v>14</v>
      </c>
      <c r="G65">
        <v>38</v>
      </c>
      <c r="H65" t="s">
        <v>21</v>
      </c>
      <c r="I65" t="s">
        <v>22</v>
      </c>
      <c r="J65">
        <v>1530507600</v>
      </c>
      <c r="K65">
        <v>1531803600</v>
      </c>
      <c r="L65" t="b">
        <v>0</v>
      </c>
      <c r="M65" t="b">
        <v>1</v>
      </c>
      <c r="N65" t="s">
        <v>28</v>
      </c>
      <c r="O65" s="11">
        <f>E65/D65</f>
        <v>0.97642857142857142</v>
      </c>
      <c r="P65" s="5">
        <f>IF(ISERROR(E65/G65),"0",E65/G65)</f>
        <v>71.94736842105263</v>
      </c>
      <c r="Q65" t="s">
        <v>2036</v>
      </c>
      <c r="R65" t="s">
        <v>2037</v>
      </c>
      <c r="S65" s="8">
        <f>(((J65/60)/60)/24)+DATE(1970,1,1)</f>
        <v>43283.208333333328</v>
      </c>
      <c r="T65" s="8">
        <f>(((K65/60)/60)/24)+DATE(1970,1,1)</f>
        <v>43298.208333333328</v>
      </c>
    </row>
    <row r="66" spans="1:20" customFormat="1" ht="17" x14ac:dyDescent="0.2">
      <c r="A66">
        <v>65</v>
      </c>
      <c r="B66" t="s">
        <v>178</v>
      </c>
      <c r="C66" s="3" t="s">
        <v>179</v>
      </c>
      <c r="D66">
        <v>6100</v>
      </c>
      <c r="E66">
        <v>14405</v>
      </c>
      <c r="F66" t="s">
        <v>20</v>
      </c>
      <c r="G66">
        <v>236</v>
      </c>
      <c r="H66" t="s">
        <v>21</v>
      </c>
      <c r="I66" t="s">
        <v>22</v>
      </c>
      <c r="J66">
        <v>1296108000</v>
      </c>
      <c r="K66">
        <v>1296712800</v>
      </c>
      <c r="L66" t="b">
        <v>0</v>
      </c>
      <c r="M66" t="b">
        <v>0</v>
      </c>
      <c r="N66" t="s">
        <v>33</v>
      </c>
      <c r="O66" s="11">
        <f>E66/D66</f>
        <v>2.3614754098360655</v>
      </c>
      <c r="P66" s="5">
        <f>IF(ISERROR(E66/G66),"0",E66/G66)</f>
        <v>61.038135593220339</v>
      </c>
      <c r="Q66" t="s">
        <v>2038</v>
      </c>
      <c r="R66" t="s">
        <v>2039</v>
      </c>
      <c r="S66" s="8">
        <f>(((J66/60)/60)/24)+DATE(1970,1,1)</f>
        <v>40570.25</v>
      </c>
      <c r="T66" s="8">
        <f>(((K66/60)/60)/24)+DATE(1970,1,1)</f>
        <v>40577.25</v>
      </c>
    </row>
    <row r="67" spans="1:20" customFormat="1" ht="17" x14ac:dyDescent="0.2">
      <c r="A67">
        <v>66</v>
      </c>
      <c r="B67" t="s">
        <v>180</v>
      </c>
      <c r="C67" s="3" t="s">
        <v>181</v>
      </c>
      <c r="D67">
        <v>2900</v>
      </c>
      <c r="E67">
        <v>1307</v>
      </c>
      <c r="F67" t="s">
        <v>14</v>
      </c>
      <c r="G67">
        <v>12</v>
      </c>
      <c r="H67" t="s">
        <v>21</v>
      </c>
      <c r="I67" t="s">
        <v>22</v>
      </c>
      <c r="J67">
        <v>1428469200</v>
      </c>
      <c r="K67">
        <v>1428901200</v>
      </c>
      <c r="L67" t="b">
        <v>0</v>
      </c>
      <c r="M67" t="b">
        <v>1</v>
      </c>
      <c r="N67" t="s">
        <v>33</v>
      </c>
      <c r="O67" s="11">
        <f>E67/D67</f>
        <v>0.45068965517241377</v>
      </c>
      <c r="P67" s="5">
        <f>IF(ISERROR(E67/G67),"0",E67/G67)</f>
        <v>108.91666666666667</v>
      </c>
      <c r="Q67" t="s">
        <v>2038</v>
      </c>
      <c r="R67" t="s">
        <v>2039</v>
      </c>
      <c r="S67" s="8">
        <f>(((J67/60)/60)/24)+DATE(1970,1,1)</f>
        <v>42102.208333333328</v>
      </c>
      <c r="T67" s="8">
        <f>(((K67/60)/60)/24)+DATE(1970,1,1)</f>
        <v>42107.208333333328</v>
      </c>
    </row>
    <row r="68" spans="1:20" customFormat="1" ht="34" x14ac:dyDescent="0.2">
      <c r="A68">
        <v>67</v>
      </c>
      <c r="B68" t="s">
        <v>182</v>
      </c>
      <c r="C68" s="3" t="s">
        <v>183</v>
      </c>
      <c r="D68">
        <v>72600</v>
      </c>
      <c r="E68">
        <v>117892</v>
      </c>
      <c r="F68" t="s">
        <v>20</v>
      </c>
      <c r="G68">
        <v>4065</v>
      </c>
      <c r="H68" t="s">
        <v>40</v>
      </c>
      <c r="I68" t="s">
        <v>41</v>
      </c>
      <c r="J68">
        <v>1264399200</v>
      </c>
      <c r="K68">
        <v>1264831200</v>
      </c>
      <c r="L68" t="b">
        <v>0</v>
      </c>
      <c r="M68" t="b">
        <v>1</v>
      </c>
      <c r="N68" t="s">
        <v>65</v>
      </c>
      <c r="O68" s="11">
        <f>E68/D68</f>
        <v>1.6238567493112948</v>
      </c>
      <c r="P68" s="5">
        <f>IF(ISERROR(E68/G68),"0",E68/G68)</f>
        <v>29.001722017220171</v>
      </c>
      <c r="Q68" t="s">
        <v>2036</v>
      </c>
      <c r="R68" t="s">
        <v>2045</v>
      </c>
      <c r="S68" s="8">
        <f>(((J68/60)/60)/24)+DATE(1970,1,1)</f>
        <v>40203.25</v>
      </c>
      <c r="T68" s="8">
        <f>(((K68/60)/60)/24)+DATE(1970,1,1)</f>
        <v>40208.25</v>
      </c>
    </row>
    <row r="69" spans="1:20" customFormat="1" ht="17" x14ac:dyDescent="0.2">
      <c r="A69">
        <v>68</v>
      </c>
      <c r="B69" t="s">
        <v>184</v>
      </c>
      <c r="C69" s="3" t="s">
        <v>185</v>
      </c>
      <c r="D69">
        <v>5700</v>
      </c>
      <c r="E69">
        <v>14508</v>
      </c>
      <c r="F69" t="s">
        <v>20</v>
      </c>
      <c r="G69">
        <v>246</v>
      </c>
      <c r="H69" t="s">
        <v>107</v>
      </c>
      <c r="I69" t="s">
        <v>108</v>
      </c>
      <c r="J69">
        <v>1501131600</v>
      </c>
      <c r="K69">
        <v>1505192400</v>
      </c>
      <c r="L69" t="b">
        <v>0</v>
      </c>
      <c r="M69" t="b">
        <v>1</v>
      </c>
      <c r="N69" t="s">
        <v>33</v>
      </c>
      <c r="O69" s="11">
        <f>E69/D69</f>
        <v>2.5452631578947367</v>
      </c>
      <c r="P69" s="5">
        <f>IF(ISERROR(E69/G69),"0",E69/G69)</f>
        <v>58.975609756097562</v>
      </c>
      <c r="Q69" t="s">
        <v>2038</v>
      </c>
      <c r="R69" t="s">
        <v>2039</v>
      </c>
      <c r="S69" s="8">
        <f>(((J69/60)/60)/24)+DATE(1970,1,1)</f>
        <v>42943.208333333328</v>
      </c>
      <c r="T69" s="8">
        <f>(((K69/60)/60)/24)+DATE(1970,1,1)</f>
        <v>42990.208333333328</v>
      </c>
    </row>
    <row r="70" spans="1:20" customFormat="1" ht="17" x14ac:dyDescent="0.2">
      <c r="A70">
        <v>69</v>
      </c>
      <c r="B70" t="s">
        <v>186</v>
      </c>
      <c r="C70" s="3" t="s">
        <v>187</v>
      </c>
      <c r="D70">
        <v>7900</v>
      </c>
      <c r="E70">
        <v>1901</v>
      </c>
      <c r="F70" t="s">
        <v>74</v>
      </c>
      <c r="G70">
        <v>17</v>
      </c>
      <c r="H70" t="s">
        <v>21</v>
      </c>
      <c r="I70" t="s">
        <v>22</v>
      </c>
      <c r="J70">
        <v>1292738400</v>
      </c>
      <c r="K70">
        <v>1295676000</v>
      </c>
      <c r="L70" t="b">
        <v>0</v>
      </c>
      <c r="M70" t="b">
        <v>0</v>
      </c>
      <c r="N70" t="s">
        <v>33</v>
      </c>
      <c r="O70" s="11">
        <f>E70/D70</f>
        <v>0.24063291139240506</v>
      </c>
      <c r="P70" s="5">
        <f>IF(ISERROR(E70/G70),"0",E70/G70)</f>
        <v>111.82352941176471</v>
      </c>
      <c r="Q70" t="s">
        <v>2038</v>
      </c>
      <c r="R70" t="s">
        <v>2039</v>
      </c>
      <c r="S70" s="8">
        <f>(((J70/60)/60)/24)+DATE(1970,1,1)</f>
        <v>40531.25</v>
      </c>
      <c r="T70" s="8">
        <f>(((K70/60)/60)/24)+DATE(1970,1,1)</f>
        <v>40565.25</v>
      </c>
    </row>
    <row r="71" spans="1:20" customFormat="1" ht="17" x14ac:dyDescent="0.2">
      <c r="A71">
        <v>70</v>
      </c>
      <c r="B71" t="s">
        <v>188</v>
      </c>
      <c r="C71" s="3" t="s">
        <v>189</v>
      </c>
      <c r="D71">
        <v>128000</v>
      </c>
      <c r="E71">
        <v>158389</v>
      </c>
      <c r="F71" t="s">
        <v>20</v>
      </c>
      <c r="G71">
        <v>2475</v>
      </c>
      <c r="H71" t="s">
        <v>107</v>
      </c>
      <c r="I71" t="s">
        <v>108</v>
      </c>
      <c r="J71">
        <v>1288674000</v>
      </c>
      <c r="K71">
        <v>1292911200</v>
      </c>
      <c r="L71" t="b">
        <v>0</v>
      </c>
      <c r="M71" t="b">
        <v>1</v>
      </c>
      <c r="N71" t="s">
        <v>33</v>
      </c>
      <c r="O71" s="11">
        <f>E71/D71</f>
        <v>1.2374140625000001</v>
      </c>
      <c r="P71" s="5">
        <f>IF(ISERROR(E71/G71),"0",E71/G71)</f>
        <v>63.995555555555555</v>
      </c>
      <c r="Q71" t="s">
        <v>2038</v>
      </c>
      <c r="R71" t="s">
        <v>2039</v>
      </c>
      <c r="S71" s="8">
        <f>(((J71/60)/60)/24)+DATE(1970,1,1)</f>
        <v>40484.208333333336</v>
      </c>
      <c r="T71" s="8">
        <f>(((K71/60)/60)/24)+DATE(1970,1,1)</f>
        <v>40533.25</v>
      </c>
    </row>
    <row r="72" spans="1:20" customFormat="1" ht="34" x14ac:dyDescent="0.2">
      <c r="A72">
        <v>71</v>
      </c>
      <c r="B72" t="s">
        <v>190</v>
      </c>
      <c r="C72" s="3" t="s">
        <v>191</v>
      </c>
      <c r="D72">
        <v>6000</v>
      </c>
      <c r="E72">
        <v>6484</v>
      </c>
      <c r="F72" t="s">
        <v>20</v>
      </c>
      <c r="G72">
        <v>76</v>
      </c>
      <c r="H72" t="s">
        <v>21</v>
      </c>
      <c r="I72" t="s">
        <v>22</v>
      </c>
      <c r="J72">
        <v>1575093600</v>
      </c>
      <c r="K72">
        <v>1575439200</v>
      </c>
      <c r="L72" t="b">
        <v>0</v>
      </c>
      <c r="M72" t="b">
        <v>0</v>
      </c>
      <c r="N72" t="s">
        <v>33</v>
      </c>
      <c r="O72" s="11">
        <f>E72/D72</f>
        <v>1.0806666666666667</v>
      </c>
      <c r="P72" s="5">
        <f>IF(ISERROR(E72/G72),"0",E72/G72)</f>
        <v>85.315789473684205</v>
      </c>
      <c r="Q72" t="s">
        <v>2038</v>
      </c>
      <c r="R72" t="s">
        <v>2039</v>
      </c>
      <c r="S72" s="8">
        <f>(((J72/60)/60)/24)+DATE(1970,1,1)</f>
        <v>43799.25</v>
      </c>
      <c r="T72" s="8">
        <f>(((K72/60)/60)/24)+DATE(1970,1,1)</f>
        <v>43803.25</v>
      </c>
    </row>
    <row r="73" spans="1:20" customFormat="1" ht="17" x14ac:dyDescent="0.2">
      <c r="A73">
        <v>72</v>
      </c>
      <c r="B73" t="s">
        <v>192</v>
      </c>
      <c r="C73" s="3" t="s">
        <v>193</v>
      </c>
      <c r="D73">
        <v>600</v>
      </c>
      <c r="E73">
        <v>4022</v>
      </c>
      <c r="F73" t="s">
        <v>20</v>
      </c>
      <c r="G73">
        <v>54</v>
      </c>
      <c r="H73" t="s">
        <v>21</v>
      </c>
      <c r="I73" t="s">
        <v>22</v>
      </c>
      <c r="J73">
        <v>1435726800</v>
      </c>
      <c r="K73">
        <v>1438837200</v>
      </c>
      <c r="L73" t="b">
        <v>0</v>
      </c>
      <c r="M73" t="b">
        <v>0</v>
      </c>
      <c r="N73" t="s">
        <v>71</v>
      </c>
      <c r="O73" s="11">
        <f>E73/D73</f>
        <v>6.7033333333333331</v>
      </c>
      <c r="P73" s="5">
        <f>IF(ISERROR(E73/G73),"0",E73/G73)</f>
        <v>74.481481481481481</v>
      </c>
      <c r="Q73" t="s">
        <v>2040</v>
      </c>
      <c r="R73" t="s">
        <v>2048</v>
      </c>
      <c r="S73" s="8">
        <f>(((J73/60)/60)/24)+DATE(1970,1,1)</f>
        <v>42186.208333333328</v>
      </c>
      <c r="T73" s="8">
        <f>(((K73/60)/60)/24)+DATE(1970,1,1)</f>
        <v>42222.208333333328</v>
      </c>
    </row>
    <row r="74" spans="1:20" customFormat="1" ht="17" x14ac:dyDescent="0.2">
      <c r="A74">
        <v>73</v>
      </c>
      <c r="B74" t="s">
        <v>194</v>
      </c>
      <c r="C74" s="3" t="s">
        <v>195</v>
      </c>
      <c r="D74">
        <v>1400</v>
      </c>
      <c r="E74">
        <v>9253</v>
      </c>
      <c r="F74" t="s">
        <v>20</v>
      </c>
      <c r="G74">
        <v>88</v>
      </c>
      <c r="H74" t="s">
        <v>21</v>
      </c>
      <c r="I74" t="s">
        <v>22</v>
      </c>
      <c r="J74">
        <v>1480226400</v>
      </c>
      <c r="K74">
        <v>1480485600</v>
      </c>
      <c r="L74" t="b">
        <v>0</v>
      </c>
      <c r="M74" t="b">
        <v>0</v>
      </c>
      <c r="N74" t="s">
        <v>159</v>
      </c>
      <c r="O74" s="11">
        <f>E74/D74</f>
        <v>6.609285714285714</v>
      </c>
      <c r="P74" s="5">
        <f>IF(ISERROR(E74/G74),"0",E74/G74)</f>
        <v>105.14772727272727</v>
      </c>
      <c r="Q74" t="s">
        <v>2034</v>
      </c>
      <c r="R74" t="s">
        <v>2057</v>
      </c>
      <c r="S74" s="8">
        <f>(((J74/60)/60)/24)+DATE(1970,1,1)</f>
        <v>42701.25</v>
      </c>
      <c r="T74" s="8">
        <f>(((K74/60)/60)/24)+DATE(1970,1,1)</f>
        <v>42704.25</v>
      </c>
    </row>
    <row r="75" spans="1:20" customFormat="1" ht="17" x14ac:dyDescent="0.2">
      <c r="A75">
        <v>74</v>
      </c>
      <c r="B75" t="s">
        <v>196</v>
      </c>
      <c r="C75" s="3" t="s">
        <v>197</v>
      </c>
      <c r="D75">
        <v>3900</v>
      </c>
      <c r="E75">
        <v>4776</v>
      </c>
      <c r="F75" t="s">
        <v>20</v>
      </c>
      <c r="G75">
        <v>85</v>
      </c>
      <c r="H75" t="s">
        <v>40</v>
      </c>
      <c r="I75" t="s">
        <v>41</v>
      </c>
      <c r="J75">
        <v>1459054800</v>
      </c>
      <c r="K75">
        <v>1459141200</v>
      </c>
      <c r="L75" t="b">
        <v>0</v>
      </c>
      <c r="M75" t="b">
        <v>0</v>
      </c>
      <c r="N75" t="s">
        <v>148</v>
      </c>
      <c r="O75" s="11">
        <f>E75/D75</f>
        <v>1.2246153846153847</v>
      </c>
      <c r="P75" s="5">
        <f>IF(ISERROR(E75/G75),"0",E75/G75)</f>
        <v>56.188235294117646</v>
      </c>
      <c r="Q75" t="s">
        <v>2034</v>
      </c>
      <c r="R75" t="s">
        <v>2056</v>
      </c>
      <c r="S75" s="8">
        <f>(((J75/60)/60)/24)+DATE(1970,1,1)</f>
        <v>42456.208333333328</v>
      </c>
      <c r="T75" s="8">
        <f>(((K75/60)/60)/24)+DATE(1970,1,1)</f>
        <v>42457.208333333328</v>
      </c>
    </row>
    <row r="76" spans="1:20" customFormat="1" ht="17" x14ac:dyDescent="0.2">
      <c r="A76">
        <v>75</v>
      </c>
      <c r="B76" t="s">
        <v>198</v>
      </c>
      <c r="C76" s="3" t="s">
        <v>199</v>
      </c>
      <c r="D76">
        <v>9700</v>
      </c>
      <c r="E76">
        <v>14606</v>
      </c>
      <c r="F76" t="s">
        <v>20</v>
      </c>
      <c r="G76">
        <v>170</v>
      </c>
      <c r="H76" t="s">
        <v>21</v>
      </c>
      <c r="I76" t="s">
        <v>22</v>
      </c>
      <c r="J76">
        <v>1531630800</v>
      </c>
      <c r="K76">
        <v>1532322000</v>
      </c>
      <c r="L76" t="b">
        <v>0</v>
      </c>
      <c r="M76" t="b">
        <v>0</v>
      </c>
      <c r="N76" t="s">
        <v>122</v>
      </c>
      <c r="O76" s="11">
        <f>E76/D76</f>
        <v>1.5057731958762886</v>
      </c>
      <c r="P76" s="5">
        <f>IF(ISERROR(E76/G76),"0",E76/G76)</f>
        <v>85.917647058823533</v>
      </c>
      <c r="Q76" t="s">
        <v>2053</v>
      </c>
      <c r="R76" t="s">
        <v>2054</v>
      </c>
      <c r="S76" s="8">
        <f>(((J76/60)/60)/24)+DATE(1970,1,1)</f>
        <v>43296.208333333328</v>
      </c>
      <c r="T76" s="8">
        <f>(((K76/60)/60)/24)+DATE(1970,1,1)</f>
        <v>43304.208333333328</v>
      </c>
    </row>
    <row r="77" spans="1:20" customFormat="1" ht="17" x14ac:dyDescent="0.2">
      <c r="A77">
        <v>76</v>
      </c>
      <c r="B77" t="s">
        <v>200</v>
      </c>
      <c r="C77" s="3" t="s">
        <v>201</v>
      </c>
      <c r="D77">
        <v>122900</v>
      </c>
      <c r="E77">
        <v>95993</v>
      </c>
      <c r="F77" t="s">
        <v>14</v>
      </c>
      <c r="G77">
        <v>1684</v>
      </c>
      <c r="H77" t="s">
        <v>21</v>
      </c>
      <c r="I77" t="s">
        <v>22</v>
      </c>
      <c r="J77">
        <v>1421992800</v>
      </c>
      <c r="K77">
        <v>1426222800</v>
      </c>
      <c r="L77" t="b">
        <v>1</v>
      </c>
      <c r="M77" t="b">
        <v>1</v>
      </c>
      <c r="N77" t="s">
        <v>33</v>
      </c>
      <c r="O77" s="11">
        <f>E77/D77</f>
        <v>0.78106590724165992</v>
      </c>
      <c r="P77" s="5">
        <f>IF(ISERROR(E77/G77),"0",E77/G77)</f>
        <v>57.00296912114014</v>
      </c>
      <c r="Q77" t="s">
        <v>2038</v>
      </c>
      <c r="R77" t="s">
        <v>2039</v>
      </c>
      <c r="S77" s="8">
        <f>(((J77/60)/60)/24)+DATE(1970,1,1)</f>
        <v>42027.25</v>
      </c>
      <c r="T77" s="8">
        <f>(((K77/60)/60)/24)+DATE(1970,1,1)</f>
        <v>42076.208333333328</v>
      </c>
    </row>
    <row r="78" spans="1:20" customFormat="1" ht="17" x14ac:dyDescent="0.2">
      <c r="A78">
        <v>77</v>
      </c>
      <c r="B78" t="s">
        <v>202</v>
      </c>
      <c r="C78" s="3" t="s">
        <v>203</v>
      </c>
      <c r="D78">
        <v>9500</v>
      </c>
      <c r="E78">
        <v>4460</v>
      </c>
      <c r="F78" t="s">
        <v>14</v>
      </c>
      <c r="G78">
        <v>56</v>
      </c>
      <c r="H78" t="s">
        <v>21</v>
      </c>
      <c r="I78" t="s">
        <v>22</v>
      </c>
      <c r="J78">
        <v>1285563600</v>
      </c>
      <c r="K78">
        <v>1286773200</v>
      </c>
      <c r="L78" t="b">
        <v>0</v>
      </c>
      <c r="M78" t="b">
        <v>1</v>
      </c>
      <c r="N78" t="s">
        <v>71</v>
      </c>
      <c r="O78" s="11">
        <f>E78/D78</f>
        <v>0.46947368421052632</v>
      </c>
      <c r="P78" s="5">
        <f>IF(ISERROR(E78/G78),"0",E78/G78)</f>
        <v>79.642857142857139</v>
      </c>
      <c r="Q78" t="s">
        <v>2040</v>
      </c>
      <c r="R78" t="s">
        <v>2048</v>
      </c>
      <c r="S78" s="8">
        <f>(((J78/60)/60)/24)+DATE(1970,1,1)</f>
        <v>40448.208333333336</v>
      </c>
      <c r="T78" s="8">
        <f>(((K78/60)/60)/24)+DATE(1970,1,1)</f>
        <v>40462.208333333336</v>
      </c>
    </row>
    <row r="79" spans="1:20" customFormat="1" ht="34" x14ac:dyDescent="0.2">
      <c r="A79">
        <v>78</v>
      </c>
      <c r="B79" t="s">
        <v>204</v>
      </c>
      <c r="C79" s="3" t="s">
        <v>205</v>
      </c>
      <c r="D79">
        <v>4500</v>
      </c>
      <c r="E79">
        <v>13536</v>
      </c>
      <c r="F79" t="s">
        <v>20</v>
      </c>
      <c r="G79">
        <v>330</v>
      </c>
      <c r="H79" t="s">
        <v>21</v>
      </c>
      <c r="I79" t="s">
        <v>22</v>
      </c>
      <c r="J79">
        <v>1523854800</v>
      </c>
      <c r="K79">
        <v>1523941200</v>
      </c>
      <c r="L79" t="b">
        <v>0</v>
      </c>
      <c r="M79" t="b">
        <v>0</v>
      </c>
      <c r="N79" t="s">
        <v>206</v>
      </c>
      <c r="O79" s="11">
        <f>E79/D79</f>
        <v>3.008</v>
      </c>
      <c r="P79" s="5">
        <f>IF(ISERROR(E79/G79),"0",E79/G79)</f>
        <v>41.018181818181816</v>
      </c>
      <c r="Q79" t="s">
        <v>2046</v>
      </c>
      <c r="R79" t="s">
        <v>2058</v>
      </c>
      <c r="S79" s="8">
        <f>(((J79/60)/60)/24)+DATE(1970,1,1)</f>
        <v>43206.208333333328</v>
      </c>
      <c r="T79" s="8">
        <f>(((K79/60)/60)/24)+DATE(1970,1,1)</f>
        <v>43207.208333333328</v>
      </c>
    </row>
    <row r="80" spans="1:20" customFormat="1" ht="17" x14ac:dyDescent="0.2">
      <c r="A80">
        <v>79</v>
      </c>
      <c r="B80" t="s">
        <v>207</v>
      </c>
      <c r="C80" s="3" t="s">
        <v>208</v>
      </c>
      <c r="D80">
        <v>57800</v>
      </c>
      <c r="E80">
        <v>40228</v>
      </c>
      <c r="F80" t="s">
        <v>14</v>
      </c>
      <c r="G80">
        <v>838</v>
      </c>
      <c r="H80" t="s">
        <v>21</v>
      </c>
      <c r="I80" t="s">
        <v>22</v>
      </c>
      <c r="J80">
        <v>1529125200</v>
      </c>
      <c r="K80">
        <v>1529557200</v>
      </c>
      <c r="L80" t="b">
        <v>0</v>
      </c>
      <c r="M80" t="b">
        <v>0</v>
      </c>
      <c r="N80" t="s">
        <v>33</v>
      </c>
      <c r="O80" s="11">
        <f>E80/D80</f>
        <v>0.6959861591695502</v>
      </c>
      <c r="P80" s="5">
        <f>IF(ISERROR(E80/G80),"0",E80/G80)</f>
        <v>48.004773269689736</v>
      </c>
      <c r="Q80" t="s">
        <v>2038</v>
      </c>
      <c r="R80" t="s">
        <v>2039</v>
      </c>
      <c r="S80" s="8">
        <f>(((J80/60)/60)/24)+DATE(1970,1,1)</f>
        <v>43267.208333333328</v>
      </c>
      <c r="T80" s="8">
        <f>(((K80/60)/60)/24)+DATE(1970,1,1)</f>
        <v>43272.208333333328</v>
      </c>
    </row>
    <row r="81" spans="1:20" customFormat="1" ht="17" x14ac:dyDescent="0.2">
      <c r="A81">
        <v>80</v>
      </c>
      <c r="B81" t="s">
        <v>209</v>
      </c>
      <c r="C81" s="3" t="s">
        <v>210</v>
      </c>
      <c r="D81">
        <v>1100</v>
      </c>
      <c r="E81">
        <v>7012</v>
      </c>
      <c r="F81" t="s">
        <v>20</v>
      </c>
      <c r="G81">
        <v>127</v>
      </c>
      <c r="H81" t="s">
        <v>21</v>
      </c>
      <c r="I81" t="s">
        <v>22</v>
      </c>
      <c r="J81">
        <v>1503982800</v>
      </c>
      <c r="K81">
        <v>1506574800</v>
      </c>
      <c r="L81" t="b">
        <v>0</v>
      </c>
      <c r="M81" t="b">
        <v>0</v>
      </c>
      <c r="N81" t="s">
        <v>89</v>
      </c>
      <c r="O81" s="11">
        <f>E81/D81</f>
        <v>6.374545454545455</v>
      </c>
      <c r="P81" s="5">
        <f>IF(ISERROR(E81/G81),"0",E81/G81)</f>
        <v>55.212598425196852</v>
      </c>
      <c r="Q81" t="s">
        <v>2049</v>
      </c>
      <c r="R81" t="s">
        <v>2050</v>
      </c>
      <c r="S81" s="8">
        <f>(((J81/60)/60)/24)+DATE(1970,1,1)</f>
        <v>42976.208333333328</v>
      </c>
      <c r="T81" s="8">
        <f>(((K81/60)/60)/24)+DATE(1970,1,1)</f>
        <v>43006.208333333328</v>
      </c>
    </row>
    <row r="82" spans="1:20" customFormat="1" ht="17" x14ac:dyDescent="0.2">
      <c r="A82">
        <v>81</v>
      </c>
      <c r="B82" t="s">
        <v>211</v>
      </c>
      <c r="C82" s="3" t="s">
        <v>212</v>
      </c>
      <c r="D82">
        <v>16800</v>
      </c>
      <c r="E82">
        <v>37857</v>
      </c>
      <c r="F82" t="s">
        <v>20</v>
      </c>
      <c r="G82">
        <v>411</v>
      </c>
      <c r="H82" t="s">
        <v>21</v>
      </c>
      <c r="I82" t="s">
        <v>22</v>
      </c>
      <c r="J82">
        <v>1511416800</v>
      </c>
      <c r="K82">
        <v>1513576800</v>
      </c>
      <c r="L82" t="b">
        <v>0</v>
      </c>
      <c r="M82" t="b">
        <v>0</v>
      </c>
      <c r="N82" t="s">
        <v>23</v>
      </c>
      <c r="O82" s="11">
        <f>E82/D82</f>
        <v>2.253392857142857</v>
      </c>
      <c r="P82" s="5">
        <f>IF(ISERROR(E82/G82),"0",E82/G82)</f>
        <v>92.109489051094897</v>
      </c>
      <c r="Q82" t="s">
        <v>2034</v>
      </c>
      <c r="R82" t="s">
        <v>2035</v>
      </c>
      <c r="S82" s="8">
        <f>(((J82/60)/60)/24)+DATE(1970,1,1)</f>
        <v>43062.25</v>
      </c>
      <c r="T82" s="8">
        <f>(((K82/60)/60)/24)+DATE(1970,1,1)</f>
        <v>43087.25</v>
      </c>
    </row>
    <row r="83" spans="1:20" customFormat="1" ht="17" x14ac:dyDescent="0.2">
      <c r="A83">
        <v>82</v>
      </c>
      <c r="B83" t="s">
        <v>213</v>
      </c>
      <c r="C83" s="3" t="s">
        <v>214</v>
      </c>
      <c r="D83">
        <v>1000</v>
      </c>
      <c r="E83">
        <v>14973</v>
      </c>
      <c r="F83" t="s">
        <v>20</v>
      </c>
      <c r="G83">
        <v>180</v>
      </c>
      <c r="H83" t="s">
        <v>40</v>
      </c>
      <c r="I83" t="s">
        <v>41</v>
      </c>
      <c r="J83">
        <v>1547704800</v>
      </c>
      <c r="K83">
        <v>1548309600</v>
      </c>
      <c r="L83" t="b">
        <v>0</v>
      </c>
      <c r="M83" t="b">
        <v>1</v>
      </c>
      <c r="N83" t="s">
        <v>89</v>
      </c>
      <c r="O83" s="11">
        <f>E83/D83</f>
        <v>14.973000000000001</v>
      </c>
      <c r="P83" s="5">
        <f>IF(ISERROR(E83/G83),"0",E83/G83)</f>
        <v>83.183333333333337</v>
      </c>
      <c r="Q83" t="s">
        <v>2049</v>
      </c>
      <c r="R83" t="s">
        <v>2050</v>
      </c>
      <c r="S83" s="8">
        <f>(((J83/60)/60)/24)+DATE(1970,1,1)</f>
        <v>43482.25</v>
      </c>
      <c r="T83" s="8">
        <f>(((K83/60)/60)/24)+DATE(1970,1,1)</f>
        <v>43489.25</v>
      </c>
    </row>
    <row r="84" spans="1:20" customFormat="1" ht="17" x14ac:dyDescent="0.2">
      <c r="A84">
        <v>83</v>
      </c>
      <c r="B84" t="s">
        <v>215</v>
      </c>
      <c r="C84" s="3" t="s">
        <v>216</v>
      </c>
      <c r="D84">
        <v>106400</v>
      </c>
      <c r="E84">
        <v>39996</v>
      </c>
      <c r="F84" t="s">
        <v>14</v>
      </c>
      <c r="G84">
        <v>1000</v>
      </c>
      <c r="H84" t="s">
        <v>21</v>
      </c>
      <c r="I84" t="s">
        <v>22</v>
      </c>
      <c r="J84">
        <v>1469682000</v>
      </c>
      <c r="K84">
        <v>1471582800</v>
      </c>
      <c r="L84" t="b">
        <v>0</v>
      </c>
      <c r="M84" t="b">
        <v>0</v>
      </c>
      <c r="N84" t="s">
        <v>50</v>
      </c>
      <c r="O84" s="11">
        <f>E84/D84</f>
        <v>0.37590225563909774</v>
      </c>
      <c r="P84" s="5">
        <f>IF(ISERROR(E84/G84),"0",E84/G84)</f>
        <v>39.996000000000002</v>
      </c>
      <c r="Q84" t="s">
        <v>2034</v>
      </c>
      <c r="R84" t="s">
        <v>2042</v>
      </c>
      <c r="S84" s="8">
        <f>(((J84/60)/60)/24)+DATE(1970,1,1)</f>
        <v>42579.208333333328</v>
      </c>
      <c r="T84" s="8">
        <f>(((K84/60)/60)/24)+DATE(1970,1,1)</f>
        <v>42601.208333333328</v>
      </c>
    </row>
    <row r="85" spans="1:20" customFormat="1" ht="17" x14ac:dyDescent="0.2">
      <c r="A85">
        <v>84</v>
      </c>
      <c r="B85" t="s">
        <v>217</v>
      </c>
      <c r="C85" s="3" t="s">
        <v>218</v>
      </c>
      <c r="D85">
        <v>31400</v>
      </c>
      <c r="E85">
        <v>41564</v>
      </c>
      <c r="F85" t="s">
        <v>20</v>
      </c>
      <c r="G85">
        <v>374</v>
      </c>
      <c r="H85" t="s">
        <v>21</v>
      </c>
      <c r="I85" t="s">
        <v>22</v>
      </c>
      <c r="J85">
        <v>1343451600</v>
      </c>
      <c r="K85">
        <v>1344315600</v>
      </c>
      <c r="L85" t="b">
        <v>0</v>
      </c>
      <c r="M85" t="b">
        <v>0</v>
      </c>
      <c r="N85" t="s">
        <v>65</v>
      </c>
      <c r="O85" s="11">
        <f>E85/D85</f>
        <v>1.3236942675159236</v>
      </c>
      <c r="P85" s="5">
        <f>IF(ISERROR(E85/G85),"0",E85/G85)</f>
        <v>111.1336898395722</v>
      </c>
      <c r="Q85" t="s">
        <v>2036</v>
      </c>
      <c r="R85" t="s">
        <v>2045</v>
      </c>
      <c r="S85" s="8">
        <f>(((J85/60)/60)/24)+DATE(1970,1,1)</f>
        <v>41118.208333333336</v>
      </c>
      <c r="T85" s="8">
        <f>(((K85/60)/60)/24)+DATE(1970,1,1)</f>
        <v>41128.208333333336</v>
      </c>
    </row>
    <row r="86" spans="1:20" customFormat="1" ht="17" x14ac:dyDescent="0.2">
      <c r="A86">
        <v>85</v>
      </c>
      <c r="B86" t="s">
        <v>219</v>
      </c>
      <c r="C86" s="3" t="s">
        <v>220</v>
      </c>
      <c r="D86">
        <v>4900</v>
      </c>
      <c r="E86">
        <v>6430</v>
      </c>
      <c r="F86" t="s">
        <v>20</v>
      </c>
      <c r="G86">
        <v>71</v>
      </c>
      <c r="H86" t="s">
        <v>26</v>
      </c>
      <c r="I86" t="s">
        <v>27</v>
      </c>
      <c r="J86">
        <v>1315717200</v>
      </c>
      <c r="K86">
        <v>1316408400</v>
      </c>
      <c r="L86" t="b">
        <v>0</v>
      </c>
      <c r="M86" t="b">
        <v>0</v>
      </c>
      <c r="N86" t="s">
        <v>60</v>
      </c>
      <c r="O86" s="11">
        <f>E86/D86</f>
        <v>1.3122448979591836</v>
      </c>
      <c r="P86" s="5">
        <f>IF(ISERROR(E86/G86),"0",E86/G86)</f>
        <v>90.563380281690144</v>
      </c>
      <c r="Q86" t="s">
        <v>2034</v>
      </c>
      <c r="R86" t="s">
        <v>2044</v>
      </c>
      <c r="S86" s="8">
        <f>(((J86/60)/60)/24)+DATE(1970,1,1)</f>
        <v>40797.208333333336</v>
      </c>
      <c r="T86" s="8">
        <f>(((K86/60)/60)/24)+DATE(1970,1,1)</f>
        <v>40805.208333333336</v>
      </c>
    </row>
    <row r="87" spans="1:20" customFormat="1" ht="17" x14ac:dyDescent="0.2">
      <c r="A87">
        <v>86</v>
      </c>
      <c r="B87" t="s">
        <v>221</v>
      </c>
      <c r="C87" s="3" t="s">
        <v>222</v>
      </c>
      <c r="D87">
        <v>7400</v>
      </c>
      <c r="E87">
        <v>12405</v>
      </c>
      <c r="F87" t="s">
        <v>20</v>
      </c>
      <c r="G87">
        <v>203</v>
      </c>
      <c r="H87" t="s">
        <v>21</v>
      </c>
      <c r="I87" t="s">
        <v>22</v>
      </c>
      <c r="J87">
        <v>1430715600</v>
      </c>
      <c r="K87">
        <v>1431838800</v>
      </c>
      <c r="L87" t="b">
        <v>1</v>
      </c>
      <c r="M87" t="b">
        <v>0</v>
      </c>
      <c r="N87" t="s">
        <v>33</v>
      </c>
      <c r="O87" s="11">
        <f>E87/D87</f>
        <v>1.6763513513513513</v>
      </c>
      <c r="P87" s="5">
        <f>IF(ISERROR(E87/G87),"0",E87/G87)</f>
        <v>61.108374384236456</v>
      </c>
      <c r="Q87" t="s">
        <v>2038</v>
      </c>
      <c r="R87" t="s">
        <v>2039</v>
      </c>
      <c r="S87" s="8">
        <f>(((J87/60)/60)/24)+DATE(1970,1,1)</f>
        <v>42128.208333333328</v>
      </c>
      <c r="T87" s="8">
        <f>(((K87/60)/60)/24)+DATE(1970,1,1)</f>
        <v>42141.208333333328</v>
      </c>
    </row>
    <row r="88" spans="1:20" customFormat="1" ht="34" x14ac:dyDescent="0.2">
      <c r="A88">
        <v>87</v>
      </c>
      <c r="B88" t="s">
        <v>223</v>
      </c>
      <c r="C88" s="3" t="s">
        <v>224</v>
      </c>
      <c r="D88">
        <v>198500</v>
      </c>
      <c r="E88">
        <v>123040</v>
      </c>
      <c r="F88" t="s">
        <v>14</v>
      </c>
      <c r="G88">
        <v>1482</v>
      </c>
      <c r="H88" t="s">
        <v>26</v>
      </c>
      <c r="I88" t="s">
        <v>27</v>
      </c>
      <c r="J88">
        <v>1299564000</v>
      </c>
      <c r="K88">
        <v>1300510800</v>
      </c>
      <c r="L88" t="b">
        <v>0</v>
      </c>
      <c r="M88" t="b">
        <v>1</v>
      </c>
      <c r="N88" t="s">
        <v>23</v>
      </c>
      <c r="O88" s="11">
        <f>E88/D88</f>
        <v>0.6198488664987406</v>
      </c>
      <c r="P88" s="5">
        <f>IF(ISERROR(E88/G88),"0",E88/G88)</f>
        <v>83.022941970310384</v>
      </c>
      <c r="Q88" t="s">
        <v>2034</v>
      </c>
      <c r="R88" t="s">
        <v>2035</v>
      </c>
      <c r="S88" s="8">
        <f>(((J88/60)/60)/24)+DATE(1970,1,1)</f>
        <v>40610.25</v>
      </c>
      <c r="T88" s="8">
        <f>(((K88/60)/60)/24)+DATE(1970,1,1)</f>
        <v>40621.208333333336</v>
      </c>
    </row>
    <row r="89" spans="1:20" customFormat="1" ht="17" x14ac:dyDescent="0.2">
      <c r="A89">
        <v>88</v>
      </c>
      <c r="B89" t="s">
        <v>225</v>
      </c>
      <c r="C89" s="3" t="s">
        <v>226</v>
      </c>
      <c r="D89">
        <v>4800</v>
      </c>
      <c r="E89">
        <v>12516</v>
      </c>
      <c r="F89" t="s">
        <v>20</v>
      </c>
      <c r="G89">
        <v>113</v>
      </c>
      <c r="H89" t="s">
        <v>21</v>
      </c>
      <c r="I89" t="s">
        <v>22</v>
      </c>
      <c r="J89">
        <v>1429160400</v>
      </c>
      <c r="K89">
        <v>1431061200</v>
      </c>
      <c r="L89" t="b">
        <v>0</v>
      </c>
      <c r="M89" t="b">
        <v>0</v>
      </c>
      <c r="N89" t="s">
        <v>206</v>
      </c>
      <c r="O89" s="11">
        <f>E89/D89</f>
        <v>2.6074999999999999</v>
      </c>
      <c r="P89" s="5">
        <f>IF(ISERROR(E89/G89),"0",E89/G89)</f>
        <v>110.76106194690266</v>
      </c>
      <c r="Q89" t="s">
        <v>2046</v>
      </c>
      <c r="R89" t="s">
        <v>2058</v>
      </c>
      <c r="S89" s="8">
        <f>(((J89/60)/60)/24)+DATE(1970,1,1)</f>
        <v>42110.208333333328</v>
      </c>
      <c r="T89" s="8">
        <f>(((K89/60)/60)/24)+DATE(1970,1,1)</f>
        <v>42132.208333333328</v>
      </c>
    </row>
    <row r="90" spans="1:20" customFormat="1" ht="17" x14ac:dyDescent="0.2">
      <c r="A90">
        <v>89</v>
      </c>
      <c r="B90" t="s">
        <v>227</v>
      </c>
      <c r="C90" s="3" t="s">
        <v>228</v>
      </c>
      <c r="D90">
        <v>3400</v>
      </c>
      <c r="E90">
        <v>8588</v>
      </c>
      <c r="F90" t="s">
        <v>20</v>
      </c>
      <c r="G90">
        <v>96</v>
      </c>
      <c r="H90" t="s">
        <v>21</v>
      </c>
      <c r="I90" t="s">
        <v>22</v>
      </c>
      <c r="J90">
        <v>1271307600</v>
      </c>
      <c r="K90">
        <v>1271480400</v>
      </c>
      <c r="L90" t="b">
        <v>0</v>
      </c>
      <c r="M90" t="b">
        <v>0</v>
      </c>
      <c r="N90" t="s">
        <v>33</v>
      </c>
      <c r="O90" s="11">
        <f>E90/D90</f>
        <v>2.5258823529411765</v>
      </c>
      <c r="P90" s="5">
        <f>IF(ISERROR(E90/G90),"0",E90/G90)</f>
        <v>89.458333333333329</v>
      </c>
      <c r="Q90" t="s">
        <v>2038</v>
      </c>
      <c r="R90" t="s">
        <v>2039</v>
      </c>
      <c r="S90" s="8">
        <f>(((J90/60)/60)/24)+DATE(1970,1,1)</f>
        <v>40283.208333333336</v>
      </c>
      <c r="T90" s="8">
        <f>(((K90/60)/60)/24)+DATE(1970,1,1)</f>
        <v>40285.208333333336</v>
      </c>
    </row>
    <row r="91" spans="1:20" customFormat="1" ht="17" x14ac:dyDescent="0.2">
      <c r="A91">
        <v>90</v>
      </c>
      <c r="B91" t="s">
        <v>229</v>
      </c>
      <c r="C91" s="3" t="s">
        <v>230</v>
      </c>
      <c r="D91">
        <v>7800</v>
      </c>
      <c r="E91">
        <v>6132</v>
      </c>
      <c r="F91" t="s">
        <v>14</v>
      </c>
      <c r="G91">
        <v>106</v>
      </c>
      <c r="H91" t="s">
        <v>21</v>
      </c>
      <c r="I91" t="s">
        <v>22</v>
      </c>
      <c r="J91">
        <v>1456380000</v>
      </c>
      <c r="K91">
        <v>1456380000</v>
      </c>
      <c r="L91" t="b">
        <v>0</v>
      </c>
      <c r="M91" t="b">
        <v>1</v>
      </c>
      <c r="N91" t="s">
        <v>33</v>
      </c>
      <c r="O91" s="11">
        <f>E91/D91</f>
        <v>0.7861538461538462</v>
      </c>
      <c r="P91" s="5">
        <f>IF(ISERROR(E91/G91),"0",E91/G91)</f>
        <v>57.849056603773583</v>
      </c>
      <c r="Q91" t="s">
        <v>2038</v>
      </c>
      <c r="R91" t="s">
        <v>2039</v>
      </c>
      <c r="S91" s="8">
        <f>(((J91/60)/60)/24)+DATE(1970,1,1)</f>
        <v>42425.25</v>
      </c>
      <c r="T91" s="8">
        <f>(((K91/60)/60)/24)+DATE(1970,1,1)</f>
        <v>42425.25</v>
      </c>
    </row>
    <row r="92" spans="1:20" customFormat="1" ht="17" x14ac:dyDescent="0.2">
      <c r="A92">
        <v>91</v>
      </c>
      <c r="B92" t="s">
        <v>231</v>
      </c>
      <c r="C92" s="3" t="s">
        <v>232</v>
      </c>
      <c r="D92">
        <v>154300</v>
      </c>
      <c r="E92">
        <v>74688</v>
      </c>
      <c r="F92" t="s">
        <v>14</v>
      </c>
      <c r="G92">
        <v>679</v>
      </c>
      <c r="H92" t="s">
        <v>107</v>
      </c>
      <c r="I92" t="s">
        <v>108</v>
      </c>
      <c r="J92">
        <v>1470459600</v>
      </c>
      <c r="K92">
        <v>1472878800</v>
      </c>
      <c r="L92" t="b">
        <v>0</v>
      </c>
      <c r="M92" t="b">
        <v>0</v>
      </c>
      <c r="N92" t="s">
        <v>206</v>
      </c>
      <c r="O92" s="11">
        <f>E92/D92</f>
        <v>0.48404406999351912</v>
      </c>
      <c r="P92" s="5">
        <f>IF(ISERROR(E92/G92),"0",E92/G92)</f>
        <v>109.99705449189985</v>
      </c>
      <c r="Q92" t="s">
        <v>2046</v>
      </c>
      <c r="R92" t="s">
        <v>2058</v>
      </c>
      <c r="S92" s="8">
        <f>(((J92/60)/60)/24)+DATE(1970,1,1)</f>
        <v>42588.208333333328</v>
      </c>
      <c r="T92" s="8">
        <f>(((K92/60)/60)/24)+DATE(1970,1,1)</f>
        <v>42616.208333333328</v>
      </c>
    </row>
    <row r="93" spans="1:20" customFormat="1" ht="34" x14ac:dyDescent="0.2">
      <c r="A93">
        <v>92</v>
      </c>
      <c r="B93" t="s">
        <v>233</v>
      </c>
      <c r="C93" s="3" t="s">
        <v>234</v>
      </c>
      <c r="D93">
        <v>20000</v>
      </c>
      <c r="E93">
        <v>51775</v>
      </c>
      <c r="F93" t="s">
        <v>20</v>
      </c>
      <c r="G93">
        <v>498</v>
      </c>
      <c r="H93" t="s">
        <v>98</v>
      </c>
      <c r="I93" t="s">
        <v>99</v>
      </c>
      <c r="J93">
        <v>1277269200</v>
      </c>
      <c r="K93">
        <v>1277355600</v>
      </c>
      <c r="L93" t="b">
        <v>0</v>
      </c>
      <c r="M93" t="b">
        <v>1</v>
      </c>
      <c r="N93" t="s">
        <v>89</v>
      </c>
      <c r="O93" s="11">
        <f>E93/D93</f>
        <v>2.5887500000000001</v>
      </c>
      <c r="P93" s="5">
        <f>IF(ISERROR(E93/G93),"0",E93/G93)</f>
        <v>103.96586345381526</v>
      </c>
      <c r="Q93" t="s">
        <v>2049</v>
      </c>
      <c r="R93" t="s">
        <v>2050</v>
      </c>
      <c r="S93" s="8">
        <f>(((J93/60)/60)/24)+DATE(1970,1,1)</f>
        <v>40352.208333333336</v>
      </c>
      <c r="T93" s="8">
        <f>(((K93/60)/60)/24)+DATE(1970,1,1)</f>
        <v>40353.208333333336</v>
      </c>
    </row>
    <row r="94" spans="1:20" customFormat="1" ht="17" x14ac:dyDescent="0.2">
      <c r="A94">
        <v>93</v>
      </c>
      <c r="B94" t="s">
        <v>235</v>
      </c>
      <c r="C94" s="3" t="s">
        <v>236</v>
      </c>
      <c r="D94">
        <v>108800</v>
      </c>
      <c r="E94">
        <v>65877</v>
      </c>
      <c r="F94" t="s">
        <v>74</v>
      </c>
      <c r="G94">
        <v>610</v>
      </c>
      <c r="H94" t="s">
        <v>21</v>
      </c>
      <c r="I94" t="s">
        <v>22</v>
      </c>
      <c r="J94">
        <v>1350709200</v>
      </c>
      <c r="K94">
        <v>1351054800</v>
      </c>
      <c r="L94" t="b">
        <v>0</v>
      </c>
      <c r="M94" t="b">
        <v>1</v>
      </c>
      <c r="N94" t="s">
        <v>33</v>
      </c>
      <c r="O94" s="11">
        <f>E94/D94</f>
        <v>0.60548713235294116</v>
      </c>
      <c r="P94" s="5">
        <f>IF(ISERROR(E94/G94),"0",E94/G94)</f>
        <v>107.99508196721311</v>
      </c>
      <c r="Q94" t="s">
        <v>2038</v>
      </c>
      <c r="R94" t="s">
        <v>2039</v>
      </c>
      <c r="S94" s="8">
        <f>(((J94/60)/60)/24)+DATE(1970,1,1)</f>
        <v>41202.208333333336</v>
      </c>
      <c r="T94" s="8">
        <f>(((K94/60)/60)/24)+DATE(1970,1,1)</f>
        <v>41206.208333333336</v>
      </c>
    </row>
    <row r="95" spans="1:20" customFormat="1" ht="17" x14ac:dyDescent="0.2">
      <c r="A95">
        <v>94</v>
      </c>
      <c r="B95" t="s">
        <v>237</v>
      </c>
      <c r="C95" s="3" t="s">
        <v>238</v>
      </c>
      <c r="D95">
        <v>2900</v>
      </c>
      <c r="E95">
        <v>8807</v>
      </c>
      <c r="F95" t="s">
        <v>20</v>
      </c>
      <c r="G95">
        <v>180</v>
      </c>
      <c r="H95" t="s">
        <v>40</v>
      </c>
      <c r="I95" t="s">
        <v>41</v>
      </c>
      <c r="J95">
        <v>1554613200</v>
      </c>
      <c r="K95">
        <v>1555563600</v>
      </c>
      <c r="L95" t="b">
        <v>0</v>
      </c>
      <c r="M95" t="b">
        <v>0</v>
      </c>
      <c r="N95" t="s">
        <v>28</v>
      </c>
      <c r="O95" s="11">
        <f>E95/D95</f>
        <v>3.036896551724138</v>
      </c>
      <c r="P95" s="5">
        <f>IF(ISERROR(E95/G95),"0",E95/G95)</f>
        <v>48.927777777777777</v>
      </c>
      <c r="Q95" t="s">
        <v>2036</v>
      </c>
      <c r="R95" t="s">
        <v>2037</v>
      </c>
      <c r="S95" s="8">
        <f>(((J95/60)/60)/24)+DATE(1970,1,1)</f>
        <v>43562.208333333328</v>
      </c>
      <c r="T95" s="8">
        <f>(((K95/60)/60)/24)+DATE(1970,1,1)</f>
        <v>43573.208333333328</v>
      </c>
    </row>
    <row r="96" spans="1:20" customFormat="1" ht="34" x14ac:dyDescent="0.2">
      <c r="A96">
        <v>95</v>
      </c>
      <c r="B96" t="s">
        <v>239</v>
      </c>
      <c r="C96" s="3" t="s">
        <v>240</v>
      </c>
      <c r="D96">
        <v>900</v>
      </c>
      <c r="E96">
        <v>1017</v>
      </c>
      <c r="F96" t="s">
        <v>20</v>
      </c>
      <c r="G96">
        <v>27</v>
      </c>
      <c r="H96" t="s">
        <v>21</v>
      </c>
      <c r="I96" t="s">
        <v>22</v>
      </c>
      <c r="J96">
        <v>1571029200</v>
      </c>
      <c r="K96">
        <v>1571634000</v>
      </c>
      <c r="L96" t="b">
        <v>0</v>
      </c>
      <c r="M96" t="b">
        <v>0</v>
      </c>
      <c r="N96" t="s">
        <v>42</v>
      </c>
      <c r="O96" s="11">
        <f>E96/D96</f>
        <v>1.1299999999999999</v>
      </c>
      <c r="P96" s="5">
        <f>IF(ISERROR(E96/G96),"0",E96/G96)</f>
        <v>37.666666666666664</v>
      </c>
      <c r="Q96" t="s">
        <v>2040</v>
      </c>
      <c r="R96" t="s">
        <v>2041</v>
      </c>
      <c r="S96" s="8">
        <f>(((J96/60)/60)/24)+DATE(1970,1,1)</f>
        <v>43752.208333333328</v>
      </c>
      <c r="T96" s="8">
        <f>(((K96/60)/60)/24)+DATE(1970,1,1)</f>
        <v>43759.208333333328</v>
      </c>
    </row>
    <row r="97" spans="1:20" customFormat="1" ht="17" x14ac:dyDescent="0.2">
      <c r="A97">
        <v>96</v>
      </c>
      <c r="B97" t="s">
        <v>241</v>
      </c>
      <c r="C97" s="3" t="s">
        <v>242</v>
      </c>
      <c r="D97">
        <v>69700</v>
      </c>
      <c r="E97">
        <v>151513</v>
      </c>
      <c r="F97" t="s">
        <v>20</v>
      </c>
      <c r="G97">
        <v>2331</v>
      </c>
      <c r="H97" t="s">
        <v>21</v>
      </c>
      <c r="I97" t="s">
        <v>22</v>
      </c>
      <c r="J97">
        <v>1299736800</v>
      </c>
      <c r="K97">
        <v>1300856400</v>
      </c>
      <c r="L97" t="b">
        <v>0</v>
      </c>
      <c r="M97" t="b">
        <v>0</v>
      </c>
      <c r="N97" t="s">
        <v>33</v>
      </c>
      <c r="O97" s="11">
        <f>E97/D97</f>
        <v>2.1737876614060259</v>
      </c>
      <c r="P97" s="5">
        <f>IF(ISERROR(E97/G97),"0",E97/G97)</f>
        <v>64.999141999141997</v>
      </c>
      <c r="Q97" t="s">
        <v>2038</v>
      </c>
      <c r="R97" t="s">
        <v>2039</v>
      </c>
      <c r="S97" s="8">
        <f>(((J97/60)/60)/24)+DATE(1970,1,1)</f>
        <v>40612.25</v>
      </c>
      <c r="T97" s="8">
        <f>(((K97/60)/60)/24)+DATE(1970,1,1)</f>
        <v>40625.208333333336</v>
      </c>
    </row>
    <row r="98" spans="1:20" customFormat="1" ht="17" x14ac:dyDescent="0.2">
      <c r="A98">
        <v>97</v>
      </c>
      <c r="B98" t="s">
        <v>243</v>
      </c>
      <c r="C98" s="3" t="s">
        <v>244</v>
      </c>
      <c r="D98">
        <v>1300</v>
      </c>
      <c r="E98">
        <v>12047</v>
      </c>
      <c r="F98" t="s">
        <v>20</v>
      </c>
      <c r="G98">
        <v>113</v>
      </c>
      <c r="H98" t="s">
        <v>21</v>
      </c>
      <c r="I98" t="s">
        <v>22</v>
      </c>
      <c r="J98">
        <v>1435208400</v>
      </c>
      <c r="K98">
        <v>1439874000</v>
      </c>
      <c r="L98" t="b">
        <v>0</v>
      </c>
      <c r="M98" t="b">
        <v>0</v>
      </c>
      <c r="N98" t="s">
        <v>17</v>
      </c>
      <c r="O98" s="11">
        <f>E98/D98</f>
        <v>9.2669230769230762</v>
      </c>
      <c r="P98" s="5">
        <f>IF(ISERROR(E98/G98),"0",E98/G98)</f>
        <v>106.61061946902655</v>
      </c>
      <c r="Q98" t="s">
        <v>2032</v>
      </c>
      <c r="R98" t="s">
        <v>2033</v>
      </c>
      <c r="S98" s="8">
        <f>(((J98/60)/60)/24)+DATE(1970,1,1)</f>
        <v>42180.208333333328</v>
      </c>
      <c r="T98" s="8">
        <f>(((K98/60)/60)/24)+DATE(1970,1,1)</f>
        <v>42234.208333333328</v>
      </c>
    </row>
    <row r="99" spans="1:20" customFormat="1" ht="17" x14ac:dyDescent="0.2">
      <c r="A99">
        <v>98</v>
      </c>
      <c r="B99" t="s">
        <v>245</v>
      </c>
      <c r="C99" s="3" t="s">
        <v>246</v>
      </c>
      <c r="D99">
        <v>97800</v>
      </c>
      <c r="E99">
        <v>32951</v>
      </c>
      <c r="F99" t="s">
        <v>14</v>
      </c>
      <c r="G99">
        <v>1220</v>
      </c>
      <c r="H99" t="s">
        <v>26</v>
      </c>
      <c r="I99" t="s">
        <v>27</v>
      </c>
      <c r="J99">
        <v>1437973200</v>
      </c>
      <c r="K99">
        <v>1438318800</v>
      </c>
      <c r="L99" t="b">
        <v>0</v>
      </c>
      <c r="M99" t="b">
        <v>0</v>
      </c>
      <c r="N99" t="s">
        <v>89</v>
      </c>
      <c r="O99" s="11">
        <f>E99/D99</f>
        <v>0.33692229038854804</v>
      </c>
      <c r="P99" s="5">
        <f>IF(ISERROR(E99/G99),"0",E99/G99)</f>
        <v>27.009016393442622</v>
      </c>
      <c r="Q99" t="s">
        <v>2049</v>
      </c>
      <c r="R99" t="s">
        <v>2050</v>
      </c>
      <c r="S99" s="8">
        <f>(((J99/60)/60)/24)+DATE(1970,1,1)</f>
        <v>42212.208333333328</v>
      </c>
      <c r="T99" s="8">
        <f>(((K99/60)/60)/24)+DATE(1970,1,1)</f>
        <v>42216.208333333328</v>
      </c>
    </row>
    <row r="100" spans="1:20" customFormat="1" ht="34" x14ac:dyDescent="0.2">
      <c r="A100">
        <v>99</v>
      </c>
      <c r="B100" t="s">
        <v>247</v>
      </c>
      <c r="C100" s="3" t="s">
        <v>248</v>
      </c>
      <c r="D100">
        <v>7600</v>
      </c>
      <c r="E100">
        <v>14951</v>
      </c>
      <c r="F100" t="s">
        <v>20</v>
      </c>
      <c r="G100">
        <v>164</v>
      </c>
      <c r="H100" t="s">
        <v>21</v>
      </c>
      <c r="I100" t="s">
        <v>22</v>
      </c>
      <c r="J100">
        <v>1416895200</v>
      </c>
      <c r="K100">
        <v>1419400800</v>
      </c>
      <c r="L100" t="b">
        <v>0</v>
      </c>
      <c r="M100" t="b">
        <v>0</v>
      </c>
      <c r="N100" t="s">
        <v>33</v>
      </c>
      <c r="O100" s="11">
        <f>E100/D100</f>
        <v>1.9672368421052631</v>
      </c>
      <c r="P100" s="5">
        <f>IF(ISERROR(E100/G100),"0",E100/G100)</f>
        <v>91.16463414634147</v>
      </c>
      <c r="Q100" t="s">
        <v>2038</v>
      </c>
      <c r="R100" t="s">
        <v>2039</v>
      </c>
      <c r="S100" s="8">
        <f>(((J100/60)/60)/24)+DATE(1970,1,1)</f>
        <v>41968.25</v>
      </c>
      <c r="T100" s="8">
        <f>(((K100/60)/60)/24)+DATE(1970,1,1)</f>
        <v>41997.25</v>
      </c>
    </row>
    <row r="101" spans="1:20" customFormat="1" ht="17" x14ac:dyDescent="0.2">
      <c r="A101">
        <v>100</v>
      </c>
      <c r="B101" t="s">
        <v>249</v>
      </c>
      <c r="C101" s="3" t="s">
        <v>250</v>
      </c>
      <c r="D101">
        <v>100</v>
      </c>
      <c r="E101">
        <v>1</v>
      </c>
      <c r="F101" t="s">
        <v>14</v>
      </c>
      <c r="G101">
        <v>1</v>
      </c>
      <c r="H101" t="s">
        <v>21</v>
      </c>
      <c r="I101" t="s">
        <v>22</v>
      </c>
      <c r="J101">
        <v>1319000400</v>
      </c>
      <c r="K101">
        <v>1320555600</v>
      </c>
      <c r="L101" t="b">
        <v>0</v>
      </c>
      <c r="M101" t="b">
        <v>0</v>
      </c>
      <c r="N101" t="s">
        <v>33</v>
      </c>
      <c r="O101" s="11">
        <f>E101/D101</f>
        <v>0.01</v>
      </c>
      <c r="P101" s="5">
        <f>IF(ISERROR(E101/G101),"0",E101/G101)</f>
        <v>1</v>
      </c>
      <c r="Q101" t="s">
        <v>2038</v>
      </c>
      <c r="R101" t="s">
        <v>2039</v>
      </c>
      <c r="S101" s="8">
        <f>(((J101/60)/60)/24)+DATE(1970,1,1)</f>
        <v>40835.208333333336</v>
      </c>
      <c r="T101" s="8">
        <f>(((K101/60)/60)/24)+DATE(1970,1,1)</f>
        <v>40853.208333333336</v>
      </c>
    </row>
    <row r="102" spans="1:20" customFormat="1" ht="17" x14ac:dyDescent="0.2">
      <c r="A102">
        <v>101</v>
      </c>
      <c r="B102" t="s">
        <v>251</v>
      </c>
      <c r="C102" s="3" t="s">
        <v>252</v>
      </c>
      <c r="D102">
        <v>900</v>
      </c>
      <c r="E102">
        <v>9193</v>
      </c>
      <c r="F102" t="s">
        <v>20</v>
      </c>
      <c r="G102">
        <v>164</v>
      </c>
      <c r="H102" t="s">
        <v>21</v>
      </c>
      <c r="I102" t="s">
        <v>22</v>
      </c>
      <c r="J102">
        <v>1424498400</v>
      </c>
      <c r="K102">
        <v>1425103200</v>
      </c>
      <c r="L102" t="b">
        <v>0</v>
      </c>
      <c r="M102" t="b">
        <v>1</v>
      </c>
      <c r="N102" t="s">
        <v>50</v>
      </c>
      <c r="O102" s="11">
        <f>E102/D102</f>
        <v>10.214444444444444</v>
      </c>
      <c r="P102" s="5">
        <f>IF(ISERROR(E102/G102),"0",E102/G102)</f>
        <v>56.054878048780488</v>
      </c>
      <c r="Q102" t="s">
        <v>2034</v>
      </c>
      <c r="R102" t="s">
        <v>2042</v>
      </c>
      <c r="S102" s="8">
        <f>(((J102/60)/60)/24)+DATE(1970,1,1)</f>
        <v>42056.25</v>
      </c>
      <c r="T102" s="8">
        <f>(((K102/60)/60)/24)+DATE(1970,1,1)</f>
        <v>42063.25</v>
      </c>
    </row>
    <row r="103" spans="1:20" customFormat="1" ht="17" x14ac:dyDescent="0.2">
      <c r="A103">
        <v>102</v>
      </c>
      <c r="B103" t="s">
        <v>253</v>
      </c>
      <c r="C103" s="3" t="s">
        <v>254</v>
      </c>
      <c r="D103">
        <v>3700</v>
      </c>
      <c r="E103">
        <v>10422</v>
      </c>
      <c r="F103" t="s">
        <v>20</v>
      </c>
      <c r="G103">
        <v>336</v>
      </c>
      <c r="H103" t="s">
        <v>21</v>
      </c>
      <c r="I103" t="s">
        <v>22</v>
      </c>
      <c r="J103">
        <v>1526274000</v>
      </c>
      <c r="K103">
        <v>1526878800</v>
      </c>
      <c r="L103" t="b">
        <v>0</v>
      </c>
      <c r="M103" t="b">
        <v>1</v>
      </c>
      <c r="N103" t="s">
        <v>65</v>
      </c>
      <c r="O103" s="11">
        <f>E103/D103</f>
        <v>2.8167567567567566</v>
      </c>
      <c r="P103" s="5">
        <f>IF(ISERROR(E103/G103),"0",E103/G103)</f>
        <v>31.017857142857142</v>
      </c>
      <c r="Q103" t="s">
        <v>2036</v>
      </c>
      <c r="R103" t="s">
        <v>2045</v>
      </c>
      <c r="S103" s="8">
        <f>(((J103/60)/60)/24)+DATE(1970,1,1)</f>
        <v>43234.208333333328</v>
      </c>
      <c r="T103" s="8">
        <f>(((K103/60)/60)/24)+DATE(1970,1,1)</f>
        <v>43241.208333333328</v>
      </c>
    </row>
    <row r="104" spans="1:20" customFormat="1" ht="17" x14ac:dyDescent="0.2">
      <c r="A104">
        <v>103</v>
      </c>
      <c r="B104" t="s">
        <v>255</v>
      </c>
      <c r="C104" s="3" t="s">
        <v>256</v>
      </c>
      <c r="D104">
        <v>10000</v>
      </c>
      <c r="E104">
        <v>2461</v>
      </c>
      <c r="F104" t="s">
        <v>14</v>
      </c>
      <c r="G104">
        <v>37</v>
      </c>
      <c r="H104" t="s">
        <v>107</v>
      </c>
      <c r="I104" t="s">
        <v>108</v>
      </c>
      <c r="J104">
        <v>1287896400</v>
      </c>
      <c r="K104">
        <v>1288674000</v>
      </c>
      <c r="L104" t="b">
        <v>0</v>
      </c>
      <c r="M104" t="b">
        <v>0</v>
      </c>
      <c r="N104" t="s">
        <v>50</v>
      </c>
      <c r="O104" s="11">
        <f>E104/D104</f>
        <v>0.24610000000000001</v>
      </c>
      <c r="P104" s="5">
        <f>IF(ISERROR(E104/G104),"0",E104/G104)</f>
        <v>66.513513513513516</v>
      </c>
      <c r="Q104" t="s">
        <v>2034</v>
      </c>
      <c r="R104" t="s">
        <v>2042</v>
      </c>
      <c r="S104" s="8">
        <f>(((J104/60)/60)/24)+DATE(1970,1,1)</f>
        <v>40475.208333333336</v>
      </c>
      <c r="T104" s="8">
        <f>(((K104/60)/60)/24)+DATE(1970,1,1)</f>
        <v>40484.208333333336</v>
      </c>
    </row>
    <row r="105" spans="1:20" customFormat="1" ht="17" x14ac:dyDescent="0.2">
      <c r="A105">
        <v>104</v>
      </c>
      <c r="B105" t="s">
        <v>257</v>
      </c>
      <c r="C105" s="3" t="s">
        <v>258</v>
      </c>
      <c r="D105">
        <v>119200</v>
      </c>
      <c r="E105">
        <v>170623</v>
      </c>
      <c r="F105" t="s">
        <v>20</v>
      </c>
      <c r="G105">
        <v>1917</v>
      </c>
      <c r="H105" t="s">
        <v>21</v>
      </c>
      <c r="I105" t="s">
        <v>22</v>
      </c>
      <c r="J105">
        <v>1495515600</v>
      </c>
      <c r="K105">
        <v>1495602000</v>
      </c>
      <c r="L105" t="b">
        <v>0</v>
      </c>
      <c r="M105" t="b">
        <v>0</v>
      </c>
      <c r="N105" t="s">
        <v>60</v>
      </c>
      <c r="O105" s="11">
        <f>E105/D105</f>
        <v>1.4314010067114094</v>
      </c>
      <c r="P105" s="5">
        <f>IF(ISERROR(E105/G105),"0",E105/G105)</f>
        <v>89.005216484089729</v>
      </c>
      <c r="Q105" t="s">
        <v>2034</v>
      </c>
      <c r="R105" t="s">
        <v>2044</v>
      </c>
      <c r="S105" s="8">
        <f>(((J105/60)/60)/24)+DATE(1970,1,1)</f>
        <v>42878.208333333328</v>
      </c>
      <c r="T105" s="8">
        <f>(((K105/60)/60)/24)+DATE(1970,1,1)</f>
        <v>42879.208333333328</v>
      </c>
    </row>
    <row r="106" spans="1:20" customFormat="1" ht="17" x14ac:dyDescent="0.2">
      <c r="A106">
        <v>105</v>
      </c>
      <c r="B106" t="s">
        <v>259</v>
      </c>
      <c r="C106" s="3" t="s">
        <v>260</v>
      </c>
      <c r="D106">
        <v>6800</v>
      </c>
      <c r="E106">
        <v>9829</v>
      </c>
      <c r="F106" t="s">
        <v>20</v>
      </c>
      <c r="G106">
        <v>95</v>
      </c>
      <c r="H106" t="s">
        <v>21</v>
      </c>
      <c r="I106" t="s">
        <v>22</v>
      </c>
      <c r="J106">
        <v>1364878800</v>
      </c>
      <c r="K106">
        <v>1366434000</v>
      </c>
      <c r="L106" t="b">
        <v>0</v>
      </c>
      <c r="M106" t="b">
        <v>0</v>
      </c>
      <c r="N106" t="s">
        <v>28</v>
      </c>
      <c r="O106" s="11">
        <f>E106/D106</f>
        <v>1.4454411764705883</v>
      </c>
      <c r="P106" s="5">
        <f>IF(ISERROR(E106/G106),"0",E106/G106)</f>
        <v>103.46315789473684</v>
      </c>
      <c r="Q106" t="s">
        <v>2036</v>
      </c>
      <c r="R106" t="s">
        <v>2037</v>
      </c>
      <c r="S106" s="8">
        <f>(((J106/60)/60)/24)+DATE(1970,1,1)</f>
        <v>41366.208333333336</v>
      </c>
      <c r="T106" s="8">
        <f>(((K106/60)/60)/24)+DATE(1970,1,1)</f>
        <v>41384.208333333336</v>
      </c>
    </row>
    <row r="107" spans="1:20" customFormat="1" ht="17" x14ac:dyDescent="0.2">
      <c r="A107">
        <v>106</v>
      </c>
      <c r="B107" t="s">
        <v>261</v>
      </c>
      <c r="C107" s="3" t="s">
        <v>262</v>
      </c>
      <c r="D107">
        <v>3900</v>
      </c>
      <c r="E107">
        <v>14006</v>
      </c>
      <c r="F107" t="s">
        <v>20</v>
      </c>
      <c r="G107">
        <v>147</v>
      </c>
      <c r="H107" t="s">
        <v>21</v>
      </c>
      <c r="I107" t="s">
        <v>22</v>
      </c>
      <c r="J107">
        <v>1567918800</v>
      </c>
      <c r="K107">
        <v>1568350800</v>
      </c>
      <c r="L107" t="b">
        <v>0</v>
      </c>
      <c r="M107" t="b">
        <v>0</v>
      </c>
      <c r="N107" t="s">
        <v>33</v>
      </c>
      <c r="O107" s="11">
        <f>E107/D107</f>
        <v>3.5912820512820511</v>
      </c>
      <c r="P107" s="5">
        <f>IF(ISERROR(E107/G107),"0",E107/G107)</f>
        <v>95.278911564625844</v>
      </c>
      <c r="Q107" t="s">
        <v>2038</v>
      </c>
      <c r="R107" t="s">
        <v>2039</v>
      </c>
      <c r="S107" s="8">
        <f>(((J107/60)/60)/24)+DATE(1970,1,1)</f>
        <v>43716.208333333328</v>
      </c>
      <c r="T107" s="8">
        <f>(((K107/60)/60)/24)+DATE(1970,1,1)</f>
        <v>43721.208333333328</v>
      </c>
    </row>
    <row r="108" spans="1:20" customFormat="1" ht="34" x14ac:dyDescent="0.2">
      <c r="A108">
        <v>107</v>
      </c>
      <c r="B108" t="s">
        <v>263</v>
      </c>
      <c r="C108" s="3" t="s">
        <v>264</v>
      </c>
      <c r="D108">
        <v>3500</v>
      </c>
      <c r="E108">
        <v>6527</v>
      </c>
      <c r="F108" t="s">
        <v>20</v>
      </c>
      <c r="G108">
        <v>86</v>
      </c>
      <c r="H108" t="s">
        <v>21</v>
      </c>
      <c r="I108" t="s">
        <v>22</v>
      </c>
      <c r="J108">
        <v>1524459600</v>
      </c>
      <c r="K108">
        <v>1525928400</v>
      </c>
      <c r="L108" t="b">
        <v>0</v>
      </c>
      <c r="M108" t="b">
        <v>1</v>
      </c>
      <c r="N108" t="s">
        <v>33</v>
      </c>
      <c r="O108" s="11">
        <f>E108/D108</f>
        <v>1.8648571428571428</v>
      </c>
      <c r="P108" s="5">
        <f>IF(ISERROR(E108/G108),"0",E108/G108)</f>
        <v>75.895348837209298</v>
      </c>
      <c r="Q108" t="s">
        <v>2038</v>
      </c>
      <c r="R108" t="s">
        <v>2039</v>
      </c>
      <c r="S108" s="8">
        <f>(((J108/60)/60)/24)+DATE(1970,1,1)</f>
        <v>43213.208333333328</v>
      </c>
      <c r="T108" s="8">
        <f>(((K108/60)/60)/24)+DATE(1970,1,1)</f>
        <v>43230.208333333328</v>
      </c>
    </row>
    <row r="109" spans="1:20" customFormat="1" ht="34" x14ac:dyDescent="0.2">
      <c r="A109">
        <v>108</v>
      </c>
      <c r="B109" t="s">
        <v>265</v>
      </c>
      <c r="C109" s="3" t="s">
        <v>266</v>
      </c>
      <c r="D109">
        <v>1500</v>
      </c>
      <c r="E109">
        <v>8929</v>
      </c>
      <c r="F109" t="s">
        <v>20</v>
      </c>
      <c r="G109">
        <v>83</v>
      </c>
      <c r="H109" t="s">
        <v>21</v>
      </c>
      <c r="I109" t="s">
        <v>22</v>
      </c>
      <c r="J109">
        <v>1333688400</v>
      </c>
      <c r="K109">
        <v>1336885200</v>
      </c>
      <c r="L109" t="b">
        <v>0</v>
      </c>
      <c r="M109" t="b">
        <v>0</v>
      </c>
      <c r="N109" t="s">
        <v>42</v>
      </c>
      <c r="O109" s="11">
        <f>E109/D109</f>
        <v>5.9526666666666666</v>
      </c>
      <c r="P109" s="5">
        <f>IF(ISERROR(E109/G109),"0",E109/G109)</f>
        <v>107.57831325301204</v>
      </c>
      <c r="Q109" t="s">
        <v>2040</v>
      </c>
      <c r="R109" t="s">
        <v>2041</v>
      </c>
      <c r="S109" s="8">
        <f>(((J109/60)/60)/24)+DATE(1970,1,1)</f>
        <v>41005.208333333336</v>
      </c>
      <c r="T109" s="8">
        <f>(((K109/60)/60)/24)+DATE(1970,1,1)</f>
        <v>41042.208333333336</v>
      </c>
    </row>
    <row r="110" spans="1:20" customFormat="1" ht="17" x14ac:dyDescent="0.2">
      <c r="A110">
        <v>109</v>
      </c>
      <c r="B110" t="s">
        <v>267</v>
      </c>
      <c r="C110" s="3" t="s">
        <v>268</v>
      </c>
      <c r="D110">
        <v>5200</v>
      </c>
      <c r="E110">
        <v>3079</v>
      </c>
      <c r="F110" t="s">
        <v>14</v>
      </c>
      <c r="G110">
        <v>60</v>
      </c>
      <c r="H110" t="s">
        <v>21</v>
      </c>
      <c r="I110" t="s">
        <v>22</v>
      </c>
      <c r="J110">
        <v>1389506400</v>
      </c>
      <c r="K110">
        <v>1389679200</v>
      </c>
      <c r="L110" t="b">
        <v>0</v>
      </c>
      <c r="M110" t="b">
        <v>0</v>
      </c>
      <c r="N110" t="s">
        <v>269</v>
      </c>
      <c r="O110" s="11">
        <f>E110/D110</f>
        <v>0.5921153846153846</v>
      </c>
      <c r="P110" s="5">
        <f>IF(ISERROR(E110/G110),"0",E110/G110)</f>
        <v>51.31666666666667</v>
      </c>
      <c r="Q110" t="s">
        <v>2040</v>
      </c>
      <c r="R110" t="s">
        <v>2059</v>
      </c>
      <c r="S110" s="8">
        <f>(((J110/60)/60)/24)+DATE(1970,1,1)</f>
        <v>41651.25</v>
      </c>
      <c r="T110" s="8">
        <f>(((K110/60)/60)/24)+DATE(1970,1,1)</f>
        <v>41653.25</v>
      </c>
    </row>
    <row r="111" spans="1:20" customFormat="1" ht="34" x14ac:dyDescent="0.2">
      <c r="A111">
        <v>110</v>
      </c>
      <c r="B111" t="s">
        <v>270</v>
      </c>
      <c r="C111" s="3" t="s">
        <v>271</v>
      </c>
      <c r="D111">
        <v>142400</v>
      </c>
      <c r="E111">
        <v>21307</v>
      </c>
      <c r="F111" t="s">
        <v>14</v>
      </c>
      <c r="G111">
        <v>296</v>
      </c>
      <c r="H111" t="s">
        <v>21</v>
      </c>
      <c r="I111" t="s">
        <v>22</v>
      </c>
      <c r="J111">
        <v>1536642000</v>
      </c>
      <c r="K111">
        <v>1538283600</v>
      </c>
      <c r="L111" t="b">
        <v>0</v>
      </c>
      <c r="M111" t="b">
        <v>0</v>
      </c>
      <c r="N111" t="s">
        <v>17</v>
      </c>
      <c r="O111" s="11">
        <f>E111/D111</f>
        <v>0.14962780898876404</v>
      </c>
      <c r="P111" s="5">
        <f>IF(ISERROR(E111/G111),"0",E111/G111)</f>
        <v>71.983108108108112</v>
      </c>
      <c r="Q111" t="s">
        <v>2032</v>
      </c>
      <c r="R111" t="s">
        <v>2033</v>
      </c>
      <c r="S111" s="8">
        <f>(((J111/60)/60)/24)+DATE(1970,1,1)</f>
        <v>43354.208333333328</v>
      </c>
      <c r="T111" s="8">
        <f>(((K111/60)/60)/24)+DATE(1970,1,1)</f>
        <v>43373.208333333328</v>
      </c>
    </row>
    <row r="112" spans="1:20" customFormat="1" ht="17" x14ac:dyDescent="0.2">
      <c r="A112">
        <v>111</v>
      </c>
      <c r="B112" t="s">
        <v>272</v>
      </c>
      <c r="C112" s="3" t="s">
        <v>273</v>
      </c>
      <c r="D112">
        <v>61400</v>
      </c>
      <c r="E112">
        <v>73653</v>
      </c>
      <c r="F112" t="s">
        <v>20</v>
      </c>
      <c r="G112">
        <v>676</v>
      </c>
      <c r="H112" t="s">
        <v>21</v>
      </c>
      <c r="I112" t="s">
        <v>22</v>
      </c>
      <c r="J112">
        <v>1348290000</v>
      </c>
      <c r="K112">
        <v>1348808400</v>
      </c>
      <c r="L112" t="b">
        <v>0</v>
      </c>
      <c r="M112" t="b">
        <v>0</v>
      </c>
      <c r="N112" t="s">
        <v>133</v>
      </c>
      <c r="O112" s="11">
        <f>E112/D112</f>
        <v>1.1995602605863191</v>
      </c>
      <c r="P112" s="5">
        <f>IF(ISERROR(E112/G112),"0",E112/G112)</f>
        <v>108.95414201183432</v>
      </c>
      <c r="Q112" t="s">
        <v>2046</v>
      </c>
      <c r="R112" t="s">
        <v>2055</v>
      </c>
      <c r="S112" s="8">
        <f>(((J112/60)/60)/24)+DATE(1970,1,1)</f>
        <v>41174.208333333336</v>
      </c>
      <c r="T112" s="8">
        <f>(((K112/60)/60)/24)+DATE(1970,1,1)</f>
        <v>41180.208333333336</v>
      </c>
    </row>
    <row r="113" spans="1:20" customFormat="1" ht="17" x14ac:dyDescent="0.2">
      <c r="A113">
        <v>112</v>
      </c>
      <c r="B113" t="s">
        <v>274</v>
      </c>
      <c r="C113" s="3" t="s">
        <v>275</v>
      </c>
      <c r="D113">
        <v>4700</v>
      </c>
      <c r="E113">
        <v>12635</v>
      </c>
      <c r="F113" t="s">
        <v>20</v>
      </c>
      <c r="G113">
        <v>361</v>
      </c>
      <c r="H113" t="s">
        <v>26</v>
      </c>
      <c r="I113" t="s">
        <v>27</v>
      </c>
      <c r="J113">
        <v>1408856400</v>
      </c>
      <c r="K113">
        <v>1410152400</v>
      </c>
      <c r="L113" t="b">
        <v>0</v>
      </c>
      <c r="M113" t="b">
        <v>0</v>
      </c>
      <c r="N113" t="s">
        <v>28</v>
      </c>
      <c r="O113" s="11">
        <f>E113/D113</f>
        <v>2.6882978723404256</v>
      </c>
      <c r="P113" s="5">
        <f>IF(ISERROR(E113/G113),"0",E113/G113)</f>
        <v>35</v>
      </c>
      <c r="Q113" t="s">
        <v>2036</v>
      </c>
      <c r="R113" t="s">
        <v>2037</v>
      </c>
      <c r="S113" s="8">
        <f>(((J113/60)/60)/24)+DATE(1970,1,1)</f>
        <v>41875.208333333336</v>
      </c>
      <c r="T113" s="8">
        <f>(((K113/60)/60)/24)+DATE(1970,1,1)</f>
        <v>41890.208333333336</v>
      </c>
    </row>
    <row r="114" spans="1:20" customFormat="1" ht="17" x14ac:dyDescent="0.2">
      <c r="A114">
        <v>113</v>
      </c>
      <c r="B114" t="s">
        <v>276</v>
      </c>
      <c r="C114" s="3" t="s">
        <v>277</v>
      </c>
      <c r="D114">
        <v>3300</v>
      </c>
      <c r="E114">
        <v>12437</v>
      </c>
      <c r="F114" t="s">
        <v>20</v>
      </c>
      <c r="G114">
        <v>131</v>
      </c>
      <c r="H114" t="s">
        <v>21</v>
      </c>
      <c r="I114" t="s">
        <v>22</v>
      </c>
      <c r="J114">
        <v>1505192400</v>
      </c>
      <c r="K114">
        <v>1505797200</v>
      </c>
      <c r="L114" t="b">
        <v>0</v>
      </c>
      <c r="M114" t="b">
        <v>0</v>
      </c>
      <c r="N114" t="s">
        <v>17</v>
      </c>
      <c r="O114" s="11">
        <f>E114/D114</f>
        <v>3.7687878787878786</v>
      </c>
      <c r="P114" s="5">
        <f>IF(ISERROR(E114/G114),"0",E114/G114)</f>
        <v>94.938931297709928</v>
      </c>
      <c r="Q114" t="s">
        <v>2032</v>
      </c>
      <c r="R114" t="s">
        <v>2033</v>
      </c>
      <c r="S114" s="8">
        <f>(((J114/60)/60)/24)+DATE(1970,1,1)</f>
        <v>42990.208333333328</v>
      </c>
      <c r="T114" s="8">
        <f>(((K114/60)/60)/24)+DATE(1970,1,1)</f>
        <v>42997.208333333328</v>
      </c>
    </row>
    <row r="115" spans="1:20" customFormat="1" ht="17" x14ac:dyDescent="0.2">
      <c r="A115">
        <v>114</v>
      </c>
      <c r="B115" t="s">
        <v>278</v>
      </c>
      <c r="C115" s="3" t="s">
        <v>279</v>
      </c>
      <c r="D115">
        <v>1900</v>
      </c>
      <c r="E115">
        <v>13816</v>
      </c>
      <c r="F115" t="s">
        <v>20</v>
      </c>
      <c r="G115">
        <v>126</v>
      </c>
      <c r="H115" t="s">
        <v>21</v>
      </c>
      <c r="I115" t="s">
        <v>22</v>
      </c>
      <c r="J115">
        <v>1554786000</v>
      </c>
      <c r="K115">
        <v>1554872400</v>
      </c>
      <c r="L115" t="b">
        <v>0</v>
      </c>
      <c r="M115" t="b">
        <v>1</v>
      </c>
      <c r="N115" t="s">
        <v>65</v>
      </c>
      <c r="O115" s="11">
        <f>E115/D115</f>
        <v>7.2715789473684209</v>
      </c>
      <c r="P115" s="5">
        <f>IF(ISERROR(E115/G115),"0",E115/G115)</f>
        <v>109.65079365079364</v>
      </c>
      <c r="Q115" t="s">
        <v>2036</v>
      </c>
      <c r="R115" t="s">
        <v>2045</v>
      </c>
      <c r="S115" s="8">
        <f>(((J115/60)/60)/24)+DATE(1970,1,1)</f>
        <v>43564.208333333328</v>
      </c>
      <c r="T115" s="8">
        <f>(((K115/60)/60)/24)+DATE(1970,1,1)</f>
        <v>43565.208333333328</v>
      </c>
    </row>
    <row r="116" spans="1:20" customFormat="1" ht="17" x14ac:dyDescent="0.2">
      <c r="A116">
        <v>115</v>
      </c>
      <c r="B116" t="s">
        <v>280</v>
      </c>
      <c r="C116" s="3" t="s">
        <v>281</v>
      </c>
      <c r="D116">
        <v>166700</v>
      </c>
      <c r="E116">
        <v>145382</v>
      </c>
      <c r="F116" t="s">
        <v>14</v>
      </c>
      <c r="G116">
        <v>3304</v>
      </c>
      <c r="H116" t="s">
        <v>107</v>
      </c>
      <c r="I116" t="s">
        <v>108</v>
      </c>
      <c r="J116">
        <v>1510898400</v>
      </c>
      <c r="K116">
        <v>1513922400</v>
      </c>
      <c r="L116" t="b">
        <v>0</v>
      </c>
      <c r="M116" t="b">
        <v>0</v>
      </c>
      <c r="N116" t="s">
        <v>119</v>
      </c>
      <c r="O116" s="11">
        <f>E116/D116</f>
        <v>0.87211757648470301</v>
      </c>
      <c r="P116" s="5">
        <f>IF(ISERROR(E116/G116),"0",E116/G116)</f>
        <v>44.001815980629537</v>
      </c>
      <c r="Q116" t="s">
        <v>2046</v>
      </c>
      <c r="R116" t="s">
        <v>2052</v>
      </c>
      <c r="S116" s="8">
        <f>(((J116/60)/60)/24)+DATE(1970,1,1)</f>
        <v>43056.25</v>
      </c>
      <c r="T116" s="8">
        <f>(((K116/60)/60)/24)+DATE(1970,1,1)</f>
        <v>43091.25</v>
      </c>
    </row>
    <row r="117" spans="1:20" customFormat="1" ht="34" x14ac:dyDescent="0.2">
      <c r="A117">
        <v>116</v>
      </c>
      <c r="B117" t="s">
        <v>282</v>
      </c>
      <c r="C117" s="3" t="s">
        <v>283</v>
      </c>
      <c r="D117">
        <v>7200</v>
      </c>
      <c r="E117">
        <v>6336</v>
      </c>
      <c r="F117" t="s">
        <v>14</v>
      </c>
      <c r="G117">
        <v>73</v>
      </c>
      <c r="H117" t="s">
        <v>21</v>
      </c>
      <c r="I117" t="s">
        <v>22</v>
      </c>
      <c r="J117">
        <v>1442552400</v>
      </c>
      <c r="K117">
        <v>1442638800</v>
      </c>
      <c r="L117" t="b">
        <v>0</v>
      </c>
      <c r="M117" t="b">
        <v>0</v>
      </c>
      <c r="N117" t="s">
        <v>33</v>
      </c>
      <c r="O117" s="11">
        <f>E117/D117</f>
        <v>0.88</v>
      </c>
      <c r="P117" s="5">
        <f>IF(ISERROR(E117/G117),"0",E117/G117)</f>
        <v>86.794520547945211</v>
      </c>
      <c r="Q117" t="s">
        <v>2038</v>
      </c>
      <c r="R117" t="s">
        <v>2039</v>
      </c>
      <c r="S117" s="8">
        <f>(((J117/60)/60)/24)+DATE(1970,1,1)</f>
        <v>42265.208333333328</v>
      </c>
      <c r="T117" s="8">
        <f>(((K117/60)/60)/24)+DATE(1970,1,1)</f>
        <v>42266.208333333328</v>
      </c>
    </row>
    <row r="118" spans="1:20" customFormat="1" ht="17" x14ac:dyDescent="0.2">
      <c r="A118">
        <v>117</v>
      </c>
      <c r="B118" t="s">
        <v>284</v>
      </c>
      <c r="C118" s="3" t="s">
        <v>285</v>
      </c>
      <c r="D118">
        <v>4900</v>
      </c>
      <c r="E118">
        <v>8523</v>
      </c>
      <c r="F118" t="s">
        <v>20</v>
      </c>
      <c r="G118">
        <v>275</v>
      </c>
      <c r="H118" t="s">
        <v>21</v>
      </c>
      <c r="I118" t="s">
        <v>22</v>
      </c>
      <c r="J118">
        <v>1316667600</v>
      </c>
      <c r="K118">
        <v>1317186000</v>
      </c>
      <c r="L118" t="b">
        <v>0</v>
      </c>
      <c r="M118" t="b">
        <v>0</v>
      </c>
      <c r="N118" t="s">
        <v>269</v>
      </c>
      <c r="O118" s="11">
        <f>E118/D118</f>
        <v>1.7393877551020409</v>
      </c>
      <c r="P118" s="5">
        <f>IF(ISERROR(E118/G118),"0",E118/G118)</f>
        <v>30.992727272727272</v>
      </c>
      <c r="Q118" t="s">
        <v>2040</v>
      </c>
      <c r="R118" t="s">
        <v>2059</v>
      </c>
      <c r="S118" s="8">
        <f>(((J118/60)/60)/24)+DATE(1970,1,1)</f>
        <v>40808.208333333336</v>
      </c>
      <c r="T118" s="8">
        <f>(((K118/60)/60)/24)+DATE(1970,1,1)</f>
        <v>40814.208333333336</v>
      </c>
    </row>
    <row r="119" spans="1:20" customFormat="1" ht="17" x14ac:dyDescent="0.2">
      <c r="A119">
        <v>118</v>
      </c>
      <c r="B119" t="s">
        <v>286</v>
      </c>
      <c r="C119" s="3" t="s">
        <v>287</v>
      </c>
      <c r="D119">
        <v>5400</v>
      </c>
      <c r="E119">
        <v>6351</v>
      </c>
      <c r="F119" t="s">
        <v>20</v>
      </c>
      <c r="G119">
        <v>67</v>
      </c>
      <c r="H119" t="s">
        <v>21</v>
      </c>
      <c r="I119" t="s">
        <v>22</v>
      </c>
      <c r="J119">
        <v>1390716000</v>
      </c>
      <c r="K119">
        <v>1391234400</v>
      </c>
      <c r="L119" t="b">
        <v>0</v>
      </c>
      <c r="M119" t="b">
        <v>0</v>
      </c>
      <c r="N119" t="s">
        <v>122</v>
      </c>
      <c r="O119" s="11">
        <f>E119/D119</f>
        <v>1.1761111111111111</v>
      </c>
      <c r="P119" s="5">
        <f>IF(ISERROR(E119/G119),"0",E119/G119)</f>
        <v>94.791044776119406</v>
      </c>
      <c r="Q119" t="s">
        <v>2053</v>
      </c>
      <c r="R119" t="s">
        <v>2054</v>
      </c>
      <c r="S119" s="8">
        <f>(((J119/60)/60)/24)+DATE(1970,1,1)</f>
        <v>41665.25</v>
      </c>
      <c r="T119" s="8">
        <f>(((K119/60)/60)/24)+DATE(1970,1,1)</f>
        <v>41671.25</v>
      </c>
    </row>
    <row r="120" spans="1:20" customFormat="1" ht="34" x14ac:dyDescent="0.2">
      <c r="A120">
        <v>119</v>
      </c>
      <c r="B120" t="s">
        <v>288</v>
      </c>
      <c r="C120" s="3" t="s">
        <v>289</v>
      </c>
      <c r="D120">
        <v>5000</v>
      </c>
      <c r="E120">
        <v>10748</v>
      </c>
      <c r="F120" t="s">
        <v>20</v>
      </c>
      <c r="G120">
        <v>154</v>
      </c>
      <c r="H120" t="s">
        <v>21</v>
      </c>
      <c r="I120" t="s">
        <v>22</v>
      </c>
      <c r="J120">
        <v>1402894800</v>
      </c>
      <c r="K120">
        <v>1404363600</v>
      </c>
      <c r="L120" t="b">
        <v>0</v>
      </c>
      <c r="M120" t="b">
        <v>1</v>
      </c>
      <c r="N120" t="s">
        <v>42</v>
      </c>
      <c r="O120" s="11">
        <f>E120/D120</f>
        <v>2.1496</v>
      </c>
      <c r="P120" s="5">
        <f>IF(ISERROR(E120/G120),"0",E120/G120)</f>
        <v>69.79220779220779</v>
      </c>
      <c r="Q120" t="s">
        <v>2040</v>
      </c>
      <c r="R120" t="s">
        <v>2041</v>
      </c>
      <c r="S120" s="8">
        <f>(((J120/60)/60)/24)+DATE(1970,1,1)</f>
        <v>41806.208333333336</v>
      </c>
      <c r="T120" s="8">
        <f>(((K120/60)/60)/24)+DATE(1970,1,1)</f>
        <v>41823.208333333336</v>
      </c>
    </row>
    <row r="121" spans="1:20" customFormat="1" ht="17" x14ac:dyDescent="0.2">
      <c r="A121">
        <v>120</v>
      </c>
      <c r="B121" t="s">
        <v>290</v>
      </c>
      <c r="C121" s="3" t="s">
        <v>291</v>
      </c>
      <c r="D121">
        <v>75100</v>
      </c>
      <c r="E121">
        <v>112272</v>
      </c>
      <c r="F121" t="s">
        <v>20</v>
      </c>
      <c r="G121">
        <v>1782</v>
      </c>
      <c r="H121" t="s">
        <v>21</v>
      </c>
      <c r="I121" t="s">
        <v>22</v>
      </c>
      <c r="J121">
        <v>1429246800</v>
      </c>
      <c r="K121">
        <v>1429592400</v>
      </c>
      <c r="L121" t="b">
        <v>0</v>
      </c>
      <c r="M121" t="b">
        <v>1</v>
      </c>
      <c r="N121" t="s">
        <v>292</v>
      </c>
      <c r="O121" s="11">
        <f>E121/D121</f>
        <v>1.4949667110519307</v>
      </c>
      <c r="P121" s="5">
        <f>IF(ISERROR(E121/G121),"0",E121/G121)</f>
        <v>63.003367003367003</v>
      </c>
      <c r="Q121" t="s">
        <v>2049</v>
      </c>
      <c r="R121" t="s">
        <v>2060</v>
      </c>
      <c r="S121" s="8">
        <f>(((J121/60)/60)/24)+DATE(1970,1,1)</f>
        <v>42111.208333333328</v>
      </c>
      <c r="T121" s="8">
        <f>(((K121/60)/60)/24)+DATE(1970,1,1)</f>
        <v>42115.208333333328</v>
      </c>
    </row>
    <row r="122" spans="1:20" customFormat="1" ht="17" x14ac:dyDescent="0.2">
      <c r="A122">
        <v>121</v>
      </c>
      <c r="B122" t="s">
        <v>293</v>
      </c>
      <c r="C122" s="3" t="s">
        <v>294</v>
      </c>
      <c r="D122">
        <v>45300</v>
      </c>
      <c r="E122">
        <v>99361</v>
      </c>
      <c r="F122" t="s">
        <v>20</v>
      </c>
      <c r="G122">
        <v>903</v>
      </c>
      <c r="H122" t="s">
        <v>21</v>
      </c>
      <c r="I122" t="s">
        <v>22</v>
      </c>
      <c r="J122">
        <v>1412485200</v>
      </c>
      <c r="K122">
        <v>1413608400</v>
      </c>
      <c r="L122" t="b">
        <v>0</v>
      </c>
      <c r="M122" t="b">
        <v>0</v>
      </c>
      <c r="N122" t="s">
        <v>89</v>
      </c>
      <c r="O122" s="11">
        <f>E122/D122</f>
        <v>2.1933995584988963</v>
      </c>
      <c r="P122" s="5">
        <f>IF(ISERROR(E122/G122),"0",E122/G122)</f>
        <v>110.0343300110742</v>
      </c>
      <c r="Q122" t="s">
        <v>2049</v>
      </c>
      <c r="R122" t="s">
        <v>2050</v>
      </c>
      <c r="S122" s="8">
        <f>(((J122/60)/60)/24)+DATE(1970,1,1)</f>
        <v>41917.208333333336</v>
      </c>
      <c r="T122" s="8">
        <f>(((K122/60)/60)/24)+DATE(1970,1,1)</f>
        <v>41930.208333333336</v>
      </c>
    </row>
    <row r="123" spans="1:20" customFormat="1" ht="17" x14ac:dyDescent="0.2">
      <c r="A123">
        <v>122</v>
      </c>
      <c r="B123" t="s">
        <v>295</v>
      </c>
      <c r="C123" s="3" t="s">
        <v>296</v>
      </c>
      <c r="D123">
        <v>136800</v>
      </c>
      <c r="E123">
        <v>88055</v>
      </c>
      <c r="F123" t="s">
        <v>14</v>
      </c>
      <c r="G123">
        <v>3387</v>
      </c>
      <c r="H123" t="s">
        <v>21</v>
      </c>
      <c r="I123" t="s">
        <v>22</v>
      </c>
      <c r="J123">
        <v>1417068000</v>
      </c>
      <c r="K123">
        <v>1419400800</v>
      </c>
      <c r="L123" t="b">
        <v>0</v>
      </c>
      <c r="M123" t="b">
        <v>0</v>
      </c>
      <c r="N123" t="s">
        <v>119</v>
      </c>
      <c r="O123" s="11">
        <f>E123/D123</f>
        <v>0.64367690058479532</v>
      </c>
      <c r="P123" s="5">
        <f>IF(ISERROR(E123/G123),"0",E123/G123)</f>
        <v>25.997933274284026</v>
      </c>
      <c r="Q123" t="s">
        <v>2046</v>
      </c>
      <c r="R123" t="s">
        <v>2052</v>
      </c>
      <c r="S123" s="8">
        <f>(((J123/60)/60)/24)+DATE(1970,1,1)</f>
        <v>41970.25</v>
      </c>
      <c r="T123" s="8">
        <f>(((K123/60)/60)/24)+DATE(1970,1,1)</f>
        <v>41997.25</v>
      </c>
    </row>
    <row r="124" spans="1:20" customFormat="1" ht="17" x14ac:dyDescent="0.2">
      <c r="A124">
        <v>123</v>
      </c>
      <c r="B124" t="s">
        <v>297</v>
      </c>
      <c r="C124" s="3" t="s">
        <v>298</v>
      </c>
      <c r="D124">
        <v>177700</v>
      </c>
      <c r="E124">
        <v>33092</v>
      </c>
      <c r="F124" t="s">
        <v>14</v>
      </c>
      <c r="G124">
        <v>662</v>
      </c>
      <c r="H124" t="s">
        <v>15</v>
      </c>
      <c r="I124" t="s">
        <v>16</v>
      </c>
      <c r="J124">
        <v>1448344800</v>
      </c>
      <c r="K124">
        <v>1448604000</v>
      </c>
      <c r="L124" t="b">
        <v>1</v>
      </c>
      <c r="M124" t="b">
        <v>0</v>
      </c>
      <c r="N124" t="s">
        <v>33</v>
      </c>
      <c r="O124" s="11">
        <f>E124/D124</f>
        <v>0.18622397298818233</v>
      </c>
      <c r="P124" s="5">
        <f>IF(ISERROR(E124/G124),"0",E124/G124)</f>
        <v>49.987915407854985</v>
      </c>
      <c r="Q124" t="s">
        <v>2038</v>
      </c>
      <c r="R124" t="s">
        <v>2039</v>
      </c>
      <c r="S124" s="8">
        <f>(((J124/60)/60)/24)+DATE(1970,1,1)</f>
        <v>42332.25</v>
      </c>
      <c r="T124" s="8">
        <f>(((K124/60)/60)/24)+DATE(1970,1,1)</f>
        <v>42335.25</v>
      </c>
    </row>
    <row r="125" spans="1:20" customFormat="1" ht="17" x14ac:dyDescent="0.2">
      <c r="A125">
        <v>124</v>
      </c>
      <c r="B125" t="s">
        <v>299</v>
      </c>
      <c r="C125" s="3" t="s">
        <v>300</v>
      </c>
      <c r="D125">
        <v>2600</v>
      </c>
      <c r="E125">
        <v>9562</v>
      </c>
      <c r="F125" t="s">
        <v>20</v>
      </c>
      <c r="G125">
        <v>94</v>
      </c>
      <c r="H125" t="s">
        <v>107</v>
      </c>
      <c r="I125" t="s">
        <v>108</v>
      </c>
      <c r="J125">
        <v>1557723600</v>
      </c>
      <c r="K125">
        <v>1562302800</v>
      </c>
      <c r="L125" t="b">
        <v>0</v>
      </c>
      <c r="M125" t="b">
        <v>0</v>
      </c>
      <c r="N125" t="s">
        <v>122</v>
      </c>
      <c r="O125" s="11">
        <f>E125/D125</f>
        <v>3.6776923076923076</v>
      </c>
      <c r="P125" s="5">
        <f>IF(ISERROR(E125/G125),"0",E125/G125)</f>
        <v>101.72340425531915</v>
      </c>
      <c r="Q125" t="s">
        <v>2053</v>
      </c>
      <c r="R125" t="s">
        <v>2054</v>
      </c>
      <c r="S125" s="8">
        <f>(((J125/60)/60)/24)+DATE(1970,1,1)</f>
        <v>43598.208333333328</v>
      </c>
      <c r="T125" s="8">
        <f>(((K125/60)/60)/24)+DATE(1970,1,1)</f>
        <v>43651.208333333328</v>
      </c>
    </row>
    <row r="126" spans="1:20" customFormat="1" ht="17" x14ac:dyDescent="0.2">
      <c r="A126">
        <v>125</v>
      </c>
      <c r="B126" t="s">
        <v>301</v>
      </c>
      <c r="C126" s="3" t="s">
        <v>302</v>
      </c>
      <c r="D126">
        <v>5300</v>
      </c>
      <c r="E126">
        <v>8475</v>
      </c>
      <c r="F126" t="s">
        <v>20</v>
      </c>
      <c r="G126">
        <v>180</v>
      </c>
      <c r="H126" t="s">
        <v>21</v>
      </c>
      <c r="I126" t="s">
        <v>22</v>
      </c>
      <c r="J126">
        <v>1537333200</v>
      </c>
      <c r="K126">
        <v>1537678800</v>
      </c>
      <c r="L126" t="b">
        <v>0</v>
      </c>
      <c r="M126" t="b">
        <v>0</v>
      </c>
      <c r="N126" t="s">
        <v>33</v>
      </c>
      <c r="O126" s="11">
        <f>E126/D126</f>
        <v>1.5990566037735849</v>
      </c>
      <c r="P126" s="5">
        <f>IF(ISERROR(E126/G126),"0",E126/G126)</f>
        <v>47.083333333333336</v>
      </c>
      <c r="Q126" t="s">
        <v>2038</v>
      </c>
      <c r="R126" t="s">
        <v>2039</v>
      </c>
      <c r="S126" s="8">
        <f>(((J126/60)/60)/24)+DATE(1970,1,1)</f>
        <v>43362.208333333328</v>
      </c>
      <c r="T126" s="8">
        <f>(((K126/60)/60)/24)+DATE(1970,1,1)</f>
        <v>43366.208333333328</v>
      </c>
    </row>
    <row r="127" spans="1:20" customFormat="1" ht="17" x14ac:dyDescent="0.2">
      <c r="A127">
        <v>126</v>
      </c>
      <c r="B127" t="s">
        <v>303</v>
      </c>
      <c r="C127" s="3" t="s">
        <v>304</v>
      </c>
      <c r="D127">
        <v>180200</v>
      </c>
      <c r="E127">
        <v>69617</v>
      </c>
      <c r="F127" t="s">
        <v>14</v>
      </c>
      <c r="G127">
        <v>774</v>
      </c>
      <c r="H127" t="s">
        <v>21</v>
      </c>
      <c r="I127" t="s">
        <v>22</v>
      </c>
      <c r="J127">
        <v>1471150800</v>
      </c>
      <c r="K127">
        <v>1473570000</v>
      </c>
      <c r="L127" t="b">
        <v>0</v>
      </c>
      <c r="M127" t="b">
        <v>1</v>
      </c>
      <c r="N127" t="s">
        <v>33</v>
      </c>
      <c r="O127" s="11">
        <f>E127/D127</f>
        <v>0.38633185349611543</v>
      </c>
      <c r="P127" s="5">
        <f>IF(ISERROR(E127/G127),"0",E127/G127)</f>
        <v>89.944444444444443</v>
      </c>
      <c r="Q127" t="s">
        <v>2038</v>
      </c>
      <c r="R127" t="s">
        <v>2039</v>
      </c>
      <c r="S127" s="8">
        <f>(((J127/60)/60)/24)+DATE(1970,1,1)</f>
        <v>42596.208333333328</v>
      </c>
      <c r="T127" s="8">
        <f>(((K127/60)/60)/24)+DATE(1970,1,1)</f>
        <v>42624.208333333328</v>
      </c>
    </row>
    <row r="128" spans="1:20" customFormat="1" ht="17" x14ac:dyDescent="0.2">
      <c r="A128">
        <v>127</v>
      </c>
      <c r="B128" t="s">
        <v>305</v>
      </c>
      <c r="C128" s="3" t="s">
        <v>306</v>
      </c>
      <c r="D128">
        <v>103200</v>
      </c>
      <c r="E128">
        <v>53067</v>
      </c>
      <c r="F128" t="s">
        <v>14</v>
      </c>
      <c r="G128">
        <v>672</v>
      </c>
      <c r="H128" t="s">
        <v>15</v>
      </c>
      <c r="I128" t="s">
        <v>16</v>
      </c>
      <c r="J128">
        <v>1273640400</v>
      </c>
      <c r="K128">
        <v>1273899600</v>
      </c>
      <c r="L128" t="b">
        <v>0</v>
      </c>
      <c r="M128" t="b">
        <v>0</v>
      </c>
      <c r="N128" t="s">
        <v>33</v>
      </c>
      <c r="O128" s="11">
        <f>E128/D128</f>
        <v>0.51421511627906979</v>
      </c>
      <c r="P128" s="5">
        <f>IF(ISERROR(E128/G128),"0",E128/G128)</f>
        <v>78.96875</v>
      </c>
      <c r="Q128" t="s">
        <v>2038</v>
      </c>
      <c r="R128" t="s">
        <v>2039</v>
      </c>
      <c r="S128" s="8">
        <f>(((J128/60)/60)/24)+DATE(1970,1,1)</f>
        <v>40310.208333333336</v>
      </c>
      <c r="T128" s="8">
        <f>(((K128/60)/60)/24)+DATE(1970,1,1)</f>
        <v>40313.208333333336</v>
      </c>
    </row>
    <row r="129" spans="1:20" customFormat="1" ht="17" x14ac:dyDescent="0.2">
      <c r="A129">
        <v>128</v>
      </c>
      <c r="B129" t="s">
        <v>307</v>
      </c>
      <c r="C129" s="3" t="s">
        <v>308</v>
      </c>
      <c r="D129">
        <v>70600</v>
      </c>
      <c r="E129">
        <v>42596</v>
      </c>
      <c r="F129" t="s">
        <v>74</v>
      </c>
      <c r="G129">
        <v>532</v>
      </c>
      <c r="H129" t="s">
        <v>21</v>
      </c>
      <c r="I129" t="s">
        <v>22</v>
      </c>
      <c r="J129">
        <v>1282885200</v>
      </c>
      <c r="K129">
        <v>1284008400</v>
      </c>
      <c r="L129" t="b">
        <v>0</v>
      </c>
      <c r="M129" t="b">
        <v>0</v>
      </c>
      <c r="N129" t="s">
        <v>23</v>
      </c>
      <c r="O129" s="11">
        <f>E129/D129</f>
        <v>0.60334277620396604</v>
      </c>
      <c r="P129" s="5">
        <f>IF(ISERROR(E129/G129),"0",E129/G129)</f>
        <v>80.067669172932327</v>
      </c>
      <c r="Q129" t="s">
        <v>2034</v>
      </c>
      <c r="R129" t="s">
        <v>2035</v>
      </c>
      <c r="S129" s="8">
        <f>(((J129/60)/60)/24)+DATE(1970,1,1)</f>
        <v>40417.208333333336</v>
      </c>
      <c r="T129" s="8">
        <f>(((K129/60)/60)/24)+DATE(1970,1,1)</f>
        <v>40430.208333333336</v>
      </c>
    </row>
    <row r="130" spans="1:20" customFormat="1" ht="17" x14ac:dyDescent="0.2">
      <c r="A130">
        <v>129</v>
      </c>
      <c r="B130" t="s">
        <v>309</v>
      </c>
      <c r="C130" s="3" t="s">
        <v>310</v>
      </c>
      <c r="D130">
        <v>148500</v>
      </c>
      <c r="E130">
        <v>4756</v>
      </c>
      <c r="F130" t="s">
        <v>74</v>
      </c>
      <c r="G130">
        <v>55</v>
      </c>
      <c r="H130" t="s">
        <v>26</v>
      </c>
      <c r="I130" t="s">
        <v>27</v>
      </c>
      <c r="J130">
        <v>1422943200</v>
      </c>
      <c r="K130">
        <v>1425103200</v>
      </c>
      <c r="L130" t="b">
        <v>0</v>
      </c>
      <c r="M130" t="b">
        <v>0</v>
      </c>
      <c r="N130" t="s">
        <v>17</v>
      </c>
      <c r="O130" s="11">
        <f>E130/D130</f>
        <v>3.2026936026936029E-2</v>
      </c>
      <c r="P130" s="5">
        <f>IF(ISERROR(E130/G130),"0",E130/G130)</f>
        <v>86.472727272727269</v>
      </c>
      <c r="Q130" t="s">
        <v>2032</v>
      </c>
      <c r="R130" t="s">
        <v>2033</v>
      </c>
      <c r="S130" s="8">
        <f>(((J130/60)/60)/24)+DATE(1970,1,1)</f>
        <v>42038.25</v>
      </c>
      <c r="T130" s="8">
        <f>(((K130/60)/60)/24)+DATE(1970,1,1)</f>
        <v>42063.25</v>
      </c>
    </row>
    <row r="131" spans="1:20" customFormat="1" ht="17" x14ac:dyDescent="0.2">
      <c r="A131">
        <v>130</v>
      </c>
      <c r="B131" t="s">
        <v>311</v>
      </c>
      <c r="C131" s="3" t="s">
        <v>312</v>
      </c>
      <c r="D131">
        <v>9600</v>
      </c>
      <c r="E131">
        <v>14925</v>
      </c>
      <c r="F131" t="s">
        <v>20</v>
      </c>
      <c r="G131">
        <v>533</v>
      </c>
      <c r="H131" t="s">
        <v>36</v>
      </c>
      <c r="I131" t="s">
        <v>37</v>
      </c>
      <c r="J131">
        <v>1319605200</v>
      </c>
      <c r="K131">
        <v>1320991200</v>
      </c>
      <c r="L131" t="b">
        <v>0</v>
      </c>
      <c r="M131" t="b">
        <v>0</v>
      </c>
      <c r="N131" t="s">
        <v>53</v>
      </c>
      <c r="O131" s="11">
        <f>E131/D131</f>
        <v>1.5546875</v>
      </c>
      <c r="P131" s="5">
        <f>IF(ISERROR(E131/G131),"0",E131/G131)</f>
        <v>28.001876172607879</v>
      </c>
      <c r="Q131" t="s">
        <v>2040</v>
      </c>
      <c r="R131" t="s">
        <v>2043</v>
      </c>
      <c r="S131" s="8">
        <f>(((J131/60)/60)/24)+DATE(1970,1,1)</f>
        <v>40842.208333333336</v>
      </c>
      <c r="T131" s="8">
        <f>(((K131/60)/60)/24)+DATE(1970,1,1)</f>
        <v>40858.25</v>
      </c>
    </row>
    <row r="132" spans="1:20" customFormat="1" ht="34" x14ac:dyDescent="0.2">
      <c r="A132">
        <v>131</v>
      </c>
      <c r="B132" t="s">
        <v>313</v>
      </c>
      <c r="C132" s="3" t="s">
        <v>314</v>
      </c>
      <c r="D132">
        <v>164700</v>
      </c>
      <c r="E132">
        <v>166116</v>
      </c>
      <c r="F132" t="s">
        <v>20</v>
      </c>
      <c r="G132">
        <v>2443</v>
      </c>
      <c r="H132" t="s">
        <v>40</v>
      </c>
      <c r="I132" t="s">
        <v>41</v>
      </c>
      <c r="J132">
        <v>1385704800</v>
      </c>
      <c r="K132">
        <v>1386828000</v>
      </c>
      <c r="L132" t="b">
        <v>0</v>
      </c>
      <c r="M132" t="b">
        <v>0</v>
      </c>
      <c r="N132" t="s">
        <v>28</v>
      </c>
      <c r="O132" s="11">
        <f>E132/D132</f>
        <v>1.0085974499089254</v>
      </c>
      <c r="P132" s="5">
        <f>IF(ISERROR(E132/G132),"0",E132/G132)</f>
        <v>67.996725337699544</v>
      </c>
      <c r="Q132" t="s">
        <v>2036</v>
      </c>
      <c r="R132" t="s">
        <v>2037</v>
      </c>
      <c r="S132" s="8">
        <f>(((J132/60)/60)/24)+DATE(1970,1,1)</f>
        <v>41607.25</v>
      </c>
      <c r="T132" s="8">
        <f>(((K132/60)/60)/24)+DATE(1970,1,1)</f>
        <v>41620.25</v>
      </c>
    </row>
    <row r="133" spans="1:20" customFormat="1" ht="17" x14ac:dyDescent="0.2">
      <c r="A133">
        <v>132</v>
      </c>
      <c r="B133" t="s">
        <v>315</v>
      </c>
      <c r="C133" s="3" t="s">
        <v>316</v>
      </c>
      <c r="D133">
        <v>3300</v>
      </c>
      <c r="E133">
        <v>3834</v>
      </c>
      <c r="F133" t="s">
        <v>20</v>
      </c>
      <c r="G133">
        <v>89</v>
      </c>
      <c r="H133" t="s">
        <v>21</v>
      </c>
      <c r="I133" t="s">
        <v>22</v>
      </c>
      <c r="J133">
        <v>1515736800</v>
      </c>
      <c r="K133">
        <v>1517119200</v>
      </c>
      <c r="L133" t="b">
        <v>0</v>
      </c>
      <c r="M133" t="b">
        <v>1</v>
      </c>
      <c r="N133" t="s">
        <v>33</v>
      </c>
      <c r="O133" s="11">
        <f>E133/D133</f>
        <v>1.1618181818181819</v>
      </c>
      <c r="P133" s="5">
        <f>IF(ISERROR(E133/G133),"0",E133/G133)</f>
        <v>43.078651685393261</v>
      </c>
      <c r="Q133" t="s">
        <v>2038</v>
      </c>
      <c r="R133" t="s">
        <v>2039</v>
      </c>
      <c r="S133" s="8">
        <f>(((J133/60)/60)/24)+DATE(1970,1,1)</f>
        <v>43112.25</v>
      </c>
      <c r="T133" s="8">
        <f>(((K133/60)/60)/24)+DATE(1970,1,1)</f>
        <v>43128.25</v>
      </c>
    </row>
    <row r="134" spans="1:20" customFormat="1" ht="17" x14ac:dyDescent="0.2">
      <c r="A134">
        <v>133</v>
      </c>
      <c r="B134" t="s">
        <v>317</v>
      </c>
      <c r="C134" s="3" t="s">
        <v>318</v>
      </c>
      <c r="D134">
        <v>4500</v>
      </c>
      <c r="E134">
        <v>13985</v>
      </c>
      <c r="F134" t="s">
        <v>20</v>
      </c>
      <c r="G134">
        <v>159</v>
      </c>
      <c r="H134" t="s">
        <v>21</v>
      </c>
      <c r="I134" t="s">
        <v>22</v>
      </c>
      <c r="J134">
        <v>1313125200</v>
      </c>
      <c r="K134">
        <v>1315026000</v>
      </c>
      <c r="L134" t="b">
        <v>0</v>
      </c>
      <c r="M134" t="b">
        <v>0</v>
      </c>
      <c r="N134" t="s">
        <v>319</v>
      </c>
      <c r="O134" s="11">
        <f>E134/D134</f>
        <v>3.1077777777777778</v>
      </c>
      <c r="P134" s="5">
        <f>IF(ISERROR(E134/G134),"0",E134/G134)</f>
        <v>87.95597484276729</v>
      </c>
      <c r="Q134" t="s">
        <v>2034</v>
      </c>
      <c r="R134" t="s">
        <v>2061</v>
      </c>
      <c r="S134" s="8">
        <f>(((J134/60)/60)/24)+DATE(1970,1,1)</f>
        <v>40767.208333333336</v>
      </c>
      <c r="T134" s="8">
        <f>(((K134/60)/60)/24)+DATE(1970,1,1)</f>
        <v>40789.208333333336</v>
      </c>
    </row>
    <row r="135" spans="1:20" customFormat="1" ht="17" x14ac:dyDescent="0.2">
      <c r="A135">
        <v>134</v>
      </c>
      <c r="B135" t="s">
        <v>320</v>
      </c>
      <c r="C135" s="3" t="s">
        <v>321</v>
      </c>
      <c r="D135">
        <v>99500</v>
      </c>
      <c r="E135">
        <v>89288</v>
      </c>
      <c r="F135" t="s">
        <v>14</v>
      </c>
      <c r="G135">
        <v>940</v>
      </c>
      <c r="H135" t="s">
        <v>98</v>
      </c>
      <c r="I135" t="s">
        <v>99</v>
      </c>
      <c r="J135">
        <v>1308459600</v>
      </c>
      <c r="K135">
        <v>1312693200</v>
      </c>
      <c r="L135" t="b">
        <v>0</v>
      </c>
      <c r="M135" t="b">
        <v>1</v>
      </c>
      <c r="N135" t="s">
        <v>42</v>
      </c>
      <c r="O135" s="11">
        <f>E135/D135</f>
        <v>0.89736683417085428</v>
      </c>
      <c r="P135" s="5">
        <f>IF(ISERROR(E135/G135),"0",E135/G135)</f>
        <v>94.987234042553197</v>
      </c>
      <c r="Q135" t="s">
        <v>2040</v>
      </c>
      <c r="R135" t="s">
        <v>2041</v>
      </c>
      <c r="S135" s="8">
        <f>(((J135/60)/60)/24)+DATE(1970,1,1)</f>
        <v>40713.208333333336</v>
      </c>
      <c r="T135" s="8">
        <f>(((K135/60)/60)/24)+DATE(1970,1,1)</f>
        <v>40762.208333333336</v>
      </c>
    </row>
    <row r="136" spans="1:20" customFormat="1" ht="17" x14ac:dyDescent="0.2">
      <c r="A136">
        <v>135</v>
      </c>
      <c r="B136" t="s">
        <v>322</v>
      </c>
      <c r="C136" s="3" t="s">
        <v>323</v>
      </c>
      <c r="D136">
        <v>7700</v>
      </c>
      <c r="E136">
        <v>5488</v>
      </c>
      <c r="F136" t="s">
        <v>14</v>
      </c>
      <c r="G136">
        <v>117</v>
      </c>
      <c r="H136" t="s">
        <v>21</v>
      </c>
      <c r="I136" t="s">
        <v>22</v>
      </c>
      <c r="J136">
        <v>1362636000</v>
      </c>
      <c r="K136">
        <v>1363064400</v>
      </c>
      <c r="L136" t="b">
        <v>0</v>
      </c>
      <c r="M136" t="b">
        <v>1</v>
      </c>
      <c r="N136" t="s">
        <v>33</v>
      </c>
      <c r="O136" s="11">
        <f>E136/D136</f>
        <v>0.71272727272727276</v>
      </c>
      <c r="P136" s="5">
        <f>IF(ISERROR(E136/G136),"0",E136/G136)</f>
        <v>46.905982905982903</v>
      </c>
      <c r="Q136" t="s">
        <v>2038</v>
      </c>
      <c r="R136" t="s">
        <v>2039</v>
      </c>
      <c r="S136" s="8">
        <f>(((J136/60)/60)/24)+DATE(1970,1,1)</f>
        <v>41340.25</v>
      </c>
      <c r="T136" s="8">
        <f>(((K136/60)/60)/24)+DATE(1970,1,1)</f>
        <v>41345.208333333336</v>
      </c>
    </row>
    <row r="137" spans="1:20" customFormat="1" ht="17" x14ac:dyDescent="0.2">
      <c r="A137">
        <v>136</v>
      </c>
      <c r="B137" t="s">
        <v>324</v>
      </c>
      <c r="C137" s="3" t="s">
        <v>325</v>
      </c>
      <c r="D137">
        <v>82800</v>
      </c>
      <c r="E137">
        <v>2721</v>
      </c>
      <c r="F137" t="s">
        <v>74</v>
      </c>
      <c r="G137">
        <v>58</v>
      </c>
      <c r="H137" t="s">
        <v>21</v>
      </c>
      <c r="I137" t="s">
        <v>22</v>
      </c>
      <c r="J137">
        <v>1402117200</v>
      </c>
      <c r="K137">
        <v>1403154000</v>
      </c>
      <c r="L137" t="b">
        <v>0</v>
      </c>
      <c r="M137" t="b">
        <v>1</v>
      </c>
      <c r="N137" t="s">
        <v>53</v>
      </c>
      <c r="O137" s="11">
        <f>E137/D137</f>
        <v>3.2862318840579711E-2</v>
      </c>
      <c r="P137" s="5">
        <f>IF(ISERROR(E137/G137),"0",E137/G137)</f>
        <v>46.913793103448278</v>
      </c>
      <c r="Q137" t="s">
        <v>2040</v>
      </c>
      <c r="R137" t="s">
        <v>2043</v>
      </c>
      <c r="S137" s="8">
        <f>(((J137/60)/60)/24)+DATE(1970,1,1)</f>
        <v>41797.208333333336</v>
      </c>
      <c r="T137" s="8">
        <f>(((K137/60)/60)/24)+DATE(1970,1,1)</f>
        <v>41809.208333333336</v>
      </c>
    </row>
    <row r="138" spans="1:20" customFormat="1" ht="17" x14ac:dyDescent="0.2">
      <c r="A138">
        <v>137</v>
      </c>
      <c r="B138" t="s">
        <v>326</v>
      </c>
      <c r="C138" s="3" t="s">
        <v>327</v>
      </c>
      <c r="D138">
        <v>1800</v>
      </c>
      <c r="E138">
        <v>4712</v>
      </c>
      <c r="F138" t="s">
        <v>20</v>
      </c>
      <c r="G138">
        <v>50</v>
      </c>
      <c r="H138" t="s">
        <v>21</v>
      </c>
      <c r="I138" t="s">
        <v>22</v>
      </c>
      <c r="J138">
        <v>1286341200</v>
      </c>
      <c r="K138">
        <v>1286859600</v>
      </c>
      <c r="L138" t="b">
        <v>0</v>
      </c>
      <c r="M138" t="b">
        <v>0</v>
      </c>
      <c r="N138" t="s">
        <v>68</v>
      </c>
      <c r="O138" s="11">
        <f>E138/D138</f>
        <v>2.617777777777778</v>
      </c>
      <c r="P138" s="5">
        <f>IF(ISERROR(E138/G138),"0",E138/G138)</f>
        <v>94.24</v>
      </c>
      <c r="Q138" t="s">
        <v>2046</v>
      </c>
      <c r="R138" t="s">
        <v>2047</v>
      </c>
      <c r="S138" s="8">
        <f>(((J138/60)/60)/24)+DATE(1970,1,1)</f>
        <v>40457.208333333336</v>
      </c>
      <c r="T138" s="8">
        <f>(((K138/60)/60)/24)+DATE(1970,1,1)</f>
        <v>40463.208333333336</v>
      </c>
    </row>
    <row r="139" spans="1:20" customFormat="1" ht="34" x14ac:dyDescent="0.2">
      <c r="A139">
        <v>138</v>
      </c>
      <c r="B139" t="s">
        <v>328</v>
      </c>
      <c r="C139" s="3" t="s">
        <v>329</v>
      </c>
      <c r="D139">
        <v>9600</v>
      </c>
      <c r="E139">
        <v>9216</v>
      </c>
      <c r="F139" t="s">
        <v>14</v>
      </c>
      <c r="G139">
        <v>115</v>
      </c>
      <c r="H139" t="s">
        <v>21</v>
      </c>
      <c r="I139" t="s">
        <v>22</v>
      </c>
      <c r="J139">
        <v>1348808400</v>
      </c>
      <c r="K139">
        <v>1349326800</v>
      </c>
      <c r="L139" t="b">
        <v>0</v>
      </c>
      <c r="M139" t="b">
        <v>0</v>
      </c>
      <c r="N139" t="s">
        <v>292</v>
      </c>
      <c r="O139" s="11">
        <f>E139/D139</f>
        <v>0.96</v>
      </c>
      <c r="P139" s="5">
        <f>IF(ISERROR(E139/G139),"0",E139/G139)</f>
        <v>80.139130434782615</v>
      </c>
      <c r="Q139" t="s">
        <v>2049</v>
      </c>
      <c r="R139" t="s">
        <v>2060</v>
      </c>
      <c r="S139" s="8">
        <f>(((J139/60)/60)/24)+DATE(1970,1,1)</f>
        <v>41180.208333333336</v>
      </c>
      <c r="T139" s="8">
        <f>(((K139/60)/60)/24)+DATE(1970,1,1)</f>
        <v>41186.208333333336</v>
      </c>
    </row>
    <row r="140" spans="1:20" customFormat="1" ht="17" x14ac:dyDescent="0.2">
      <c r="A140">
        <v>139</v>
      </c>
      <c r="B140" t="s">
        <v>330</v>
      </c>
      <c r="C140" s="3" t="s">
        <v>331</v>
      </c>
      <c r="D140">
        <v>92100</v>
      </c>
      <c r="E140">
        <v>19246</v>
      </c>
      <c r="F140" t="s">
        <v>14</v>
      </c>
      <c r="G140">
        <v>326</v>
      </c>
      <c r="H140" t="s">
        <v>21</v>
      </c>
      <c r="I140" t="s">
        <v>22</v>
      </c>
      <c r="J140">
        <v>1429592400</v>
      </c>
      <c r="K140">
        <v>1430974800</v>
      </c>
      <c r="L140" t="b">
        <v>0</v>
      </c>
      <c r="M140" t="b">
        <v>1</v>
      </c>
      <c r="N140" t="s">
        <v>65</v>
      </c>
      <c r="O140" s="11">
        <f>E140/D140</f>
        <v>0.20896851248642778</v>
      </c>
      <c r="P140" s="5">
        <f>IF(ISERROR(E140/G140),"0",E140/G140)</f>
        <v>59.036809815950917</v>
      </c>
      <c r="Q140" t="s">
        <v>2036</v>
      </c>
      <c r="R140" t="s">
        <v>2045</v>
      </c>
      <c r="S140" s="8">
        <f>(((J140/60)/60)/24)+DATE(1970,1,1)</f>
        <v>42115.208333333328</v>
      </c>
      <c r="T140" s="8">
        <f>(((K140/60)/60)/24)+DATE(1970,1,1)</f>
        <v>42131.208333333328</v>
      </c>
    </row>
    <row r="141" spans="1:20" customFormat="1" ht="34" x14ac:dyDescent="0.2">
      <c r="A141">
        <v>140</v>
      </c>
      <c r="B141" t="s">
        <v>332</v>
      </c>
      <c r="C141" s="3" t="s">
        <v>333</v>
      </c>
      <c r="D141">
        <v>5500</v>
      </c>
      <c r="E141">
        <v>12274</v>
      </c>
      <c r="F141" t="s">
        <v>20</v>
      </c>
      <c r="G141">
        <v>186</v>
      </c>
      <c r="H141" t="s">
        <v>21</v>
      </c>
      <c r="I141" t="s">
        <v>22</v>
      </c>
      <c r="J141">
        <v>1519538400</v>
      </c>
      <c r="K141">
        <v>1519970400</v>
      </c>
      <c r="L141" t="b">
        <v>0</v>
      </c>
      <c r="M141" t="b">
        <v>0</v>
      </c>
      <c r="N141" t="s">
        <v>42</v>
      </c>
      <c r="O141" s="11">
        <f>E141/D141</f>
        <v>2.2316363636363636</v>
      </c>
      <c r="P141" s="5">
        <f>IF(ISERROR(E141/G141),"0",E141/G141)</f>
        <v>65.989247311827953</v>
      </c>
      <c r="Q141" t="s">
        <v>2040</v>
      </c>
      <c r="R141" t="s">
        <v>2041</v>
      </c>
      <c r="S141" s="8">
        <f>(((J141/60)/60)/24)+DATE(1970,1,1)</f>
        <v>43156.25</v>
      </c>
      <c r="T141" s="8">
        <f>(((K141/60)/60)/24)+DATE(1970,1,1)</f>
        <v>43161.25</v>
      </c>
    </row>
    <row r="142" spans="1:20" customFormat="1" ht="17" x14ac:dyDescent="0.2">
      <c r="A142">
        <v>141</v>
      </c>
      <c r="B142" t="s">
        <v>334</v>
      </c>
      <c r="C142" s="3" t="s">
        <v>335</v>
      </c>
      <c r="D142">
        <v>64300</v>
      </c>
      <c r="E142">
        <v>65323</v>
      </c>
      <c r="F142" t="s">
        <v>20</v>
      </c>
      <c r="G142">
        <v>1071</v>
      </c>
      <c r="H142" t="s">
        <v>21</v>
      </c>
      <c r="I142" t="s">
        <v>22</v>
      </c>
      <c r="J142">
        <v>1434085200</v>
      </c>
      <c r="K142">
        <v>1434603600</v>
      </c>
      <c r="L142" t="b">
        <v>0</v>
      </c>
      <c r="M142" t="b">
        <v>0</v>
      </c>
      <c r="N142" t="s">
        <v>28</v>
      </c>
      <c r="O142" s="11">
        <f>E142/D142</f>
        <v>1.0159097978227061</v>
      </c>
      <c r="P142" s="5">
        <f>IF(ISERROR(E142/G142),"0",E142/G142)</f>
        <v>60.992530345471522</v>
      </c>
      <c r="Q142" t="s">
        <v>2036</v>
      </c>
      <c r="R142" t="s">
        <v>2037</v>
      </c>
      <c r="S142" s="8">
        <f>(((J142/60)/60)/24)+DATE(1970,1,1)</f>
        <v>42167.208333333328</v>
      </c>
      <c r="T142" s="8">
        <f>(((K142/60)/60)/24)+DATE(1970,1,1)</f>
        <v>42173.208333333328</v>
      </c>
    </row>
    <row r="143" spans="1:20" customFormat="1" ht="34" x14ac:dyDescent="0.2">
      <c r="A143">
        <v>142</v>
      </c>
      <c r="B143" t="s">
        <v>336</v>
      </c>
      <c r="C143" s="3" t="s">
        <v>337</v>
      </c>
      <c r="D143">
        <v>5000</v>
      </c>
      <c r="E143">
        <v>11502</v>
      </c>
      <c r="F143" t="s">
        <v>20</v>
      </c>
      <c r="G143">
        <v>117</v>
      </c>
      <c r="H143" t="s">
        <v>21</v>
      </c>
      <c r="I143" t="s">
        <v>22</v>
      </c>
      <c r="J143">
        <v>1333688400</v>
      </c>
      <c r="K143">
        <v>1337230800</v>
      </c>
      <c r="L143" t="b">
        <v>0</v>
      </c>
      <c r="M143" t="b">
        <v>0</v>
      </c>
      <c r="N143" t="s">
        <v>28</v>
      </c>
      <c r="O143" s="11">
        <f>E143/D143</f>
        <v>2.3003999999999998</v>
      </c>
      <c r="P143" s="5">
        <f>IF(ISERROR(E143/G143),"0",E143/G143)</f>
        <v>98.307692307692307</v>
      </c>
      <c r="Q143" t="s">
        <v>2036</v>
      </c>
      <c r="R143" t="s">
        <v>2037</v>
      </c>
      <c r="S143" s="8">
        <f>(((J143/60)/60)/24)+DATE(1970,1,1)</f>
        <v>41005.208333333336</v>
      </c>
      <c r="T143" s="8">
        <f>(((K143/60)/60)/24)+DATE(1970,1,1)</f>
        <v>41046.208333333336</v>
      </c>
    </row>
    <row r="144" spans="1:20" customFormat="1" ht="17" x14ac:dyDescent="0.2">
      <c r="A144">
        <v>143</v>
      </c>
      <c r="B144" t="s">
        <v>338</v>
      </c>
      <c r="C144" s="3" t="s">
        <v>339</v>
      </c>
      <c r="D144">
        <v>5400</v>
      </c>
      <c r="E144">
        <v>7322</v>
      </c>
      <c r="F144" t="s">
        <v>20</v>
      </c>
      <c r="G144">
        <v>70</v>
      </c>
      <c r="H144" t="s">
        <v>21</v>
      </c>
      <c r="I144" t="s">
        <v>22</v>
      </c>
      <c r="J144">
        <v>1277701200</v>
      </c>
      <c r="K144">
        <v>1279429200</v>
      </c>
      <c r="L144" t="b">
        <v>0</v>
      </c>
      <c r="M144" t="b">
        <v>0</v>
      </c>
      <c r="N144" t="s">
        <v>60</v>
      </c>
      <c r="O144" s="11">
        <f>E144/D144</f>
        <v>1.355925925925926</v>
      </c>
      <c r="P144" s="5">
        <f>IF(ISERROR(E144/G144),"0",E144/G144)</f>
        <v>104.6</v>
      </c>
      <c r="Q144" t="s">
        <v>2034</v>
      </c>
      <c r="R144" t="s">
        <v>2044</v>
      </c>
      <c r="S144" s="8">
        <f>(((J144/60)/60)/24)+DATE(1970,1,1)</f>
        <v>40357.208333333336</v>
      </c>
      <c r="T144" s="8">
        <f>(((K144/60)/60)/24)+DATE(1970,1,1)</f>
        <v>40377.208333333336</v>
      </c>
    </row>
    <row r="145" spans="1:20" customFormat="1" ht="17" x14ac:dyDescent="0.2">
      <c r="A145">
        <v>144</v>
      </c>
      <c r="B145" t="s">
        <v>340</v>
      </c>
      <c r="C145" s="3" t="s">
        <v>341</v>
      </c>
      <c r="D145">
        <v>9000</v>
      </c>
      <c r="E145">
        <v>11619</v>
      </c>
      <c r="F145" t="s">
        <v>20</v>
      </c>
      <c r="G145">
        <v>135</v>
      </c>
      <c r="H145" t="s">
        <v>21</v>
      </c>
      <c r="I145" t="s">
        <v>22</v>
      </c>
      <c r="J145">
        <v>1560747600</v>
      </c>
      <c r="K145">
        <v>1561438800</v>
      </c>
      <c r="L145" t="b">
        <v>0</v>
      </c>
      <c r="M145" t="b">
        <v>0</v>
      </c>
      <c r="N145" t="s">
        <v>33</v>
      </c>
      <c r="O145" s="11">
        <f>E145/D145</f>
        <v>1.2909999999999999</v>
      </c>
      <c r="P145" s="5">
        <f>IF(ISERROR(E145/G145),"0",E145/G145)</f>
        <v>86.066666666666663</v>
      </c>
      <c r="Q145" t="s">
        <v>2038</v>
      </c>
      <c r="R145" t="s">
        <v>2039</v>
      </c>
      <c r="S145" s="8">
        <f>(((J145/60)/60)/24)+DATE(1970,1,1)</f>
        <v>43633.208333333328</v>
      </c>
      <c r="T145" s="8">
        <f>(((K145/60)/60)/24)+DATE(1970,1,1)</f>
        <v>43641.208333333328</v>
      </c>
    </row>
    <row r="146" spans="1:20" customFormat="1" ht="17" x14ac:dyDescent="0.2">
      <c r="A146">
        <v>145</v>
      </c>
      <c r="B146" t="s">
        <v>342</v>
      </c>
      <c r="C146" s="3" t="s">
        <v>343</v>
      </c>
      <c r="D146">
        <v>25000</v>
      </c>
      <c r="E146">
        <v>59128</v>
      </c>
      <c r="F146" t="s">
        <v>20</v>
      </c>
      <c r="G146">
        <v>768</v>
      </c>
      <c r="H146" t="s">
        <v>98</v>
      </c>
      <c r="I146" t="s">
        <v>99</v>
      </c>
      <c r="J146">
        <v>1410066000</v>
      </c>
      <c r="K146">
        <v>1410498000</v>
      </c>
      <c r="L146" t="b">
        <v>0</v>
      </c>
      <c r="M146" t="b">
        <v>0</v>
      </c>
      <c r="N146" t="s">
        <v>65</v>
      </c>
      <c r="O146" s="11">
        <f>E146/D146</f>
        <v>2.3651200000000001</v>
      </c>
      <c r="P146" s="5">
        <f>IF(ISERROR(E146/G146),"0",E146/G146)</f>
        <v>76.989583333333329</v>
      </c>
      <c r="Q146" t="s">
        <v>2036</v>
      </c>
      <c r="R146" t="s">
        <v>2045</v>
      </c>
      <c r="S146" s="8">
        <f>(((J146/60)/60)/24)+DATE(1970,1,1)</f>
        <v>41889.208333333336</v>
      </c>
      <c r="T146" s="8">
        <f>(((K146/60)/60)/24)+DATE(1970,1,1)</f>
        <v>41894.208333333336</v>
      </c>
    </row>
    <row r="147" spans="1:20" customFormat="1" ht="34" x14ac:dyDescent="0.2">
      <c r="A147">
        <v>146</v>
      </c>
      <c r="B147" t="s">
        <v>344</v>
      </c>
      <c r="C147" s="3" t="s">
        <v>345</v>
      </c>
      <c r="D147">
        <v>8800</v>
      </c>
      <c r="E147">
        <v>1518</v>
      </c>
      <c r="F147" t="s">
        <v>74</v>
      </c>
      <c r="G147">
        <v>51</v>
      </c>
      <c r="H147" t="s">
        <v>21</v>
      </c>
      <c r="I147" t="s">
        <v>22</v>
      </c>
      <c r="J147">
        <v>1320732000</v>
      </c>
      <c r="K147">
        <v>1322460000</v>
      </c>
      <c r="L147" t="b">
        <v>0</v>
      </c>
      <c r="M147" t="b">
        <v>0</v>
      </c>
      <c r="N147" t="s">
        <v>33</v>
      </c>
      <c r="O147" s="11">
        <f>E147/D147</f>
        <v>0.17249999999999999</v>
      </c>
      <c r="P147" s="5">
        <f>IF(ISERROR(E147/G147),"0",E147/G147)</f>
        <v>29.764705882352942</v>
      </c>
      <c r="Q147" t="s">
        <v>2038</v>
      </c>
      <c r="R147" t="s">
        <v>2039</v>
      </c>
      <c r="S147" s="8">
        <f>(((J147/60)/60)/24)+DATE(1970,1,1)</f>
        <v>40855.25</v>
      </c>
      <c r="T147" s="8">
        <f>(((K147/60)/60)/24)+DATE(1970,1,1)</f>
        <v>40875.25</v>
      </c>
    </row>
    <row r="148" spans="1:20" customFormat="1" ht="34" x14ac:dyDescent="0.2">
      <c r="A148">
        <v>147</v>
      </c>
      <c r="B148" t="s">
        <v>346</v>
      </c>
      <c r="C148" s="3" t="s">
        <v>347</v>
      </c>
      <c r="D148">
        <v>8300</v>
      </c>
      <c r="E148">
        <v>9337</v>
      </c>
      <c r="F148" t="s">
        <v>20</v>
      </c>
      <c r="G148">
        <v>199</v>
      </c>
      <c r="H148" t="s">
        <v>21</v>
      </c>
      <c r="I148" t="s">
        <v>22</v>
      </c>
      <c r="J148">
        <v>1465794000</v>
      </c>
      <c r="K148">
        <v>1466312400</v>
      </c>
      <c r="L148" t="b">
        <v>0</v>
      </c>
      <c r="M148" t="b">
        <v>1</v>
      </c>
      <c r="N148" t="s">
        <v>33</v>
      </c>
      <c r="O148" s="11">
        <f>E148/D148</f>
        <v>1.1249397590361445</v>
      </c>
      <c r="P148" s="5">
        <f>IF(ISERROR(E148/G148),"0",E148/G148)</f>
        <v>46.91959798994975</v>
      </c>
      <c r="Q148" t="s">
        <v>2038</v>
      </c>
      <c r="R148" t="s">
        <v>2039</v>
      </c>
      <c r="S148" s="8">
        <f>(((J148/60)/60)/24)+DATE(1970,1,1)</f>
        <v>42534.208333333328</v>
      </c>
      <c r="T148" s="8">
        <f>(((K148/60)/60)/24)+DATE(1970,1,1)</f>
        <v>42540.208333333328</v>
      </c>
    </row>
    <row r="149" spans="1:20" customFormat="1" ht="17" x14ac:dyDescent="0.2">
      <c r="A149">
        <v>148</v>
      </c>
      <c r="B149" t="s">
        <v>348</v>
      </c>
      <c r="C149" s="3" t="s">
        <v>349</v>
      </c>
      <c r="D149">
        <v>9300</v>
      </c>
      <c r="E149">
        <v>11255</v>
      </c>
      <c r="F149" t="s">
        <v>20</v>
      </c>
      <c r="G149">
        <v>107</v>
      </c>
      <c r="H149" t="s">
        <v>21</v>
      </c>
      <c r="I149" t="s">
        <v>22</v>
      </c>
      <c r="J149">
        <v>1500958800</v>
      </c>
      <c r="K149">
        <v>1501736400</v>
      </c>
      <c r="L149" t="b">
        <v>0</v>
      </c>
      <c r="M149" t="b">
        <v>0</v>
      </c>
      <c r="N149" t="s">
        <v>65</v>
      </c>
      <c r="O149" s="11">
        <f>E149/D149</f>
        <v>1.2102150537634409</v>
      </c>
      <c r="P149" s="5">
        <f>IF(ISERROR(E149/G149),"0",E149/G149)</f>
        <v>105.18691588785046</v>
      </c>
      <c r="Q149" t="s">
        <v>2036</v>
      </c>
      <c r="R149" t="s">
        <v>2045</v>
      </c>
      <c r="S149" s="8">
        <f>(((J149/60)/60)/24)+DATE(1970,1,1)</f>
        <v>42941.208333333328</v>
      </c>
      <c r="T149" s="8">
        <f>(((K149/60)/60)/24)+DATE(1970,1,1)</f>
        <v>42950.208333333328</v>
      </c>
    </row>
    <row r="150" spans="1:20" customFormat="1" ht="17" x14ac:dyDescent="0.2">
      <c r="A150">
        <v>149</v>
      </c>
      <c r="B150" t="s">
        <v>350</v>
      </c>
      <c r="C150" s="3" t="s">
        <v>351</v>
      </c>
      <c r="D150">
        <v>6200</v>
      </c>
      <c r="E150">
        <v>13632</v>
      </c>
      <c r="F150" t="s">
        <v>20</v>
      </c>
      <c r="G150">
        <v>195</v>
      </c>
      <c r="H150" t="s">
        <v>21</v>
      </c>
      <c r="I150" t="s">
        <v>22</v>
      </c>
      <c r="J150">
        <v>1357020000</v>
      </c>
      <c r="K150">
        <v>1361512800</v>
      </c>
      <c r="L150" t="b">
        <v>0</v>
      </c>
      <c r="M150" t="b">
        <v>0</v>
      </c>
      <c r="N150" t="s">
        <v>60</v>
      </c>
      <c r="O150" s="11">
        <f>E150/D150</f>
        <v>2.1987096774193549</v>
      </c>
      <c r="P150" s="5">
        <f>IF(ISERROR(E150/G150),"0",E150/G150)</f>
        <v>69.907692307692301</v>
      </c>
      <c r="Q150" t="s">
        <v>2034</v>
      </c>
      <c r="R150" t="s">
        <v>2044</v>
      </c>
      <c r="S150" s="8">
        <f>(((J150/60)/60)/24)+DATE(1970,1,1)</f>
        <v>41275.25</v>
      </c>
      <c r="T150" s="8">
        <f>(((K150/60)/60)/24)+DATE(1970,1,1)</f>
        <v>41327.25</v>
      </c>
    </row>
    <row r="151" spans="1:20" customFormat="1" ht="17" x14ac:dyDescent="0.2">
      <c r="A151">
        <v>150</v>
      </c>
      <c r="B151" t="s">
        <v>352</v>
      </c>
      <c r="C151" s="3" t="s">
        <v>353</v>
      </c>
      <c r="D151">
        <v>100</v>
      </c>
      <c r="E151">
        <v>1</v>
      </c>
      <c r="F151" t="s">
        <v>14</v>
      </c>
      <c r="G151">
        <v>1</v>
      </c>
      <c r="H151" t="s">
        <v>21</v>
      </c>
      <c r="I151" t="s">
        <v>22</v>
      </c>
      <c r="J151">
        <v>1544940000</v>
      </c>
      <c r="K151">
        <v>1545026400</v>
      </c>
      <c r="L151" t="b">
        <v>0</v>
      </c>
      <c r="M151" t="b">
        <v>0</v>
      </c>
      <c r="N151" t="s">
        <v>23</v>
      </c>
      <c r="O151" s="11">
        <f>E151/D151</f>
        <v>0.01</v>
      </c>
      <c r="P151" s="5">
        <f>IF(ISERROR(E151/G151),"0",E151/G151)</f>
        <v>1</v>
      </c>
      <c r="Q151" t="s">
        <v>2034</v>
      </c>
      <c r="R151" t="s">
        <v>2035</v>
      </c>
      <c r="S151" s="8">
        <f>(((J151/60)/60)/24)+DATE(1970,1,1)</f>
        <v>43450.25</v>
      </c>
      <c r="T151" s="8">
        <f>(((K151/60)/60)/24)+DATE(1970,1,1)</f>
        <v>43451.25</v>
      </c>
    </row>
    <row r="152" spans="1:20" customFormat="1" ht="17" x14ac:dyDescent="0.2">
      <c r="A152">
        <v>151</v>
      </c>
      <c r="B152" t="s">
        <v>354</v>
      </c>
      <c r="C152" s="3" t="s">
        <v>355</v>
      </c>
      <c r="D152">
        <v>137200</v>
      </c>
      <c r="E152">
        <v>88037</v>
      </c>
      <c r="F152" t="s">
        <v>14</v>
      </c>
      <c r="G152">
        <v>1467</v>
      </c>
      <c r="H152" t="s">
        <v>21</v>
      </c>
      <c r="I152" t="s">
        <v>22</v>
      </c>
      <c r="J152">
        <v>1402290000</v>
      </c>
      <c r="K152">
        <v>1406696400</v>
      </c>
      <c r="L152" t="b">
        <v>0</v>
      </c>
      <c r="M152" t="b">
        <v>0</v>
      </c>
      <c r="N152" t="s">
        <v>50</v>
      </c>
      <c r="O152" s="11">
        <f>E152/D152</f>
        <v>0.64166909620991253</v>
      </c>
      <c r="P152" s="5">
        <f>IF(ISERROR(E152/G152),"0",E152/G152)</f>
        <v>60.011588275391958</v>
      </c>
      <c r="Q152" t="s">
        <v>2034</v>
      </c>
      <c r="R152" t="s">
        <v>2042</v>
      </c>
      <c r="S152" s="8">
        <f>(((J152/60)/60)/24)+DATE(1970,1,1)</f>
        <v>41799.208333333336</v>
      </c>
      <c r="T152" s="8">
        <f>(((K152/60)/60)/24)+DATE(1970,1,1)</f>
        <v>41850.208333333336</v>
      </c>
    </row>
    <row r="153" spans="1:20" customFormat="1" ht="17" x14ac:dyDescent="0.2">
      <c r="A153">
        <v>152</v>
      </c>
      <c r="B153" t="s">
        <v>356</v>
      </c>
      <c r="C153" s="3" t="s">
        <v>357</v>
      </c>
      <c r="D153">
        <v>41500</v>
      </c>
      <c r="E153">
        <v>175573</v>
      </c>
      <c r="F153" t="s">
        <v>20</v>
      </c>
      <c r="G153">
        <v>3376</v>
      </c>
      <c r="H153" t="s">
        <v>21</v>
      </c>
      <c r="I153" t="s">
        <v>22</v>
      </c>
      <c r="J153">
        <v>1487311200</v>
      </c>
      <c r="K153">
        <v>1487916000</v>
      </c>
      <c r="L153" t="b">
        <v>0</v>
      </c>
      <c r="M153" t="b">
        <v>0</v>
      </c>
      <c r="N153" t="s">
        <v>60</v>
      </c>
      <c r="O153" s="11">
        <f>E153/D153</f>
        <v>4.2306746987951804</v>
      </c>
      <c r="P153" s="5">
        <f>IF(ISERROR(E153/G153),"0",E153/G153)</f>
        <v>52.006220379146917</v>
      </c>
      <c r="Q153" t="s">
        <v>2034</v>
      </c>
      <c r="R153" t="s">
        <v>2044</v>
      </c>
      <c r="S153" s="8">
        <f>(((J153/60)/60)/24)+DATE(1970,1,1)</f>
        <v>42783.25</v>
      </c>
      <c r="T153" s="8">
        <f>(((K153/60)/60)/24)+DATE(1970,1,1)</f>
        <v>42790.25</v>
      </c>
    </row>
    <row r="154" spans="1:20" customFormat="1" ht="17" x14ac:dyDescent="0.2">
      <c r="A154">
        <v>153</v>
      </c>
      <c r="B154" t="s">
        <v>358</v>
      </c>
      <c r="C154" s="3" t="s">
        <v>359</v>
      </c>
      <c r="D154">
        <v>189400</v>
      </c>
      <c r="E154">
        <v>176112</v>
      </c>
      <c r="F154" t="s">
        <v>14</v>
      </c>
      <c r="G154">
        <v>5681</v>
      </c>
      <c r="H154" t="s">
        <v>21</v>
      </c>
      <c r="I154" t="s">
        <v>22</v>
      </c>
      <c r="J154">
        <v>1350622800</v>
      </c>
      <c r="K154">
        <v>1351141200</v>
      </c>
      <c r="L154" t="b">
        <v>0</v>
      </c>
      <c r="M154" t="b">
        <v>0</v>
      </c>
      <c r="N154" t="s">
        <v>33</v>
      </c>
      <c r="O154" s="11">
        <f>E154/D154</f>
        <v>0.92984160506863778</v>
      </c>
      <c r="P154" s="5">
        <f>IF(ISERROR(E154/G154),"0",E154/G154)</f>
        <v>31.000176025347649</v>
      </c>
      <c r="Q154" t="s">
        <v>2038</v>
      </c>
      <c r="R154" t="s">
        <v>2039</v>
      </c>
      <c r="S154" s="8">
        <f>(((J154/60)/60)/24)+DATE(1970,1,1)</f>
        <v>41201.208333333336</v>
      </c>
      <c r="T154" s="8">
        <f>(((K154/60)/60)/24)+DATE(1970,1,1)</f>
        <v>41207.208333333336</v>
      </c>
    </row>
    <row r="155" spans="1:20" customFormat="1" ht="17" x14ac:dyDescent="0.2">
      <c r="A155">
        <v>154</v>
      </c>
      <c r="B155" t="s">
        <v>360</v>
      </c>
      <c r="C155" s="3" t="s">
        <v>361</v>
      </c>
      <c r="D155">
        <v>171300</v>
      </c>
      <c r="E155">
        <v>100650</v>
      </c>
      <c r="F155" t="s">
        <v>14</v>
      </c>
      <c r="G155">
        <v>1059</v>
      </c>
      <c r="H155" t="s">
        <v>21</v>
      </c>
      <c r="I155" t="s">
        <v>22</v>
      </c>
      <c r="J155">
        <v>1463029200</v>
      </c>
      <c r="K155">
        <v>1465016400</v>
      </c>
      <c r="L155" t="b">
        <v>0</v>
      </c>
      <c r="M155" t="b">
        <v>1</v>
      </c>
      <c r="N155" t="s">
        <v>60</v>
      </c>
      <c r="O155" s="11">
        <f>E155/D155</f>
        <v>0.58756567425569173</v>
      </c>
      <c r="P155" s="5">
        <f>IF(ISERROR(E155/G155),"0",E155/G155)</f>
        <v>95.042492917847028</v>
      </c>
      <c r="Q155" t="s">
        <v>2034</v>
      </c>
      <c r="R155" t="s">
        <v>2044</v>
      </c>
      <c r="S155" s="8">
        <f>(((J155/60)/60)/24)+DATE(1970,1,1)</f>
        <v>42502.208333333328</v>
      </c>
      <c r="T155" s="8">
        <f>(((K155/60)/60)/24)+DATE(1970,1,1)</f>
        <v>42525.208333333328</v>
      </c>
    </row>
    <row r="156" spans="1:20" customFormat="1" ht="17" x14ac:dyDescent="0.2">
      <c r="A156">
        <v>155</v>
      </c>
      <c r="B156" t="s">
        <v>362</v>
      </c>
      <c r="C156" s="3" t="s">
        <v>363</v>
      </c>
      <c r="D156">
        <v>139500</v>
      </c>
      <c r="E156">
        <v>90706</v>
      </c>
      <c r="F156" t="s">
        <v>14</v>
      </c>
      <c r="G156">
        <v>1194</v>
      </c>
      <c r="H156" t="s">
        <v>21</v>
      </c>
      <c r="I156" t="s">
        <v>22</v>
      </c>
      <c r="J156">
        <v>1269493200</v>
      </c>
      <c r="K156">
        <v>1270789200</v>
      </c>
      <c r="L156" t="b">
        <v>0</v>
      </c>
      <c r="M156" t="b">
        <v>0</v>
      </c>
      <c r="N156" t="s">
        <v>33</v>
      </c>
      <c r="O156" s="11">
        <f>E156/D156</f>
        <v>0.65022222222222226</v>
      </c>
      <c r="P156" s="5">
        <f>IF(ISERROR(E156/G156),"0",E156/G156)</f>
        <v>75.968174204355108</v>
      </c>
      <c r="Q156" t="s">
        <v>2038</v>
      </c>
      <c r="R156" t="s">
        <v>2039</v>
      </c>
      <c r="S156" s="8">
        <f>(((J156/60)/60)/24)+DATE(1970,1,1)</f>
        <v>40262.208333333336</v>
      </c>
      <c r="T156" s="8">
        <f>(((K156/60)/60)/24)+DATE(1970,1,1)</f>
        <v>40277.208333333336</v>
      </c>
    </row>
    <row r="157" spans="1:20" customFormat="1" ht="17" x14ac:dyDescent="0.2">
      <c r="A157">
        <v>156</v>
      </c>
      <c r="B157" t="s">
        <v>364</v>
      </c>
      <c r="C157" s="3" t="s">
        <v>365</v>
      </c>
      <c r="D157">
        <v>36400</v>
      </c>
      <c r="E157">
        <v>26914</v>
      </c>
      <c r="F157" t="s">
        <v>74</v>
      </c>
      <c r="G157">
        <v>379</v>
      </c>
      <c r="H157" t="s">
        <v>26</v>
      </c>
      <c r="I157" t="s">
        <v>27</v>
      </c>
      <c r="J157">
        <v>1570251600</v>
      </c>
      <c r="K157">
        <v>1572325200</v>
      </c>
      <c r="L157" t="b">
        <v>0</v>
      </c>
      <c r="M157" t="b">
        <v>0</v>
      </c>
      <c r="N157" t="s">
        <v>23</v>
      </c>
      <c r="O157" s="11">
        <f>E157/D157</f>
        <v>0.73939560439560437</v>
      </c>
      <c r="P157" s="5">
        <f>IF(ISERROR(E157/G157),"0",E157/G157)</f>
        <v>71.013192612137203</v>
      </c>
      <c r="Q157" t="s">
        <v>2034</v>
      </c>
      <c r="R157" t="s">
        <v>2035</v>
      </c>
      <c r="S157" s="8">
        <f>(((J157/60)/60)/24)+DATE(1970,1,1)</f>
        <v>43743.208333333328</v>
      </c>
      <c r="T157" s="8">
        <f>(((K157/60)/60)/24)+DATE(1970,1,1)</f>
        <v>43767.208333333328</v>
      </c>
    </row>
    <row r="158" spans="1:20" customFormat="1" ht="17" x14ac:dyDescent="0.2">
      <c r="A158">
        <v>157</v>
      </c>
      <c r="B158" t="s">
        <v>366</v>
      </c>
      <c r="C158" s="3" t="s">
        <v>367</v>
      </c>
      <c r="D158">
        <v>4200</v>
      </c>
      <c r="E158">
        <v>2212</v>
      </c>
      <c r="F158" t="s">
        <v>14</v>
      </c>
      <c r="G158">
        <v>30</v>
      </c>
      <c r="H158" t="s">
        <v>26</v>
      </c>
      <c r="I158" t="s">
        <v>27</v>
      </c>
      <c r="J158">
        <v>1388383200</v>
      </c>
      <c r="K158">
        <v>1389420000</v>
      </c>
      <c r="L158" t="b">
        <v>0</v>
      </c>
      <c r="M158" t="b">
        <v>0</v>
      </c>
      <c r="N158" t="s">
        <v>122</v>
      </c>
      <c r="O158" s="11">
        <f>E158/D158</f>
        <v>0.52666666666666662</v>
      </c>
      <c r="P158" s="5">
        <f>IF(ISERROR(E158/G158),"0",E158/G158)</f>
        <v>73.733333333333334</v>
      </c>
      <c r="Q158" t="s">
        <v>2053</v>
      </c>
      <c r="R158" t="s">
        <v>2054</v>
      </c>
      <c r="S158" s="8">
        <f>(((J158/60)/60)/24)+DATE(1970,1,1)</f>
        <v>41638.25</v>
      </c>
      <c r="T158" s="8">
        <f>(((K158/60)/60)/24)+DATE(1970,1,1)</f>
        <v>41650.25</v>
      </c>
    </row>
    <row r="159" spans="1:20" customFormat="1" ht="17" x14ac:dyDescent="0.2">
      <c r="A159">
        <v>158</v>
      </c>
      <c r="B159" t="s">
        <v>368</v>
      </c>
      <c r="C159" s="3" t="s">
        <v>369</v>
      </c>
      <c r="D159">
        <v>2100</v>
      </c>
      <c r="E159">
        <v>4640</v>
      </c>
      <c r="F159" t="s">
        <v>20</v>
      </c>
      <c r="G159">
        <v>41</v>
      </c>
      <c r="H159" t="s">
        <v>21</v>
      </c>
      <c r="I159" t="s">
        <v>22</v>
      </c>
      <c r="J159">
        <v>1449554400</v>
      </c>
      <c r="K159">
        <v>1449640800</v>
      </c>
      <c r="L159" t="b">
        <v>0</v>
      </c>
      <c r="M159" t="b">
        <v>0</v>
      </c>
      <c r="N159" t="s">
        <v>23</v>
      </c>
      <c r="O159" s="11">
        <f>E159/D159</f>
        <v>2.2095238095238097</v>
      </c>
      <c r="P159" s="5">
        <f>IF(ISERROR(E159/G159),"0",E159/G159)</f>
        <v>113.17073170731707</v>
      </c>
      <c r="Q159" t="s">
        <v>2034</v>
      </c>
      <c r="R159" t="s">
        <v>2035</v>
      </c>
      <c r="S159" s="8">
        <f>(((J159/60)/60)/24)+DATE(1970,1,1)</f>
        <v>42346.25</v>
      </c>
      <c r="T159" s="8">
        <f>(((K159/60)/60)/24)+DATE(1970,1,1)</f>
        <v>42347.25</v>
      </c>
    </row>
    <row r="160" spans="1:20" customFormat="1" ht="17" x14ac:dyDescent="0.2">
      <c r="A160">
        <v>159</v>
      </c>
      <c r="B160" t="s">
        <v>370</v>
      </c>
      <c r="C160" s="3" t="s">
        <v>371</v>
      </c>
      <c r="D160">
        <v>191200</v>
      </c>
      <c r="E160">
        <v>191222</v>
      </c>
      <c r="F160" t="s">
        <v>20</v>
      </c>
      <c r="G160">
        <v>1821</v>
      </c>
      <c r="H160" t="s">
        <v>21</v>
      </c>
      <c r="I160" t="s">
        <v>22</v>
      </c>
      <c r="J160">
        <v>1553662800</v>
      </c>
      <c r="K160">
        <v>1555218000</v>
      </c>
      <c r="L160" t="b">
        <v>0</v>
      </c>
      <c r="M160" t="b">
        <v>1</v>
      </c>
      <c r="N160" t="s">
        <v>33</v>
      </c>
      <c r="O160" s="11">
        <f>E160/D160</f>
        <v>1.0001150627615063</v>
      </c>
      <c r="P160" s="5">
        <f>IF(ISERROR(E160/G160),"0",E160/G160)</f>
        <v>105.00933552992861</v>
      </c>
      <c r="Q160" t="s">
        <v>2038</v>
      </c>
      <c r="R160" t="s">
        <v>2039</v>
      </c>
      <c r="S160" s="8">
        <f>(((J160/60)/60)/24)+DATE(1970,1,1)</f>
        <v>43551.208333333328</v>
      </c>
      <c r="T160" s="8">
        <f>(((K160/60)/60)/24)+DATE(1970,1,1)</f>
        <v>43569.208333333328</v>
      </c>
    </row>
    <row r="161" spans="1:20" customFormat="1" ht="17" x14ac:dyDescent="0.2">
      <c r="A161">
        <v>160</v>
      </c>
      <c r="B161" t="s">
        <v>372</v>
      </c>
      <c r="C161" s="3" t="s">
        <v>373</v>
      </c>
      <c r="D161">
        <v>8000</v>
      </c>
      <c r="E161">
        <v>12985</v>
      </c>
      <c r="F161" t="s">
        <v>20</v>
      </c>
      <c r="G161">
        <v>164</v>
      </c>
      <c r="H161" t="s">
        <v>21</v>
      </c>
      <c r="I161" t="s">
        <v>22</v>
      </c>
      <c r="J161">
        <v>1556341200</v>
      </c>
      <c r="K161">
        <v>1557723600</v>
      </c>
      <c r="L161" t="b">
        <v>0</v>
      </c>
      <c r="M161" t="b">
        <v>0</v>
      </c>
      <c r="N161" t="s">
        <v>65</v>
      </c>
      <c r="O161" s="11">
        <f>E161/D161</f>
        <v>1.6231249999999999</v>
      </c>
      <c r="P161" s="5">
        <f>IF(ISERROR(E161/G161),"0",E161/G161)</f>
        <v>79.176829268292678</v>
      </c>
      <c r="Q161" t="s">
        <v>2036</v>
      </c>
      <c r="R161" t="s">
        <v>2045</v>
      </c>
      <c r="S161" s="8">
        <f>(((J161/60)/60)/24)+DATE(1970,1,1)</f>
        <v>43582.208333333328</v>
      </c>
      <c r="T161" s="8">
        <f>(((K161/60)/60)/24)+DATE(1970,1,1)</f>
        <v>43598.208333333328</v>
      </c>
    </row>
    <row r="162" spans="1:20" customFormat="1" ht="34" x14ac:dyDescent="0.2">
      <c r="A162">
        <v>161</v>
      </c>
      <c r="B162" t="s">
        <v>374</v>
      </c>
      <c r="C162" s="3" t="s">
        <v>375</v>
      </c>
      <c r="D162">
        <v>5500</v>
      </c>
      <c r="E162">
        <v>4300</v>
      </c>
      <c r="F162" t="s">
        <v>14</v>
      </c>
      <c r="G162">
        <v>75</v>
      </c>
      <c r="H162" t="s">
        <v>21</v>
      </c>
      <c r="I162" t="s">
        <v>22</v>
      </c>
      <c r="J162">
        <v>1442984400</v>
      </c>
      <c r="K162">
        <v>1443502800</v>
      </c>
      <c r="L162" t="b">
        <v>0</v>
      </c>
      <c r="M162" t="b">
        <v>1</v>
      </c>
      <c r="N162" t="s">
        <v>28</v>
      </c>
      <c r="O162" s="11">
        <f>E162/D162</f>
        <v>0.78181818181818186</v>
      </c>
      <c r="P162" s="5">
        <f>IF(ISERROR(E162/G162),"0",E162/G162)</f>
        <v>57.333333333333336</v>
      </c>
      <c r="Q162" t="s">
        <v>2036</v>
      </c>
      <c r="R162" t="s">
        <v>2037</v>
      </c>
      <c r="S162" s="8">
        <f>(((J162/60)/60)/24)+DATE(1970,1,1)</f>
        <v>42270.208333333328</v>
      </c>
      <c r="T162" s="8">
        <f>(((K162/60)/60)/24)+DATE(1970,1,1)</f>
        <v>42276.208333333328</v>
      </c>
    </row>
    <row r="163" spans="1:20" customFormat="1" ht="34" x14ac:dyDescent="0.2">
      <c r="A163">
        <v>162</v>
      </c>
      <c r="B163" t="s">
        <v>376</v>
      </c>
      <c r="C163" s="3" t="s">
        <v>377</v>
      </c>
      <c r="D163">
        <v>6100</v>
      </c>
      <c r="E163">
        <v>9134</v>
      </c>
      <c r="F163" t="s">
        <v>20</v>
      </c>
      <c r="G163">
        <v>157</v>
      </c>
      <c r="H163" t="s">
        <v>98</v>
      </c>
      <c r="I163" t="s">
        <v>99</v>
      </c>
      <c r="J163">
        <v>1544248800</v>
      </c>
      <c r="K163">
        <v>1546840800</v>
      </c>
      <c r="L163" t="b">
        <v>0</v>
      </c>
      <c r="M163" t="b">
        <v>0</v>
      </c>
      <c r="N163" t="s">
        <v>23</v>
      </c>
      <c r="O163" s="11">
        <f>E163/D163</f>
        <v>1.4973770491803278</v>
      </c>
      <c r="P163" s="5">
        <f>IF(ISERROR(E163/G163),"0",E163/G163)</f>
        <v>58.178343949044589</v>
      </c>
      <c r="Q163" t="s">
        <v>2034</v>
      </c>
      <c r="R163" t="s">
        <v>2035</v>
      </c>
      <c r="S163" s="8">
        <f>(((J163/60)/60)/24)+DATE(1970,1,1)</f>
        <v>43442.25</v>
      </c>
      <c r="T163" s="8">
        <f>(((K163/60)/60)/24)+DATE(1970,1,1)</f>
        <v>43472.25</v>
      </c>
    </row>
    <row r="164" spans="1:20" customFormat="1" ht="17" x14ac:dyDescent="0.2">
      <c r="A164">
        <v>163</v>
      </c>
      <c r="B164" t="s">
        <v>378</v>
      </c>
      <c r="C164" s="3" t="s">
        <v>379</v>
      </c>
      <c r="D164">
        <v>3500</v>
      </c>
      <c r="E164">
        <v>8864</v>
      </c>
      <c r="F164" t="s">
        <v>20</v>
      </c>
      <c r="G164">
        <v>246</v>
      </c>
      <c r="H164" t="s">
        <v>21</v>
      </c>
      <c r="I164" t="s">
        <v>22</v>
      </c>
      <c r="J164">
        <v>1508475600</v>
      </c>
      <c r="K164">
        <v>1512712800</v>
      </c>
      <c r="L164" t="b">
        <v>0</v>
      </c>
      <c r="M164" t="b">
        <v>1</v>
      </c>
      <c r="N164" t="s">
        <v>122</v>
      </c>
      <c r="O164" s="11">
        <f>E164/D164</f>
        <v>2.5325714285714285</v>
      </c>
      <c r="P164" s="5">
        <f>IF(ISERROR(E164/G164),"0",E164/G164)</f>
        <v>36.032520325203251</v>
      </c>
      <c r="Q164" t="s">
        <v>2053</v>
      </c>
      <c r="R164" t="s">
        <v>2054</v>
      </c>
      <c r="S164" s="8">
        <f>(((J164/60)/60)/24)+DATE(1970,1,1)</f>
        <v>43028.208333333328</v>
      </c>
      <c r="T164" s="8">
        <f>(((K164/60)/60)/24)+DATE(1970,1,1)</f>
        <v>43077.25</v>
      </c>
    </row>
    <row r="165" spans="1:20" customFormat="1" ht="17" x14ac:dyDescent="0.2">
      <c r="A165">
        <v>164</v>
      </c>
      <c r="B165" t="s">
        <v>380</v>
      </c>
      <c r="C165" s="3" t="s">
        <v>381</v>
      </c>
      <c r="D165">
        <v>150500</v>
      </c>
      <c r="E165">
        <v>150755</v>
      </c>
      <c r="F165" t="s">
        <v>20</v>
      </c>
      <c r="G165">
        <v>1396</v>
      </c>
      <c r="H165" t="s">
        <v>21</v>
      </c>
      <c r="I165" t="s">
        <v>22</v>
      </c>
      <c r="J165">
        <v>1507438800</v>
      </c>
      <c r="K165">
        <v>1507525200</v>
      </c>
      <c r="L165" t="b">
        <v>0</v>
      </c>
      <c r="M165" t="b">
        <v>0</v>
      </c>
      <c r="N165" t="s">
        <v>33</v>
      </c>
      <c r="O165" s="11">
        <f>E165/D165</f>
        <v>1.0016943521594683</v>
      </c>
      <c r="P165" s="5">
        <f>IF(ISERROR(E165/G165),"0",E165/G165)</f>
        <v>107.99068767908309</v>
      </c>
      <c r="Q165" t="s">
        <v>2038</v>
      </c>
      <c r="R165" t="s">
        <v>2039</v>
      </c>
      <c r="S165" s="8">
        <f>(((J165/60)/60)/24)+DATE(1970,1,1)</f>
        <v>43016.208333333328</v>
      </c>
      <c r="T165" s="8">
        <f>(((K165/60)/60)/24)+DATE(1970,1,1)</f>
        <v>43017.208333333328</v>
      </c>
    </row>
    <row r="166" spans="1:20" customFormat="1" ht="17" x14ac:dyDescent="0.2">
      <c r="A166">
        <v>165</v>
      </c>
      <c r="B166" t="s">
        <v>382</v>
      </c>
      <c r="C166" s="3" t="s">
        <v>383</v>
      </c>
      <c r="D166">
        <v>90400</v>
      </c>
      <c r="E166">
        <v>110279</v>
      </c>
      <c r="F166" t="s">
        <v>20</v>
      </c>
      <c r="G166">
        <v>2506</v>
      </c>
      <c r="H166" t="s">
        <v>21</v>
      </c>
      <c r="I166" t="s">
        <v>22</v>
      </c>
      <c r="J166">
        <v>1501563600</v>
      </c>
      <c r="K166">
        <v>1504328400</v>
      </c>
      <c r="L166" t="b">
        <v>0</v>
      </c>
      <c r="M166" t="b">
        <v>0</v>
      </c>
      <c r="N166" t="s">
        <v>28</v>
      </c>
      <c r="O166" s="11">
        <f>E166/D166</f>
        <v>1.2199004424778761</v>
      </c>
      <c r="P166" s="5">
        <f>IF(ISERROR(E166/G166),"0",E166/G166)</f>
        <v>44.005985634477256</v>
      </c>
      <c r="Q166" t="s">
        <v>2036</v>
      </c>
      <c r="R166" t="s">
        <v>2037</v>
      </c>
      <c r="S166" s="8">
        <f>(((J166/60)/60)/24)+DATE(1970,1,1)</f>
        <v>42948.208333333328</v>
      </c>
      <c r="T166" s="8">
        <f>(((K166/60)/60)/24)+DATE(1970,1,1)</f>
        <v>42980.208333333328</v>
      </c>
    </row>
    <row r="167" spans="1:20" customFormat="1" ht="17" x14ac:dyDescent="0.2">
      <c r="A167">
        <v>166</v>
      </c>
      <c r="B167" t="s">
        <v>384</v>
      </c>
      <c r="C167" s="3" t="s">
        <v>385</v>
      </c>
      <c r="D167">
        <v>9800</v>
      </c>
      <c r="E167">
        <v>13439</v>
      </c>
      <c r="F167" t="s">
        <v>20</v>
      </c>
      <c r="G167">
        <v>244</v>
      </c>
      <c r="H167" t="s">
        <v>21</v>
      </c>
      <c r="I167" t="s">
        <v>22</v>
      </c>
      <c r="J167">
        <v>1292997600</v>
      </c>
      <c r="K167">
        <v>1293343200</v>
      </c>
      <c r="L167" t="b">
        <v>0</v>
      </c>
      <c r="M167" t="b">
        <v>0</v>
      </c>
      <c r="N167" t="s">
        <v>122</v>
      </c>
      <c r="O167" s="11">
        <f>E167/D167</f>
        <v>1.3713265306122449</v>
      </c>
      <c r="P167" s="5">
        <f>IF(ISERROR(E167/G167),"0",E167/G167)</f>
        <v>55.077868852459019</v>
      </c>
      <c r="Q167" t="s">
        <v>2053</v>
      </c>
      <c r="R167" t="s">
        <v>2054</v>
      </c>
      <c r="S167" s="8">
        <f>(((J167/60)/60)/24)+DATE(1970,1,1)</f>
        <v>40534.25</v>
      </c>
      <c r="T167" s="8">
        <f>(((K167/60)/60)/24)+DATE(1970,1,1)</f>
        <v>40538.25</v>
      </c>
    </row>
    <row r="168" spans="1:20" customFormat="1" ht="17" x14ac:dyDescent="0.2">
      <c r="A168">
        <v>167</v>
      </c>
      <c r="B168" t="s">
        <v>386</v>
      </c>
      <c r="C168" s="3" t="s">
        <v>387</v>
      </c>
      <c r="D168">
        <v>2600</v>
      </c>
      <c r="E168">
        <v>10804</v>
      </c>
      <c r="F168" t="s">
        <v>20</v>
      </c>
      <c r="G168">
        <v>146</v>
      </c>
      <c r="H168" t="s">
        <v>26</v>
      </c>
      <c r="I168" t="s">
        <v>27</v>
      </c>
      <c r="J168">
        <v>1370840400</v>
      </c>
      <c r="K168">
        <v>1371704400</v>
      </c>
      <c r="L168" t="b">
        <v>0</v>
      </c>
      <c r="M168" t="b">
        <v>0</v>
      </c>
      <c r="N168" t="s">
        <v>33</v>
      </c>
      <c r="O168" s="11">
        <f>E168/D168</f>
        <v>4.155384615384615</v>
      </c>
      <c r="P168" s="5">
        <f>IF(ISERROR(E168/G168),"0",E168/G168)</f>
        <v>74</v>
      </c>
      <c r="Q168" t="s">
        <v>2038</v>
      </c>
      <c r="R168" t="s">
        <v>2039</v>
      </c>
      <c r="S168" s="8">
        <f>(((J168/60)/60)/24)+DATE(1970,1,1)</f>
        <v>41435.208333333336</v>
      </c>
      <c r="T168" s="8">
        <f>(((K168/60)/60)/24)+DATE(1970,1,1)</f>
        <v>41445.208333333336</v>
      </c>
    </row>
    <row r="169" spans="1:20" customFormat="1" ht="17" x14ac:dyDescent="0.2">
      <c r="A169">
        <v>168</v>
      </c>
      <c r="B169" t="s">
        <v>388</v>
      </c>
      <c r="C169" s="3" t="s">
        <v>389</v>
      </c>
      <c r="D169">
        <v>128100</v>
      </c>
      <c r="E169">
        <v>40107</v>
      </c>
      <c r="F169" t="s">
        <v>14</v>
      </c>
      <c r="G169">
        <v>955</v>
      </c>
      <c r="H169" t="s">
        <v>36</v>
      </c>
      <c r="I169" t="s">
        <v>37</v>
      </c>
      <c r="J169">
        <v>1550815200</v>
      </c>
      <c r="K169">
        <v>1552798800</v>
      </c>
      <c r="L169" t="b">
        <v>0</v>
      </c>
      <c r="M169" t="b">
        <v>1</v>
      </c>
      <c r="N169" t="s">
        <v>60</v>
      </c>
      <c r="O169" s="11">
        <f>E169/D169</f>
        <v>0.3130913348946136</v>
      </c>
      <c r="P169" s="5">
        <f>IF(ISERROR(E169/G169),"0",E169/G169)</f>
        <v>41.996858638743454</v>
      </c>
      <c r="Q169" t="s">
        <v>2034</v>
      </c>
      <c r="R169" t="s">
        <v>2044</v>
      </c>
      <c r="S169" s="8">
        <f>(((J169/60)/60)/24)+DATE(1970,1,1)</f>
        <v>43518.25</v>
      </c>
      <c r="T169" s="8">
        <f>(((K169/60)/60)/24)+DATE(1970,1,1)</f>
        <v>43541.208333333328</v>
      </c>
    </row>
    <row r="170" spans="1:20" customFormat="1" ht="17" x14ac:dyDescent="0.2">
      <c r="A170">
        <v>169</v>
      </c>
      <c r="B170" t="s">
        <v>390</v>
      </c>
      <c r="C170" s="3" t="s">
        <v>391</v>
      </c>
      <c r="D170">
        <v>23300</v>
      </c>
      <c r="E170">
        <v>98811</v>
      </c>
      <c r="F170" t="s">
        <v>20</v>
      </c>
      <c r="G170">
        <v>1267</v>
      </c>
      <c r="H170" t="s">
        <v>21</v>
      </c>
      <c r="I170" t="s">
        <v>22</v>
      </c>
      <c r="J170">
        <v>1339909200</v>
      </c>
      <c r="K170">
        <v>1342328400</v>
      </c>
      <c r="L170" t="b">
        <v>0</v>
      </c>
      <c r="M170" t="b">
        <v>1</v>
      </c>
      <c r="N170" t="s">
        <v>100</v>
      </c>
      <c r="O170" s="11">
        <f>E170/D170</f>
        <v>4.240815450643777</v>
      </c>
      <c r="P170" s="5">
        <f>IF(ISERROR(E170/G170),"0",E170/G170)</f>
        <v>77.988161010260455</v>
      </c>
      <c r="Q170" t="s">
        <v>2040</v>
      </c>
      <c r="R170" t="s">
        <v>2051</v>
      </c>
      <c r="S170" s="8">
        <f>(((J170/60)/60)/24)+DATE(1970,1,1)</f>
        <v>41077.208333333336</v>
      </c>
      <c r="T170" s="8">
        <f>(((K170/60)/60)/24)+DATE(1970,1,1)</f>
        <v>41105.208333333336</v>
      </c>
    </row>
    <row r="171" spans="1:20" customFormat="1" ht="17" x14ac:dyDescent="0.2">
      <c r="A171">
        <v>170</v>
      </c>
      <c r="B171" t="s">
        <v>392</v>
      </c>
      <c r="C171" s="3" t="s">
        <v>393</v>
      </c>
      <c r="D171">
        <v>188100</v>
      </c>
      <c r="E171">
        <v>5528</v>
      </c>
      <c r="F171" t="s">
        <v>14</v>
      </c>
      <c r="G171">
        <v>67</v>
      </c>
      <c r="H171" t="s">
        <v>21</v>
      </c>
      <c r="I171" t="s">
        <v>22</v>
      </c>
      <c r="J171">
        <v>1501736400</v>
      </c>
      <c r="K171">
        <v>1502341200</v>
      </c>
      <c r="L171" t="b">
        <v>0</v>
      </c>
      <c r="M171" t="b">
        <v>0</v>
      </c>
      <c r="N171" t="s">
        <v>60</v>
      </c>
      <c r="O171" s="11">
        <f>E171/D171</f>
        <v>2.9388623072833599E-2</v>
      </c>
      <c r="P171" s="5">
        <f>IF(ISERROR(E171/G171),"0",E171/G171)</f>
        <v>82.507462686567166</v>
      </c>
      <c r="Q171" t="s">
        <v>2034</v>
      </c>
      <c r="R171" t="s">
        <v>2044</v>
      </c>
      <c r="S171" s="8">
        <f>(((J171/60)/60)/24)+DATE(1970,1,1)</f>
        <v>42950.208333333328</v>
      </c>
      <c r="T171" s="8">
        <f>(((K171/60)/60)/24)+DATE(1970,1,1)</f>
        <v>42957.208333333328</v>
      </c>
    </row>
    <row r="172" spans="1:20" customFormat="1" ht="34" x14ac:dyDescent="0.2">
      <c r="A172">
        <v>171</v>
      </c>
      <c r="B172" t="s">
        <v>394</v>
      </c>
      <c r="C172" s="3" t="s">
        <v>395</v>
      </c>
      <c r="D172">
        <v>4900</v>
      </c>
      <c r="E172">
        <v>521</v>
      </c>
      <c r="F172" t="s">
        <v>14</v>
      </c>
      <c r="G172">
        <v>5</v>
      </c>
      <c r="H172" t="s">
        <v>21</v>
      </c>
      <c r="I172" t="s">
        <v>22</v>
      </c>
      <c r="J172">
        <v>1395291600</v>
      </c>
      <c r="K172">
        <v>1397192400</v>
      </c>
      <c r="L172" t="b">
        <v>0</v>
      </c>
      <c r="M172" t="b">
        <v>0</v>
      </c>
      <c r="N172" t="s">
        <v>206</v>
      </c>
      <c r="O172" s="11">
        <f>E172/D172</f>
        <v>0.1063265306122449</v>
      </c>
      <c r="P172" s="5">
        <f>IF(ISERROR(E172/G172),"0",E172/G172)</f>
        <v>104.2</v>
      </c>
      <c r="Q172" t="s">
        <v>2046</v>
      </c>
      <c r="R172" t="s">
        <v>2058</v>
      </c>
      <c r="S172" s="8">
        <f>(((J172/60)/60)/24)+DATE(1970,1,1)</f>
        <v>41718.208333333336</v>
      </c>
      <c r="T172" s="8">
        <f>(((K172/60)/60)/24)+DATE(1970,1,1)</f>
        <v>41740.208333333336</v>
      </c>
    </row>
    <row r="173" spans="1:20" customFormat="1" ht="17" x14ac:dyDescent="0.2">
      <c r="A173">
        <v>172</v>
      </c>
      <c r="B173" t="s">
        <v>396</v>
      </c>
      <c r="C173" s="3" t="s">
        <v>397</v>
      </c>
      <c r="D173">
        <v>800</v>
      </c>
      <c r="E173">
        <v>663</v>
      </c>
      <c r="F173" t="s">
        <v>14</v>
      </c>
      <c r="G173">
        <v>26</v>
      </c>
      <c r="H173" t="s">
        <v>21</v>
      </c>
      <c r="I173" t="s">
        <v>22</v>
      </c>
      <c r="J173">
        <v>1405746000</v>
      </c>
      <c r="K173">
        <v>1407042000</v>
      </c>
      <c r="L173" t="b">
        <v>0</v>
      </c>
      <c r="M173" t="b">
        <v>1</v>
      </c>
      <c r="N173" t="s">
        <v>42</v>
      </c>
      <c r="O173" s="11">
        <f>E173/D173</f>
        <v>0.82874999999999999</v>
      </c>
      <c r="P173" s="5">
        <f>IF(ISERROR(E173/G173),"0",E173/G173)</f>
        <v>25.5</v>
      </c>
      <c r="Q173" t="s">
        <v>2040</v>
      </c>
      <c r="R173" t="s">
        <v>2041</v>
      </c>
      <c r="S173" s="8">
        <f>(((J173/60)/60)/24)+DATE(1970,1,1)</f>
        <v>41839.208333333336</v>
      </c>
      <c r="T173" s="8">
        <f>(((K173/60)/60)/24)+DATE(1970,1,1)</f>
        <v>41854.208333333336</v>
      </c>
    </row>
    <row r="174" spans="1:20" customFormat="1" ht="34" x14ac:dyDescent="0.2">
      <c r="A174">
        <v>173</v>
      </c>
      <c r="B174" t="s">
        <v>398</v>
      </c>
      <c r="C174" s="3" t="s">
        <v>399</v>
      </c>
      <c r="D174">
        <v>96700</v>
      </c>
      <c r="E174">
        <v>157635</v>
      </c>
      <c r="F174" t="s">
        <v>20</v>
      </c>
      <c r="G174">
        <v>1561</v>
      </c>
      <c r="H174" t="s">
        <v>21</v>
      </c>
      <c r="I174" t="s">
        <v>22</v>
      </c>
      <c r="J174">
        <v>1368853200</v>
      </c>
      <c r="K174">
        <v>1369371600</v>
      </c>
      <c r="L174" t="b">
        <v>0</v>
      </c>
      <c r="M174" t="b">
        <v>0</v>
      </c>
      <c r="N174" t="s">
        <v>33</v>
      </c>
      <c r="O174" s="11">
        <f>E174/D174</f>
        <v>1.6301447776628748</v>
      </c>
      <c r="P174" s="5">
        <f>IF(ISERROR(E174/G174),"0",E174/G174)</f>
        <v>100.98334401024984</v>
      </c>
      <c r="Q174" t="s">
        <v>2038</v>
      </c>
      <c r="R174" t="s">
        <v>2039</v>
      </c>
      <c r="S174" s="8">
        <f>(((J174/60)/60)/24)+DATE(1970,1,1)</f>
        <v>41412.208333333336</v>
      </c>
      <c r="T174" s="8">
        <f>(((K174/60)/60)/24)+DATE(1970,1,1)</f>
        <v>41418.208333333336</v>
      </c>
    </row>
    <row r="175" spans="1:20" customFormat="1" ht="17" x14ac:dyDescent="0.2">
      <c r="A175">
        <v>174</v>
      </c>
      <c r="B175" t="s">
        <v>400</v>
      </c>
      <c r="C175" s="3" t="s">
        <v>401</v>
      </c>
      <c r="D175">
        <v>600</v>
      </c>
      <c r="E175">
        <v>5368</v>
      </c>
      <c r="F175" t="s">
        <v>20</v>
      </c>
      <c r="G175">
        <v>48</v>
      </c>
      <c r="H175" t="s">
        <v>21</v>
      </c>
      <c r="I175" t="s">
        <v>22</v>
      </c>
      <c r="J175">
        <v>1444021200</v>
      </c>
      <c r="K175">
        <v>1444107600</v>
      </c>
      <c r="L175" t="b">
        <v>0</v>
      </c>
      <c r="M175" t="b">
        <v>1</v>
      </c>
      <c r="N175" t="s">
        <v>65</v>
      </c>
      <c r="O175" s="11">
        <f>E175/D175</f>
        <v>8.9466666666666672</v>
      </c>
      <c r="P175" s="5">
        <f>IF(ISERROR(E175/G175),"0",E175/G175)</f>
        <v>111.83333333333333</v>
      </c>
      <c r="Q175" t="s">
        <v>2036</v>
      </c>
      <c r="R175" t="s">
        <v>2045</v>
      </c>
      <c r="S175" s="8">
        <f>(((J175/60)/60)/24)+DATE(1970,1,1)</f>
        <v>42282.208333333328</v>
      </c>
      <c r="T175" s="8">
        <f>(((K175/60)/60)/24)+DATE(1970,1,1)</f>
        <v>42283.208333333328</v>
      </c>
    </row>
    <row r="176" spans="1:20" customFormat="1" ht="17" x14ac:dyDescent="0.2">
      <c r="A176">
        <v>175</v>
      </c>
      <c r="B176" t="s">
        <v>402</v>
      </c>
      <c r="C176" s="3" t="s">
        <v>403</v>
      </c>
      <c r="D176">
        <v>181200</v>
      </c>
      <c r="E176">
        <v>47459</v>
      </c>
      <c r="F176" t="s">
        <v>14</v>
      </c>
      <c r="G176">
        <v>1130</v>
      </c>
      <c r="H176" t="s">
        <v>21</v>
      </c>
      <c r="I176" t="s">
        <v>22</v>
      </c>
      <c r="J176">
        <v>1472619600</v>
      </c>
      <c r="K176">
        <v>1474261200</v>
      </c>
      <c r="L176" t="b">
        <v>0</v>
      </c>
      <c r="M176" t="b">
        <v>0</v>
      </c>
      <c r="N176" t="s">
        <v>33</v>
      </c>
      <c r="O176" s="11">
        <f>E176/D176</f>
        <v>0.26191501103752757</v>
      </c>
      <c r="P176" s="5">
        <f>IF(ISERROR(E176/G176),"0",E176/G176)</f>
        <v>41.999115044247787</v>
      </c>
      <c r="Q176" t="s">
        <v>2038</v>
      </c>
      <c r="R176" t="s">
        <v>2039</v>
      </c>
      <c r="S176" s="8">
        <f>(((J176/60)/60)/24)+DATE(1970,1,1)</f>
        <v>42613.208333333328</v>
      </c>
      <c r="T176" s="8">
        <f>(((K176/60)/60)/24)+DATE(1970,1,1)</f>
        <v>42632.208333333328</v>
      </c>
    </row>
    <row r="177" spans="1:20" customFormat="1" ht="34" x14ac:dyDescent="0.2">
      <c r="A177">
        <v>176</v>
      </c>
      <c r="B177" t="s">
        <v>404</v>
      </c>
      <c r="C177" s="3" t="s">
        <v>405</v>
      </c>
      <c r="D177">
        <v>115000</v>
      </c>
      <c r="E177">
        <v>86060</v>
      </c>
      <c r="F177" t="s">
        <v>14</v>
      </c>
      <c r="G177">
        <v>782</v>
      </c>
      <c r="H177" t="s">
        <v>21</v>
      </c>
      <c r="I177" t="s">
        <v>22</v>
      </c>
      <c r="J177">
        <v>1472878800</v>
      </c>
      <c r="K177">
        <v>1473656400</v>
      </c>
      <c r="L177" t="b">
        <v>0</v>
      </c>
      <c r="M177" t="b">
        <v>0</v>
      </c>
      <c r="N177" t="s">
        <v>33</v>
      </c>
      <c r="O177" s="11">
        <f>E177/D177</f>
        <v>0.74834782608695649</v>
      </c>
      <c r="P177" s="5">
        <f>IF(ISERROR(E177/G177),"0",E177/G177)</f>
        <v>110.05115089514067</v>
      </c>
      <c r="Q177" t="s">
        <v>2038</v>
      </c>
      <c r="R177" t="s">
        <v>2039</v>
      </c>
      <c r="S177" s="8">
        <f>(((J177/60)/60)/24)+DATE(1970,1,1)</f>
        <v>42616.208333333328</v>
      </c>
      <c r="T177" s="8">
        <f>(((K177/60)/60)/24)+DATE(1970,1,1)</f>
        <v>42625.208333333328</v>
      </c>
    </row>
    <row r="178" spans="1:20" customFormat="1" ht="17" x14ac:dyDescent="0.2">
      <c r="A178">
        <v>177</v>
      </c>
      <c r="B178" t="s">
        <v>406</v>
      </c>
      <c r="C178" s="3" t="s">
        <v>407</v>
      </c>
      <c r="D178">
        <v>38800</v>
      </c>
      <c r="E178">
        <v>161593</v>
      </c>
      <c r="F178" t="s">
        <v>20</v>
      </c>
      <c r="G178">
        <v>2739</v>
      </c>
      <c r="H178" t="s">
        <v>21</v>
      </c>
      <c r="I178" t="s">
        <v>22</v>
      </c>
      <c r="J178">
        <v>1289800800</v>
      </c>
      <c r="K178">
        <v>1291960800</v>
      </c>
      <c r="L178" t="b">
        <v>0</v>
      </c>
      <c r="M178" t="b">
        <v>0</v>
      </c>
      <c r="N178" t="s">
        <v>33</v>
      </c>
      <c r="O178" s="11">
        <f>E178/D178</f>
        <v>4.1647680412371137</v>
      </c>
      <c r="P178" s="5">
        <f>IF(ISERROR(E178/G178),"0",E178/G178)</f>
        <v>58.997079225994888</v>
      </c>
      <c r="Q178" t="s">
        <v>2038</v>
      </c>
      <c r="R178" t="s">
        <v>2039</v>
      </c>
      <c r="S178" s="8">
        <f>(((J178/60)/60)/24)+DATE(1970,1,1)</f>
        <v>40497.25</v>
      </c>
      <c r="T178" s="8">
        <f>(((K178/60)/60)/24)+DATE(1970,1,1)</f>
        <v>40522.25</v>
      </c>
    </row>
    <row r="179" spans="1:20" customFormat="1" ht="17" x14ac:dyDescent="0.2">
      <c r="A179">
        <v>178</v>
      </c>
      <c r="B179" t="s">
        <v>408</v>
      </c>
      <c r="C179" s="3" t="s">
        <v>409</v>
      </c>
      <c r="D179">
        <v>7200</v>
      </c>
      <c r="E179">
        <v>6927</v>
      </c>
      <c r="F179" t="s">
        <v>14</v>
      </c>
      <c r="G179">
        <v>210</v>
      </c>
      <c r="H179" t="s">
        <v>21</v>
      </c>
      <c r="I179" t="s">
        <v>22</v>
      </c>
      <c r="J179">
        <v>1505970000</v>
      </c>
      <c r="K179">
        <v>1506747600</v>
      </c>
      <c r="L179" t="b">
        <v>0</v>
      </c>
      <c r="M179" t="b">
        <v>0</v>
      </c>
      <c r="N179" t="s">
        <v>17</v>
      </c>
      <c r="O179" s="11">
        <f>E179/D179</f>
        <v>0.96208333333333329</v>
      </c>
      <c r="P179" s="5">
        <f>IF(ISERROR(E179/G179),"0",E179/G179)</f>
        <v>32.985714285714288</v>
      </c>
      <c r="Q179" t="s">
        <v>2032</v>
      </c>
      <c r="R179" t="s">
        <v>2033</v>
      </c>
      <c r="S179" s="8">
        <f>(((J179/60)/60)/24)+DATE(1970,1,1)</f>
        <v>42999.208333333328</v>
      </c>
      <c r="T179" s="8">
        <f>(((K179/60)/60)/24)+DATE(1970,1,1)</f>
        <v>43008.208333333328</v>
      </c>
    </row>
    <row r="180" spans="1:20" customFormat="1" ht="34" x14ac:dyDescent="0.2">
      <c r="A180">
        <v>179</v>
      </c>
      <c r="B180" t="s">
        <v>410</v>
      </c>
      <c r="C180" s="3" t="s">
        <v>411</v>
      </c>
      <c r="D180">
        <v>44500</v>
      </c>
      <c r="E180">
        <v>159185</v>
      </c>
      <c r="F180" t="s">
        <v>20</v>
      </c>
      <c r="G180">
        <v>3537</v>
      </c>
      <c r="H180" t="s">
        <v>15</v>
      </c>
      <c r="I180" t="s">
        <v>16</v>
      </c>
      <c r="J180">
        <v>1363496400</v>
      </c>
      <c r="K180">
        <v>1363582800</v>
      </c>
      <c r="L180" t="b">
        <v>0</v>
      </c>
      <c r="M180" t="b">
        <v>1</v>
      </c>
      <c r="N180" t="s">
        <v>33</v>
      </c>
      <c r="O180" s="11">
        <f>E180/D180</f>
        <v>3.5771910112359548</v>
      </c>
      <c r="P180" s="5">
        <f>IF(ISERROR(E180/G180),"0",E180/G180)</f>
        <v>45.005654509471306</v>
      </c>
      <c r="Q180" t="s">
        <v>2038</v>
      </c>
      <c r="R180" t="s">
        <v>2039</v>
      </c>
      <c r="S180" s="8">
        <f>(((J180/60)/60)/24)+DATE(1970,1,1)</f>
        <v>41350.208333333336</v>
      </c>
      <c r="T180" s="8">
        <f>(((K180/60)/60)/24)+DATE(1970,1,1)</f>
        <v>41351.208333333336</v>
      </c>
    </row>
    <row r="181" spans="1:20" customFormat="1" ht="17" x14ac:dyDescent="0.2">
      <c r="A181">
        <v>180</v>
      </c>
      <c r="B181" t="s">
        <v>412</v>
      </c>
      <c r="C181" s="3" t="s">
        <v>413</v>
      </c>
      <c r="D181">
        <v>56000</v>
      </c>
      <c r="E181">
        <v>172736</v>
      </c>
      <c r="F181" t="s">
        <v>20</v>
      </c>
      <c r="G181">
        <v>2107</v>
      </c>
      <c r="H181" t="s">
        <v>26</v>
      </c>
      <c r="I181" t="s">
        <v>27</v>
      </c>
      <c r="J181">
        <v>1269234000</v>
      </c>
      <c r="K181">
        <v>1269666000</v>
      </c>
      <c r="L181" t="b">
        <v>0</v>
      </c>
      <c r="M181" t="b">
        <v>0</v>
      </c>
      <c r="N181" t="s">
        <v>65</v>
      </c>
      <c r="O181" s="11">
        <f>E181/D181</f>
        <v>3.0845714285714285</v>
      </c>
      <c r="P181" s="5">
        <f>IF(ISERROR(E181/G181),"0",E181/G181)</f>
        <v>81.98196487897485</v>
      </c>
      <c r="Q181" t="s">
        <v>2036</v>
      </c>
      <c r="R181" t="s">
        <v>2045</v>
      </c>
      <c r="S181" s="8">
        <f>(((J181/60)/60)/24)+DATE(1970,1,1)</f>
        <v>40259.208333333336</v>
      </c>
      <c r="T181" s="8">
        <f>(((K181/60)/60)/24)+DATE(1970,1,1)</f>
        <v>40264.208333333336</v>
      </c>
    </row>
    <row r="182" spans="1:20" customFormat="1" ht="17" x14ac:dyDescent="0.2">
      <c r="A182">
        <v>181</v>
      </c>
      <c r="B182" t="s">
        <v>414</v>
      </c>
      <c r="C182" s="3" t="s">
        <v>415</v>
      </c>
      <c r="D182">
        <v>8600</v>
      </c>
      <c r="E182">
        <v>5315</v>
      </c>
      <c r="F182" t="s">
        <v>14</v>
      </c>
      <c r="G182">
        <v>136</v>
      </c>
      <c r="H182" t="s">
        <v>21</v>
      </c>
      <c r="I182" t="s">
        <v>22</v>
      </c>
      <c r="J182">
        <v>1507093200</v>
      </c>
      <c r="K182">
        <v>1508648400</v>
      </c>
      <c r="L182" t="b">
        <v>0</v>
      </c>
      <c r="M182" t="b">
        <v>0</v>
      </c>
      <c r="N182" t="s">
        <v>28</v>
      </c>
      <c r="O182" s="11">
        <f>E182/D182</f>
        <v>0.61802325581395345</v>
      </c>
      <c r="P182" s="5">
        <f>IF(ISERROR(E182/G182),"0",E182/G182)</f>
        <v>39.080882352941174</v>
      </c>
      <c r="Q182" t="s">
        <v>2036</v>
      </c>
      <c r="R182" t="s">
        <v>2037</v>
      </c>
      <c r="S182" s="8">
        <f>(((J182/60)/60)/24)+DATE(1970,1,1)</f>
        <v>43012.208333333328</v>
      </c>
      <c r="T182" s="8">
        <f>(((K182/60)/60)/24)+DATE(1970,1,1)</f>
        <v>43030.208333333328</v>
      </c>
    </row>
    <row r="183" spans="1:20" customFormat="1" ht="34" x14ac:dyDescent="0.2">
      <c r="A183">
        <v>182</v>
      </c>
      <c r="B183" t="s">
        <v>416</v>
      </c>
      <c r="C183" s="3" t="s">
        <v>417</v>
      </c>
      <c r="D183">
        <v>27100</v>
      </c>
      <c r="E183">
        <v>195750</v>
      </c>
      <c r="F183" t="s">
        <v>20</v>
      </c>
      <c r="G183">
        <v>3318</v>
      </c>
      <c r="H183" t="s">
        <v>36</v>
      </c>
      <c r="I183" t="s">
        <v>37</v>
      </c>
      <c r="J183">
        <v>1560574800</v>
      </c>
      <c r="K183">
        <v>1561957200</v>
      </c>
      <c r="L183" t="b">
        <v>0</v>
      </c>
      <c r="M183" t="b">
        <v>0</v>
      </c>
      <c r="N183" t="s">
        <v>33</v>
      </c>
      <c r="O183" s="11">
        <f>E183/D183</f>
        <v>7.2232472324723247</v>
      </c>
      <c r="P183" s="5">
        <f>IF(ISERROR(E183/G183),"0",E183/G183)</f>
        <v>58.996383363471971</v>
      </c>
      <c r="Q183" t="s">
        <v>2038</v>
      </c>
      <c r="R183" t="s">
        <v>2039</v>
      </c>
      <c r="S183" s="8">
        <f>(((J183/60)/60)/24)+DATE(1970,1,1)</f>
        <v>43631.208333333328</v>
      </c>
      <c r="T183" s="8">
        <f>(((K183/60)/60)/24)+DATE(1970,1,1)</f>
        <v>43647.208333333328</v>
      </c>
    </row>
    <row r="184" spans="1:20" customFormat="1" ht="34" x14ac:dyDescent="0.2">
      <c r="A184">
        <v>183</v>
      </c>
      <c r="B184" t="s">
        <v>418</v>
      </c>
      <c r="C184" s="3" t="s">
        <v>419</v>
      </c>
      <c r="D184">
        <v>5100</v>
      </c>
      <c r="E184">
        <v>3525</v>
      </c>
      <c r="F184" t="s">
        <v>14</v>
      </c>
      <c r="G184">
        <v>86</v>
      </c>
      <c r="H184" t="s">
        <v>15</v>
      </c>
      <c r="I184" t="s">
        <v>16</v>
      </c>
      <c r="J184">
        <v>1284008400</v>
      </c>
      <c r="K184">
        <v>1285131600</v>
      </c>
      <c r="L184" t="b">
        <v>0</v>
      </c>
      <c r="M184" t="b">
        <v>0</v>
      </c>
      <c r="N184" t="s">
        <v>23</v>
      </c>
      <c r="O184" s="11">
        <f>E184/D184</f>
        <v>0.69117647058823528</v>
      </c>
      <c r="P184" s="5">
        <f>IF(ISERROR(E184/G184),"0",E184/G184)</f>
        <v>40.988372093023258</v>
      </c>
      <c r="Q184" t="s">
        <v>2034</v>
      </c>
      <c r="R184" t="s">
        <v>2035</v>
      </c>
      <c r="S184" s="8">
        <f>(((J184/60)/60)/24)+DATE(1970,1,1)</f>
        <v>40430.208333333336</v>
      </c>
      <c r="T184" s="8">
        <f>(((K184/60)/60)/24)+DATE(1970,1,1)</f>
        <v>40443.208333333336</v>
      </c>
    </row>
    <row r="185" spans="1:20" customFormat="1" ht="17" x14ac:dyDescent="0.2">
      <c r="A185">
        <v>184</v>
      </c>
      <c r="B185" t="s">
        <v>420</v>
      </c>
      <c r="C185" s="3" t="s">
        <v>421</v>
      </c>
      <c r="D185">
        <v>3600</v>
      </c>
      <c r="E185">
        <v>10550</v>
      </c>
      <c r="F185" t="s">
        <v>20</v>
      </c>
      <c r="G185">
        <v>340</v>
      </c>
      <c r="H185" t="s">
        <v>21</v>
      </c>
      <c r="I185" t="s">
        <v>22</v>
      </c>
      <c r="J185">
        <v>1556859600</v>
      </c>
      <c r="K185">
        <v>1556946000</v>
      </c>
      <c r="L185" t="b">
        <v>0</v>
      </c>
      <c r="M185" t="b">
        <v>0</v>
      </c>
      <c r="N185" t="s">
        <v>33</v>
      </c>
      <c r="O185" s="11">
        <f>E185/D185</f>
        <v>2.9305555555555554</v>
      </c>
      <c r="P185" s="5">
        <f>IF(ISERROR(E185/G185),"0",E185/G185)</f>
        <v>31.029411764705884</v>
      </c>
      <c r="Q185" t="s">
        <v>2038</v>
      </c>
      <c r="R185" t="s">
        <v>2039</v>
      </c>
      <c r="S185" s="8">
        <f>(((J185/60)/60)/24)+DATE(1970,1,1)</f>
        <v>43588.208333333328</v>
      </c>
      <c r="T185" s="8">
        <f>(((K185/60)/60)/24)+DATE(1970,1,1)</f>
        <v>43589.208333333328</v>
      </c>
    </row>
    <row r="186" spans="1:20" customFormat="1" ht="17" x14ac:dyDescent="0.2">
      <c r="A186">
        <v>185</v>
      </c>
      <c r="B186" t="s">
        <v>422</v>
      </c>
      <c r="C186" s="3" t="s">
        <v>423</v>
      </c>
      <c r="D186">
        <v>1000</v>
      </c>
      <c r="E186">
        <v>718</v>
      </c>
      <c r="F186" t="s">
        <v>14</v>
      </c>
      <c r="G186">
        <v>19</v>
      </c>
      <c r="H186" t="s">
        <v>21</v>
      </c>
      <c r="I186" t="s">
        <v>22</v>
      </c>
      <c r="J186">
        <v>1526187600</v>
      </c>
      <c r="K186">
        <v>1527138000</v>
      </c>
      <c r="L186" t="b">
        <v>0</v>
      </c>
      <c r="M186" t="b">
        <v>0</v>
      </c>
      <c r="N186" t="s">
        <v>269</v>
      </c>
      <c r="O186" s="11">
        <f>E186/D186</f>
        <v>0.71799999999999997</v>
      </c>
      <c r="P186" s="5">
        <f>IF(ISERROR(E186/G186),"0",E186/G186)</f>
        <v>37.789473684210527</v>
      </c>
      <c r="Q186" t="s">
        <v>2040</v>
      </c>
      <c r="R186" t="s">
        <v>2059</v>
      </c>
      <c r="S186" s="8">
        <f>(((J186/60)/60)/24)+DATE(1970,1,1)</f>
        <v>43233.208333333328</v>
      </c>
      <c r="T186" s="8">
        <f>(((K186/60)/60)/24)+DATE(1970,1,1)</f>
        <v>43244.208333333328</v>
      </c>
    </row>
    <row r="187" spans="1:20" customFormat="1" ht="17" x14ac:dyDescent="0.2">
      <c r="A187">
        <v>186</v>
      </c>
      <c r="B187" t="s">
        <v>424</v>
      </c>
      <c r="C187" s="3" t="s">
        <v>425</v>
      </c>
      <c r="D187">
        <v>88800</v>
      </c>
      <c r="E187">
        <v>28358</v>
      </c>
      <c r="F187" t="s">
        <v>14</v>
      </c>
      <c r="G187">
        <v>886</v>
      </c>
      <c r="H187" t="s">
        <v>21</v>
      </c>
      <c r="I187" t="s">
        <v>22</v>
      </c>
      <c r="J187">
        <v>1400821200</v>
      </c>
      <c r="K187">
        <v>1402117200</v>
      </c>
      <c r="L187" t="b">
        <v>0</v>
      </c>
      <c r="M187" t="b">
        <v>0</v>
      </c>
      <c r="N187" t="s">
        <v>33</v>
      </c>
      <c r="O187" s="11">
        <f>E187/D187</f>
        <v>0.31934684684684683</v>
      </c>
      <c r="P187" s="5">
        <f>IF(ISERROR(E187/G187),"0",E187/G187)</f>
        <v>32.006772009029348</v>
      </c>
      <c r="Q187" t="s">
        <v>2038</v>
      </c>
      <c r="R187" t="s">
        <v>2039</v>
      </c>
      <c r="S187" s="8">
        <f>(((J187/60)/60)/24)+DATE(1970,1,1)</f>
        <v>41782.208333333336</v>
      </c>
      <c r="T187" s="8">
        <f>(((K187/60)/60)/24)+DATE(1970,1,1)</f>
        <v>41797.208333333336</v>
      </c>
    </row>
    <row r="188" spans="1:20" customFormat="1" ht="17" x14ac:dyDescent="0.2">
      <c r="A188">
        <v>187</v>
      </c>
      <c r="B188" t="s">
        <v>426</v>
      </c>
      <c r="C188" s="3" t="s">
        <v>427</v>
      </c>
      <c r="D188">
        <v>60200</v>
      </c>
      <c r="E188">
        <v>138384</v>
      </c>
      <c r="F188" t="s">
        <v>20</v>
      </c>
      <c r="G188">
        <v>1442</v>
      </c>
      <c r="H188" t="s">
        <v>15</v>
      </c>
      <c r="I188" t="s">
        <v>16</v>
      </c>
      <c r="J188">
        <v>1361599200</v>
      </c>
      <c r="K188">
        <v>1364014800</v>
      </c>
      <c r="L188" t="b">
        <v>0</v>
      </c>
      <c r="M188" t="b">
        <v>1</v>
      </c>
      <c r="N188" t="s">
        <v>100</v>
      </c>
      <c r="O188" s="11">
        <f>E188/D188</f>
        <v>2.2987375415282392</v>
      </c>
      <c r="P188" s="5">
        <f>IF(ISERROR(E188/G188),"0",E188/G188)</f>
        <v>95.966712898751737</v>
      </c>
      <c r="Q188" t="s">
        <v>2040</v>
      </c>
      <c r="R188" t="s">
        <v>2051</v>
      </c>
      <c r="S188" s="8">
        <f>(((J188/60)/60)/24)+DATE(1970,1,1)</f>
        <v>41328.25</v>
      </c>
      <c r="T188" s="8">
        <f>(((K188/60)/60)/24)+DATE(1970,1,1)</f>
        <v>41356.208333333336</v>
      </c>
    </row>
    <row r="189" spans="1:20" customFormat="1" ht="17" x14ac:dyDescent="0.2">
      <c r="A189">
        <v>188</v>
      </c>
      <c r="B189" t="s">
        <v>428</v>
      </c>
      <c r="C189" s="3" t="s">
        <v>429</v>
      </c>
      <c r="D189">
        <v>8200</v>
      </c>
      <c r="E189">
        <v>2625</v>
      </c>
      <c r="F189" t="s">
        <v>14</v>
      </c>
      <c r="G189">
        <v>35</v>
      </c>
      <c r="H189" t="s">
        <v>107</v>
      </c>
      <c r="I189" t="s">
        <v>108</v>
      </c>
      <c r="J189">
        <v>1417500000</v>
      </c>
      <c r="K189">
        <v>1417586400</v>
      </c>
      <c r="L189" t="b">
        <v>0</v>
      </c>
      <c r="M189" t="b">
        <v>0</v>
      </c>
      <c r="N189" t="s">
        <v>33</v>
      </c>
      <c r="O189" s="11">
        <f>E189/D189</f>
        <v>0.3201219512195122</v>
      </c>
      <c r="P189" s="5">
        <f>IF(ISERROR(E189/G189),"0",E189/G189)</f>
        <v>75</v>
      </c>
      <c r="Q189" t="s">
        <v>2038</v>
      </c>
      <c r="R189" t="s">
        <v>2039</v>
      </c>
      <c r="S189" s="8">
        <f>(((J189/60)/60)/24)+DATE(1970,1,1)</f>
        <v>41975.25</v>
      </c>
      <c r="T189" s="8">
        <f>(((K189/60)/60)/24)+DATE(1970,1,1)</f>
        <v>41976.25</v>
      </c>
    </row>
    <row r="190" spans="1:20" customFormat="1" ht="17" x14ac:dyDescent="0.2">
      <c r="A190">
        <v>189</v>
      </c>
      <c r="B190" t="s">
        <v>430</v>
      </c>
      <c r="C190" s="3" t="s">
        <v>431</v>
      </c>
      <c r="D190">
        <v>191300</v>
      </c>
      <c r="E190">
        <v>45004</v>
      </c>
      <c r="F190" t="s">
        <v>74</v>
      </c>
      <c r="G190">
        <v>441</v>
      </c>
      <c r="H190" t="s">
        <v>21</v>
      </c>
      <c r="I190" t="s">
        <v>22</v>
      </c>
      <c r="J190">
        <v>1457071200</v>
      </c>
      <c r="K190">
        <v>1457071200</v>
      </c>
      <c r="L190" t="b">
        <v>0</v>
      </c>
      <c r="M190" t="b">
        <v>0</v>
      </c>
      <c r="N190" t="s">
        <v>33</v>
      </c>
      <c r="O190" s="11">
        <f>E190/D190</f>
        <v>0.23525352848928385</v>
      </c>
      <c r="P190" s="5">
        <f>IF(ISERROR(E190/G190),"0",E190/G190)</f>
        <v>102.0498866213152</v>
      </c>
      <c r="Q190" t="s">
        <v>2038</v>
      </c>
      <c r="R190" t="s">
        <v>2039</v>
      </c>
      <c r="S190" s="8">
        <f>(((J190/60)/60)/24)+DATE(1970,1,1)</f>
        <v>42433.25</v>
      </c>
      <c r="T190" s="8">
        <f>(((K190/60)/60)/24)+DATE(1970,1,1)</f>
        <v>42433.25</v>
      </c>
    </row>
    <row r="191" spans="1:20" customFormat="1" ht="17" x14ac:dyDescent="0.2">
      <c r="A191">
        <v>190</v>
      </c>
      <c r="B191" t="s">
        <v>432</v>
      </c>
      <c r="C191" s="3" t="s">
        <v>433</v>
      </c>
      <c r="D191">
        <v>3700</v>
      </c>
      <c r="E191">
        <v>2538</v>
      </c>
      <c r="F191" t="s">
        <v>14</v>
      </c>
      <c r="G191">
        <v>24</v>
      </c>
      <c r="H191" t="s">
        <v>21</v>
      </c>
      <c r="I191" t="s">
        <v>22</v>
      </c>
      <c r="J191">
        <v>1370322000</v>
      </c>
      <c r="K191">
        <v>1370408400</v>
      </c>
      <c r="L191" t="b">
        <v>0</v>
      </c>
      <c r="M191" t="b">
        <v>1</v>
      </c>
      <c r="N191" t="s">
        <v>33</v>
      </c>
      <c r="O191" s="11">
        <f>E191/D191</f>
        <v>0.68594594594594593</v>
      </c>
      <c r="P191" s="5">
        <f>IF(ISERROR(E191/G191),"0",E191/G191)</f>
        <v>105.75</v>
      </c>
      <c r="Q191" t="s">
        <v>2038</v>
      </c>
      <c r="R191" t="s">
        <v>2039</v>
      </c>
      <c r="S191" s="8">
        <f>(((J191/60)/60)/24)+DATE(1970,1,1)</f>
        <v>41429.208333333336</v>
      </c>
      <c r="T191" s="8">
        <f>(((K191/60)/60)/24)+DATE(1970,1,1)</f>
        <v>41430.208333333336</v>
      </c>
    </row>
    <row r="192" spans="1:20" customFormat="1" ht="17" x14ac:dyDescent="0.2">
      <c r="A192">
        <v>191</v>
      </c>
      <c r="B192" t="s">
        <v>434</v>
      </c>
      <c r="C192" s="3" t="s">
        <v>435</v>
      </c>
      <c r="D192">
        <v>8400</v>
      </c>
      <c r="E192">
        <v>3188</v>
      </c>
      <c r="F192" t="s">
        <v>14</v>
      </c>
      <c r="G192">
        <v>86</v>
      </c>
      <c r="H192" t="s">
        <v>107</v>
      </c>
      <c r="I192" t="s">
        <v>108</v>
      </c>
      <c r="J192">
        <v>1552366800</v>
      </c>
      <c r="K192">
        <v>1552626000</v>
      </c>
      <c r="L192" t="b">
        <v>0</v>
      </c>
      <c r="M192" t="b">
        <v>0</v>
      </c>
      <c r="N192" t="s">
        <v>33</v>
      </c>
      <c r="O192" s="11">
        <f>E192/D192</f>
        <v>0.37952380952380954</v>
      </c>
      <c r="P192" s="5">
        <f>IF(ISERROR(E192/G192),"0",E192/G192)</f>
        <v>37.069767441860463</v>
      </c>
      <c r="Q192" t="s">
        <v>2038</v>
      </c>
      <c r="R192" t="s">
        <v>2039</v>
      </c>
      <c r="S192" s="8">
        <f>(((J192/60)/60)/24)+DATE(1970,1,1)</f>
        <v>43536.208333333328</v>
      </c>
      <c r="T192" s="8">
        <f>(((K192/60)/60)/24)+DATE(1970,1,1)</f>
        <v>43539.208333333328</v>
      </c>
    </row>
    <row r="193" spans="1:20" customFormat="1" ht="17" x14ac:dyDescent="0.2">
      <c r="A193">
        <v>192</v>
      </c>
      <c r="B193" t="s">
        <v>436</v>
      </c>
      <c r="C193" s="3" t="s">
        <v>437</v>
      </c>
      <c r="D193">
        <v>42600</v>
      </c>
      <c r="E193">
        <v>8517</v>
      </c>
      <c r="F193" t="s">
        <v>14</v>
      </c>
      <c r="G193">
        <v>243</v>
      </c>
      <c r="H193" t="s">
        <v>21</v>
      </c>
      <c r="I193" t="s">
        <v>22</v>
      </c>
      <c r="J193">
        <v>1403845200</v>
      </c>
      <c r="K193">
        <v>1404190800</v>
      </c>
      <c r="L193" t="b">
        <v>0</v>
      </c>
      <c r="M193" t="b">
        <v>0</v>
      </c>
      <c r="N193" t="s">
        <v>23</v>
      </c>
      <c r="O193" s="11">
        <f>E193/D193</f>
        <v>0.19992957746478873</v>
      </c>
      <c r="P193" s="5">
        <f>IF(ISERROR(E193/G193),"0",E193/G193)</f>
        <v>35.049382716049379</v>
      </c>
      <c r="Q193" t="s">
        <v>2034</v>
      </c>
      <c r="R193" t="s">
        <v>2035</v>
      </c>
      <c r="S193" s="8">
        <f>(((J193/60)/60)/24)+DATE(1970,1,1)</f>
        <v>41817.208333333336</v>
      </c>
      <c r="T193" s="8">
        <f>(((K193/60)/60)/24)+DATE(1970,1,1)</f>
        <v>41821.208333333336</v>
      </c>
    </row>
    <row r="194" spans="1:20" customFormat="1" ht="17" x14ac:dyDescent="0.2">
      <c r="A194">
        <v>193</v>
      </c>
      <c r="B194" t="s">
        <v>438</v>
      </c>
      <c r="C194" s="3" t="s">
        <v>439</v>
      </c>
      <c r="D194">
        <v>6600</v>
      </c>
      <c r="E194">
        <v>3012</v>
      </c>
      <c r="F194" t="s">
        <v>14</v>
      </c>
      <c r="G194">
        <v>65</v>
      </c>
      <c r="H194" t="s">
        <v>21</v>
      </c>
      <c r="I194" t="s">
        <v>22</v>
      </c>
      <c r="J194">
        <v>1523163600</v>
      </c>
      <c r="K194">
        <v>1523509200</v>
      </c>
      <c r="L194" t="b">
        <v>1</v>
      </c>
      <c r="M194" t="b">
        <v>0</v>
      </c>
      <c r="N194" t="s">
        <v>60</v>
      </c>
      <c r="O194" s="11">
        <f>E194/D194</f>
        <v>0.45636363636363636</v>
      </c>
      <c r="P194" s="5">
        <f>IF(ISERROR(E194/G194),"0",E194/G194)</f>
        <v>46.338461538461537</v>
      </c>
      <c r="Q194" t="s">
        <v>2034</v>
      </c>
      <c r="R194" t="s">
        <v>2044</v>
      </c>
      <c r="S194" s="8">
        <f>(((J194/60)/60)/24)+DATE(1970,1,1)</f>
        <v>43198.208333333328</v>
      </c>
      <c r="T194" s="8">
        <f>(((K194/60)/60)/24)+DATE(1970,1,1)</f>
        <v>43202.208333333328</v>
      </c>
    </row>
    <row r="195" spans="1:20" customFormat="1" ht="17" x14ac:dyDescent="0.2">
      <c r="A195">
        <v>194</v>
      </c>
      <c r="B195" t="s">
        <v>440</v>
      </c>
      <c r="C195" s="3" t="s">
        <v>441</v>
      </c>
      <c r="D195">
        <v>7100</v>
      </c>
      <c r="E195">
        <v>8716</v>
      </c>
      <c r="F195" t="s">
        <v>20</v>
      </c>
      <c r="G195">
        <v>126</v>
      </c>
      <c r="H195" t="s">
        <v>21</v>
      </c>
      <c r="I195" t="s">
        <v>22</v>
      </c>
      <c r="J195">
        <v>1442206800</v>
      </c>
      <c r="K195">
        <v>1443589200</v>
      </c>
      <c r="L195" t="b">
        <v>0</v>
      </c>
      <c r="M195" t="b">
        <v>0</v>
      </c>
      <c r="N195" t="s">
        <v>148</v>
      </c>
      <c r="O195" s="11">
        <f>E195/D195</f>
        <v>1.227605633802817</v>
      </c>
      <c r="P195" s="5">
        <f>IF(ISERROR(E195/G195),"0",E195/G195)</f>
        <v>69.174603174603178</v>
      </c>
      <c r="Q195" t="s">
        <v>2034</v>
      </c>
      <c r="R195" t="s">
        <v>2056</v>
      </c>
      <c r="S195" s="8">
        <f>(((J195/60)/60)/24)+DATE(1970,1,1)</f>
        <v>42261.208333333328</v>
      </c>
      <c r="T195" s="8">
        <f>(((K195/60)/60)/24)+DATE(1970,1,1)</f>
        <v>42277.208333333328</v>
      </c>
    </row>
    <row r="196" spans="1:20" customFormat="1" ht="17" x14ac:dyDescent="0.2">
      <c r="A196">
        <v>195</v>
      </c>
      <c r="B196" t="s">
        <v>442</v>
      </c>
      <c r="C196" s="3" t="s">
        <v>443</v>
      </c>
      <c r="D196">
        <v>15800</v>
      </c>
      <c r="E196">
        <v>57157</v>
      </c>
      <c r="F196" t="s">
        <v>20</v>
      </c>
      <c r="G196">
        <v>524</v>
      </c>
      <c r="H196" t="s">
        <v>21</v>
      </c>
      <c r="I196" t="s">
        <v>22</v>
      </c>
      <c r="J196">
        <v>1532840400</v>
      </c>
      <c r="K196">
        <v>1533445200</v>
      </c>
      <c r="L196" t="b">
        <v>0</v>
      </c>
      <c r="M196" t="b">
        <v>0</v>
      </c>
      <c r="N196" t="s">
        <v>50</v>
      </c>
      <c r="O196" s="11">
        <f>E196/D196</f>
        <v>3.61753164556962</v>
      </c>
      <c r="P196" s="5">
        <f>IF(ISERROR(E196/G196),"0",E196/G196)</f>
        <v>109.07824427480917</v>
      </c>
      <c r="Q196" t="s">
        <v>2034</v>
      </c>
      <c r="R196" t="s">
        <v>2042</v>
      </c>
      <c r="S196" s="8">
        <f>(((J196/60)/60)/24)+DATE(1970,1,1)</f>
        <v>43310.208333333328</v>
      </c>
      <c r="T196" s="8">
        <f>(((K196/60)/60)/24)+DATE(1970,1,1)</f>
        <v>43317.208333333328</v>
      </c>
    </row>
    <row r="197" spans="1:20" customFormat="1" ht="17" x14ac:dyDescent="0.2">
      <c r="A197">
        <v>196</v>
      </c>
      <c r="B197" t="s">
        <v>444</v>
      </c>
      <c r="C197" s="3" t="s">
        <v>445</v>
      </c>
      <c r="D197">
        <v>8200</v>
      </c>
      <c r="E197">
        <v>5178</v>
      </c>
      <c r="F197" t="s">
        <v>14</v>
      </c>
      <c r="G197">
        <v>100</v>
      </c>
      <c r="H197" t="s">
        <v>36</v>
      </c>
      <c r="I197" t="s">
        <v>37</v>
      </c>
      <c r="J197">
        <v>1472878800</v>
      </c>
      <c r="K197">
        <v>1474520400</v>
      </c>
      <c r="L197" t="b">
        <v>0</v>
      </c>
      <c r="M197" t="b">
        <v>0</v>
      </c>
      <c r="N197" t="s">
        <v>65</v>
      </c>
      <c r="O197" s="11">
        <f>E197/D197</f>
        <v>0.63146341463414635</v>
      </c>
      <c r="P197" s="5">
        <f>IF(ISERROR(E197/G197),"0",E197/G197)</f>
        <v>51.78</v>
      </c>
      <c r="Q197" t="s">
        <v>2036</v>
      </c>
      <c r="R197" t="s">
        <v>2045</v>
      </c>
      <c r="S197" s="8">
        <f>(((J197/60)/60)/24)+DATE(1970,1,1)</f>
        <v>42616.208333333328</v>
      </c>
      <c r="T197" s="8">
        <f>(((K197/60)/60)/24)+DATE(1970,1,1)</f>
        <v>42635.208333333328</v>
      </c>
    </row>
    <row r="198" spans="1:20" customFormat="1" ht="17" x14ac:dyDescent="0.2">
      <c r="A198">
        <v>197</v>
      </c>
      <c r="B198" t="s">
        <v>446</v>
      </c>
      <c r="C198" s="3" t="s">
        <v>447</v>
      </c>
      <c r="D198">
        <v>54700</v>
      </c>
      <c r="E198">
        <v>163118</v>
      </c>
      <c r="F198" t="s">
        <v>20</v>
      </c>
      <c r="G198">
        <v>1989</v>
      </c>
      <c r="H198" t="s">
        <v>21</v>
      </c>
      <c r="I198" t="s">
        <v>22</v>
      </c>
      <c r="J198">
        <v>1498194000</v>
      </c>
      <c r="K198">
        <v>1499403600</v>
      </c>
      <c r="L198" t="b">
        <v>0</v>
      </c>
      <c r="M198" t="b">
        <v>0</v>
      </c>
      <c r="N198" t="s">
        <v>53</v>
      </c>
      <c r="O198" s="11">
        <f>E198/D198</f>
        <v>2.9820475319926874</v>
      </c>
      <c r="P198" s="5">
        <f>IF(ISERROR(E198/G198),"0",E198/G198)</f>
        <v>82.010055304172951</v>
      </c>
      <c r="Q198" t="s">
        <v>2040</v>
      </c>
      <c r="R198" t="s">
        <v>2043</v>
      </c>
      <c r="S198" s="8">
        <f>(((J198/60)/60)/24)+DATE(1970,1,1)</f>
        <v>42909.208333333328</v>
      </c>
      <c r="T198" s="8">
        <f>(((K198/60)/60)/24)+DATE(1970,1,1)</f>
        <v>42923.208333333328</v>
      </c>
    </row>
    <row r="199" spans="1:20" customFormat="1" ht="17" x14ac:dyDescent="0.2">
      <c r="A199">
        <v>198</v>
      </c>
      <c r="B199" t="s">
        <v>448</v>
      </c>
      <c r="C199" s="3" t="s">
        <v>449</v>
      </c>
      <c r="D199">
        <v>63200</v>
      </c>
      <c r="E199">
        <v>6041</v>
      </c>
      <c r="F199" t="s">
        <v>14</v>
      </c>
      <c r="G199">
        <v>168</v>
      </c>
      <c r="H199" t="s">
        <v>21</v>
      </c>
      <c r="I199" t="s">
        <v>22</v>
      </c>
      <c r="J199">
        <v>1281070800</v>
      </c>
      <c r="K199">
        <v>1283576400</v>
      </c>
      <c r="L199" t="b">
        <v>0</v>
      </c>
      <c r="M199" t="b">
        <v>0</v>
      </c>
      <c r="N199" t="s">
        <v>50</v>
      </c>
      <c r="O199" s="11">
        <f>E199/D199</f>
        <v>9.5585443037974685E-2</v>
      </c>
      <c r="P199" s="5">
        <f>IF(ISERROR(E199/G199),"0",E199/G199)</f>
        <v>35.958333333333336</v>
      </c>
      <c r="Q199" t="s">
        <v>2034</v>
      </c>
      <c r="R199" t="s">
        <v>2042</v>
      </c>
      <c r="S199" s="8">
        <f>(((J199/60)/60)/24)+DATE(1970,1,1)</f>
        <v>40396.208333333336</v>
      </c>
      <c r="T199" s="8">
        <f>(((K199/60)/60)/24)+DATE(1970,1,1)</f>
        <v>40425.208333333336</v>
      </c>
    </row>
    <row r="200" spans="1:20" customFormat="1" ht="17" x14ac:dyDescent="0.2">
      <c r="A200">
        <v>199</v>
      </c>
      <c r="B200" t="s">
        <v>450</v>
      </c>
      <c r="C200" s="3" t="s">
        <v>451</v>
      </c>
      <c r="D200">
        <v>1800</v>
      </c>
      <c r="E200">
        <v>968</v>
      </c>
      <c r="F200" t="s">
        <v>14</v>
      </c>
      <c r="G200">
        <v>13</v>
      </c>
      <c r="H200" t="s">
        <v>21</v>
      </c>
      <c r="I200" t="s">
        <v>22</v>
      </c>
      <c r="J200">
        <v>1436245200</v>
      </c>
      <c r="K200">
        <v>1436590800</v>
      </c>
      <c r="L200" t="b">
        <v>0</v>
      </c>
      <c r="M200" t="b">
        <v>0</v>
      </c>
      <c r="N200" t="s">
        <v>23</v>
      </c>
      <c r="O200" s="11">
        <f>E200/D200</f>
        <v>0.5377777777777778</v>
      </c>
      <c r="P200" s="5">
        <f>IF(ISERROR(E200/G200),"0",E200/G200)</f>
        <v>74.461538461538467</v>
      </c>
      <c r="Q200" t="s">
        <v>2034</v>
      </c>
      <c r="R200" t="s">
        <v>2035</v>
      </c>
      <c r="S200" s="8">
        <f>(((J200/60)/60)/24)+DATE(1970,1,1)</f>
        <v>42192.208333333328</v>
      </c>
      <c r="T200" s="8">
        <f>(((K200/60)/60)/24)+DATE(1970,1,1)</f>
        <v>42196.208333333328</v>
      </c>
    </row>
    <row r="201" spans="1:20" customFormat="1" ht="17" x14ac:dyDescent="0.2">
      <c r="A201">
        <v>200</v>
      </c>
      <c r="B201" t="s">
        <v>452</v>
      </c>
      <c r="C201" s="3" t="s">
        <v>453</v>
      </c>
      <c r="D201">
        <v>100</v>
      </c>
      <c r="E201">
        <v>2</v>
      </c>
      <c r="F201" t="s">
        <v>14</v>
      </c>
      <c r="G201">
        <v>1</v>
      </c>
      <c r="H201" t="s">
        <v>15</v>
      </c>
      <c r="I201" t="s">
        <v>16</v>
      </c>
      <c r="J201">
        <v>1269493200</v>
      </c>
      <c r="K201">
        <v>1270443600</v>
      </c>
      <c r="L201" t="b">
        <v>0</v>
      </c>
      <c r="M201" t="b">
        <v>0</v>
      </c>
      <c r="N201" t="s">
        <v>33</v>
      </c>
      <c r="O201" s="11">
        <f>E201/D201</f>
        <v>0.02</v>
      </c>
      <c r="P201" s="5">
        <f>IF(ISERROR(E201/G201),"0",E201/G201)</f>
        <v>2</v>
      </c>
      <c r="Q201" t="s">
        <v>2038</v>
      </c>
      <c r="R201" t="s">
        <v>2039</v>
      </c>
      <c r="S201" s="8">
        <f>(((J201/60)/60)/24)+DATE(1970,1,1)</f>
        <v>40262.208333333336</v>
      </c>
      <c r="T201" s="8">
        <f>(((K201/60)/60)/24)+DATE(1970,1,1)</f>
        <v>40273.208333333336</v>
      </c>
    </row>
    <row r="202" spans="1:20" customFormat="1" ht="34" x14ac:dyDescent="0.2">
      <c r="A202">
        <v>201</v>
      </c>
      <c r="B202" t="s">
        <v>454</v>
      </c>
      <c r="C202" s="3" t="s">
        <v>455</v>
      </c>
      <c r="D202">
        <v>2100</v>
      </c>
      <c r="E202">
        <v>14305</v>
      </c>
      <c r="F202" t="s">
        <v>20</v>
      </c>
      <c r="G202">
        <v>157</v>
      </c>
      <c r="H202" t="s">
        <v>21</v>
      </c>
      <c r="I202" t="s">
        <v>22</v>
      </c>
      <c r="J202">
        <v>1406264400</v>
      </c>
      <c r="K202">
        <v>1407819600</v>
      </c>
      <c r="L202" t="b">
        <v>0</v>
      </c>
      <c r="M202" t="b">
        <v>0</v>
      </c>
      <c r="N202" t="s">
        <v>28</v>
      </c>
      <c r="O202" s="11">
        <f>E202/D202</f>
        <v>6.8119047619047617</v>
      </c>
      <c r="P202" s="5">
        <f>IF(ISERROR(E202/G202),"0",E202/G202)</f>
        <v>91.114649681528661</v>
      </c>
      <c r="Q202" t="s">
        <v>2036</v>
      </c>
      <c r="R202" t="s">
        <v>2037</v>
      </c>
      <c r="S202" s="8">
        <f>(((J202/60)/60)/24)+DATE(1970,1,1)</f>
        <v>41845.208333333336</v>
      </c>
      <c r="T202" s="8">
        <f>(((K202/60)/60)/24)+DATE(1970,1,1)</f>
        <v>41863.208333333336</v>
      </c>
    </row>
    <row r="203" spans="1:20" customFormat="1" ht="17" x14ac:dyDescent="0.2">
      <c r="A203">
        <v>202</v>
      </c>
      <c r="B203" t="s">
        <v>456</v>
      </c>
      <c r="C203" s="3" t="s">
        <v>457</v>
      </c>
      <c r="D203">
        <v>8300</v>
      </c>
      <c r="E203">
        <v>6543</v>
      </c>
      <c r="F203" t="s">
        <v>74</v>
      </c>
      <c r="G203">
        <v>82</v>
      </c>
      <c r="H203" t="s">
        <v>21</v>
      </c>
      <c r="I203" t="s">
        <v>22</v>
      </c>
      <c r="J203">
        <v>1317531600</v>
      </c>
      <c r="K203">
        <v>1317877200</v>
      </c>
      <c r="L203" t="b">
        <v>0</v>
      </c>
      <c r="M203" t="b">
        <v>0</v>
      </c>
      <c r="N203" t="s">
        <v>17</v>
      </c>
      <c r="O203" s="11">
        <f>E203/D203</f>
        <v>0.78831325301204824</v>
      </c>
      <c r="P203" s="5">
        <f>IF(ISERROR(E203/G203),"0",E203/G203)</f>
        <v>79.792682926829272</v>
      </c>
      <c r="Q203" t="s">
        <v>2032</v>
      </c>
      <c r="R203" t="s">
        <v>2033</v>
      </c>
      <c r="S203" s="8">
        <f>(((J203/60)/60)/24)+DATE(1970,1,1)</f>
        <v>40818.208333333336</v>
      </c>
      <c r="T203" s="8">
        <f>(((K203/60)/60)/24)+DATE(1970,1,1)</f>
        <v>40822.208333333336</v>
      </c>
    </row>
    <row r="204" spans="1:20" customFormat="1" ht="34" x14ac:dyDescent="0.2">
      <c r="A204">
        <v>203</v>
      </c>
      <c r="B204" t="s">
        <v>458</v>
      </c>
      <c r="C204" s="3" t="s">
        <v>459</v>
      </c>
      <c r="D204">
        <v>143900</v>
      </c>
      <c r="E204">
        <v>193413</v>
      </c>
      <c r="F204" t="s">
        <v>20</v>
      </c>
      <c r="G204">
        <v>4498</v>
      </c>
      <c r="H204" t="s">
        <v>26</v>
      </c>
      <c r="I204" t="s">
        <v>27</v>
      </c>
      <c r="J204">
        <v>1484632800</v>
      </c>
      <c r="K204">
        <v>1484805600</v>
      </c>
      <c r="L204" t="b">
        <v>0</v>
      </c>
      <c r="M204" t="b">
        <v>0</v>
      </c>
      <c r="N204" t="s">
        <v>33</v>
      </c>
      <c r="O204" s="11">
        <f>E204/D204</f>
        <v>1.3440792216817234</v>
      </c>
      <c r="P204" s="5">
        <f>IF(ISERROR(E204/G204),"0",E204/G204)</f>
        <v>42.999777678968428</v>
      </c>
      <c r="Q204" t="s">
        <v>2038</v>
      </c>
      <c r="R204" t="s">
        <v>2039</v>
      </c>
      <c r="S204" s="8">
        <f>(((J204/60)/60)/24)+DATE(1970,1,1)</f>
        <v>42752.25</v>
      </c>
      <c r="T204" s="8">
        <f>(((K204/60)/60)/24)+DATE(1970,1,1)</f>
        <v>42754.25</v>
      </c>
    </row>
    <row r="205" spans="1:20" customFormat="1" ht="17" x14ac:dyDescent="0.2">
      <c r="A205">
        <v>204</v>
      </c>
      <c r="B205" t="s">
        <v>460</v>
      </c>
      <c r="C205" s="3" t="s">
        <v>461</v>
      </c>
      <c r="D205">
        <v>75000</v>
      </c>
      <c r="E205">
        <v>2529</v>
      </c>
      <c r="F205" t="s">
        <v>14</v>
      </c>
      <c r="G205">
        <v>40</v>
      </c>
      <c r="H205" t="s">
        <v>21</v>
      </c>
      <c r="I205" t="s">
        <v>22</v>
      </c>
      <c r="J205">
        <v>1301806800</v>
      </c>
      <c r="K205">
        <v>1302670800</v>
      </c>
      <c r="L205" t="b">
        <v>0</v>
      </c>
      <c r="M205" t="b">
        <v>0</v>
      </c>
      <c r="N205" t="s">
        <v>159</v>
      </c>
      <c r="O205" s="11">
        <f>E205/D205</f>
        <v>3.372E-2</v>
      </c>
      <c r="P205" s="5">
        <f>IF(ISERROR(E205/G205),"0",E205/G205)</f>
        <v>63.225000000000001</v>
      </c>
      <c r="Q205" t="s">
        <v>2034</v>
      </c>
      <c r="R205" t="s">
        <v>2057</v>
      </c>
      <c r="S205" s="8">
        <f>(((J205/60)/60)/24)+DATE(1970,1,1)</f>
        <v>40636.208333333336</v>
      </c>
      <c r="T205" s="8">
        <f>(((K205/60)/60)/24)+DATE(1970,1,1)</f>
        <v>40646.208333333336</v>
      </c>
    </row>
    <row r="206" spans="1:20" customFormat="1" ht="17" x14ac:dyDescent="0.2">
      <c r="A206">
        <v>205</v>
      </c>
      <c r="B206" t="s">
        <v>462</v>
      </c>
      <c r="C206" s="3" t="s">
        <v>463</v>
      </c>
      <c r="D206">
        <v>1300</v>
      </c>
      <c r="E206">
        <v>5614</v>
      </c>
      <c r="F206" t="s">
        <v>20</v>
      </c>
      <c r="G206">
        <v>80</v>
      </c>
      <c r="H206" t="s">
        <v>21</v>
      </c>
      <c r="I206" t="s">
        <v>22</v>
      </c>
      <c r="J206">
        <v>1539752400</v>
      </c>
      <c r="K206">
        <v>1540789200</v>
      </c>
      <c r="L206" t="b">
        <v>1</v>
      </c>
      <c r="M206" t="b">
        <v>0</v>
      </c>
      <c r="N206" t="s">
        <v>33</v>
      </c>
      <c r="O206" s="11">
        <f>E206/D206</f>
        <v>4.3184615384615386</v>
      </c>
      <c r="P206" s="5">
        <f>IF(ISERROR(E206/G206),"0",E206/G206)</f>
        <v>70.174999999999997</v>
      </c>
      <c r="Q206" t="s">
        <v>2038</v>
      </c>
      <c r="R206" t="s">
        <v>2039</v>
      </c>
      <c r="S206" s="8">
        <f>(((J206/60)/60)/24)+DATE(1970,1,1)</f>
        <v>43390.208333333328</v>
      </c>
      <c r="T206" s="8">
        <f>(((K206/60)/60)/24)+DATE(1970,1,1)</f>
        <v>43402.208333333328</v>
      </c>
    </row>
    <row r="207" spans="1:20" customFormat="1" ht="17" x14ac:dyDescent="0.2">
      <c r="A207">
        <v>206</v>
      </c>
      <c r="B207" t="s">
        <v>464</v>
      </c>
      <c r="C207" s="3" t="s">
        <v>465</v>
      </c>
      <c r="D207">
        <v>9000</v>
      </c>
      <c r="E207">
        <v>3496</v>
      </c>
      <c r="F207" t="s">
        <v>74</v>
      </c>
      <c r="G207">
        <v>57</v>
      </c>
      <c r="H207" t="s">
        <v>21</v>
      </c>
      <c r="I207" t="s">
        <v>22</v>
      </c>
      <c r="J207">
        <v>1267250400</v>
      </c>
      <c r="K207">
        <v>1268028000</v>
      </c>
      <c r="L207" t="b">
        <v>0</v>
      </c>
      <c r="M207" t="b">
        <v>0</v>
      </c>
      <c r="N207" t="s">
        <v>119</v>
      </c>
      <c r="O207" s="11">
        <f>E207/D207</f>
        <v>0.38844444444444443</v>
      </c>
      <c r="P207" s="5">
        <f>IF(ISERROR(E207/G207),"0",E207/G207)</f>
        <v>61.333333333333336</v>
      </c>
      <c r="Q207" t="s">
        <v>2046</v>
      </c>
      <c r="R207" t="s">
        <v>2052</v>
      </c>
      <c r="S207" s="8">
        <f>(((J207/60)/60)/24)+DATE(1970,1,1)</f>
        <v>40236.25</v>
      </c>
      <c r="T207" s="8">
        <f>(((K207/60)/60)/24)+DATE(1970,1,1)</f>
        <v>40245.25</v>
      </c>
    </row>
    <row r="208" spans="1:20" customFormat="1" ht="34" x14ac:dyDescent="0.2">
      <c r="A208">
        <v>207</v>
      </c>
      <c r="B208" t="s">
        <v>466</v>
      </c>
      <c r="C208" s="3" t="s">
        <v>467</v>
      </c>
      <c r="D208">
        <v>1000</v>
      </c>
      <c r="E208">
        <v>4257</v>
      </c>
      <c r="F208" t="s">
        <v>20</v>
      </c>
      <c r="G208">
        <v>43</v>
      </c>
      <c r="H208" t="s">
        <v>21</v>
      </c>
      <c r="I208" t="s">
        <v>22</v>
      </c>
      <c r="J208">
        <v>1535432400</v>
      </c>
      <c r="K208">
        <v>1537160400</v>
      </c>
      <c r="L208" t="b">
        <v>0</v>
      </c>
      <c r="M208" t="b">
        <v>1</v>
      </c>
      <c r="N208" t="s">
        <v>23</v>
      </c>
      <c r="O208" s="11">
        <f>E208/D208</f>
        <v>4.2569999999999997</v>
      </c>
      <c r="P208" s="5">
        <f>IF(ISERROR(E208/G208),"0",E208/G208)</f>
        <v>99</v>
      </c>
      <c r="Q208" t="s">
        <v>2034</v>
      </c>
      <c r="R208" t="s">
        <v>2035</v>
      </c>
      <c r="S208" s="8">
        <f>(((J208/60)/60)/24)+DATE(1970,1,1)</f>
        <v>43340.208333333328</v>
      </c>
      <c r="T208" s="8">
        <f>(((K208/60)/60)/24)+DATE(1970,1,1)</f>
        <v>43360.208333333328</v>
      </c>
    </row>
    <row r="209" spans="1:20" customFormat="1" ht="17" x14ac:dyDescent="0.2">
      <c r="A209">
        <v>208</v>
      </c>
      <c r="B209" t="s">
        <v>468</v>
      </c>
      <c r="C209" s="3" t="s">
        <v>469</v>
      </c>
      <c r="D209">
        <v>196900</v>
      </c>
      <c r="E209">
        <v>199110</v>
      </c>
      <c r="F209" t="s">
        <v>20</v>
      </c>
      <c r="G209">
        <v>2053</v>
      </c>
      <c r="H209" t="s">
        <v>21</v>
      </c>
      <c r="I209" t="s">
        <v>22</v>
      </c>
      <c r="J209">
        <v>1510207200</v>
      </c>
      <c r="K209">
        <v>1512280800</v>
      </c>
      <c r="L209" t="b">
        <v>0</v>
      </c>
      <c r="M209" t="b">
        <v>0</v>
      </c>
      <c r="N209" t="s">
        <v>42</v>
      </c>
      <c r="O209" s="11">
        <f>E209/D209</f>
        <v>1.0112239715591671</v>
      </c>
      <c r="P209" s="5">
        <f>IF(ISERROR(E209/G209),"0",E209/G209)</f>
        <v>96.984900146127615</v>
      </c>
      <c r="Q209" t="s">
        <v>2040</v>
      </c>
      <c r="R209" t="s">
        <v>2041</v>
      </c>
      <c r="S209" s="8">
        <f>(((J209/60)/60)/24)+DATE(1970,1,1)</f>
        <v>43048.25</v>
      </c>
      <c r="T209" s="8">
        <f>(((K209/60)/60)/24)+DATE(1970,1,1)</f>
        <v>43072.25</v>
      </c>
    </row>
    <row r="210" spans="1:20" customFormat="1" ht="17" x14ac:dyDescent="0.2">
      <c r="A210">
        <v>210</v>
      </c>
      <c r="B210" t="s">
        <v>472</v>
      </c>
      <c r="C210" s="3" t="s">
        <v>473</v>
      </c>
      <c r="D210">
        <v>9400</v>
      </c>
      <c r="E210">
        <v>6338</v>
      </c>
      <c r="F210" t="s">
        <v>14</v>
      </c>
      <c r="G210">
        <v>226</v>
      </c>
      <c r="H210" t="s">
        <v>36</v>
      </c>
      <c r="I210" t="s">
        <v>37</v>
      </c>
      <c r="J210">
        <v>1488520800</v>
      </c>
      <c r="K210">
        <v>1490850000</v>
      </c>
      <c r="L210" t="b">
        <v>0</v>
      </c>
      <c r="M210" t="b">
        <v>0</v>
      </c>
      <c r="N210" t="s">
        <v>474</v>
      </c>
      <c r="O210" s="11">
        <f>E210/D210</f>
        <v>0.67425531914893622</v>
      </c>
      <c r="P210" s="5">
        <f>IF(ISERROR(E210/G210),"0",E210/G210)</f>
        <v>28.044247787610619</v>
      </c>
      <c r="Q210" t="s">
        <v>2040</v>
      </c>
      <c r="R210" t="s">
        <v>2062</v>
      </c>
      <c r="S210" s="8">
        <f>(((J210/60)/60)/24)+DATE(1970,1,1)</f>
        <v>42797.25</v>
      </c>
      <c r="T210" s="8">
        <f>(((K210/60)/60)/24)+DATE(1970,1,1)</f>
        <v>42824.208333333328</v>
      </c>
    </row>
    <row r="211" spans="1:20" customFormat="1" ht="34" x14ac:dyDescent="0.2">
      <c r="A211">
        <v>211</v>
      </c>
      <c r="B211" t="s">
        <v>475</v>
      </c>
      <c r="C211" s="3" t="s">
        <v>476</v>
      </c>
      <c r="D211">
        <v>104400</v>
      </c>
      <c r="E211">
        <v>99100</v>
      </c>
      <c r="F211" t="s">
        <v>14</v>
      </c>
      <c r="G211">
        <v>1625</v>
      </c>
      <c r="H211" t="s">
        <v>21</v>
      </c>
      <c r="I211" t="s">
        <v>22</v>
      </c>
      <c r="J211">
        <v>1377579600</v>
      </c>
      <c r="K211">
        <v>1379653200</v>
      </c>
      <c r="L211" t="b">
        <v>0</v>
      </c>
      <c r="M211" t="b">
        <v>0</v>
      </c>
      <c r="N211" t="s">
        <v>33</v>
      </c>
      <c r="O211" s="11">
        <f>E211/D211</f>
        <v>0.9492337164750958</v>
      </c>
      <c r="P211" s="5">
        <f>IF(ISERROR(E211/G211),"0",E211/G211)</f>
        <v>60.984615384615381</v>
      </c>
      <c r="Q211" t="s">
        <v>2038</v>
      </c>
      <c r="R211" t="s">
        <v>2039</v>
      </c>
      <c r="S211" s="8">
        <f>(((J211/60)/60)/24)+DATE(1970,1,1)</f>
        <v>41513.208333333336</v>
      </c>
      <c r="T211" s="8">
        <f>(((K211/60)/60)/24)+DATE(1970,1,1)</f>
        <v>41537.208333333336</v>
      </c>
    </row>
    <row r="212" spans="1:20" customFormat="1" ht="34" x14ac:dyDescent="0.2">
      <c r="A212">
        <v>212</v>
      </c>
      <c r="B212" t="s">
        <v>477</v>
      </c>
      <c r="C212" s="3" t="s">
        <v>478</v>
      </c>
      <c r="D212">
        <v>8100</v>
      </c>
      <c r="E212">
        <v>12300</v>
      </c>
      <c r="F212" t="s">
        <v>20</v>
      </c>
      <c r="G212">
        <v>168</v>
      </c>
      <c r="H212" t="s">
        <v>21</v>
      </c>
      <c r="I212" t="s">
        <v>22</v>
      </c>
      <c r="J212">
        <v>1576389600</v>
      </c>
      <c r="K212">
        <v>1580364000</v>
      </c>
      <c r="L212" t="b">
        <v>0</v>
      </c>
      <c r="M212" t="b">
        <v>0</v>
      </c>
      <c r="N212" t="s">
        <v>33</v>
      </c>
      <c r="O212" s="11">
        <f>E212/D212</f>
        <v>1.5185185185185186</v>
      </c>
      <c r="P212" s="5">
        <f>IF(ISERROR(E212/G212),"0",E212/G212)</f>
        <v>73.214285714285708</v>
      </c>
      <c r="Q212" t="s">
        <v>2038</v>
      </c>
      <c r="R212" t="s">
        <v>2039</v>
      </c>
      <c r="S212" s="8">
        <f>(((J212/60)/60)/24)+DATE(1970,1,1)</f>
        <v>43814.25</v>
      </c>
      <c r="T212" s="8">
        <f>(((K212/60)/60)/24)+DATE(1970,1,1)</f>
        <v>43860.25</v>
      </c>
    </row>
    <row r="213" spans="1:20" customFormat="1" ht="34" x14ac:dyDescent="0.2">
      <c r="A213">
        <v>213</v>
      </c>
      <c r="B213" t="s">
        <v>479</v>
      </c>
      <c r="C213" s="3" t="s">
        <v>480</v>
      </c>
      <c r="D213">
        <v>87900</v>
      </c>
      <c r="E213">
        <v>171549</v>
      </c>
      <c r="F213" t="s">
        <v>20</v>
      </c>
      <c r="G213">
        <v>4289</v>
      </c>
      <c r="H213" t="s">
        <v>21</v>
      </c>
      <c r="I213" t="s">
        <v>22</v>
      </c>
      <c r="J213">
        <v>1289019600</v>
      </c>
      <c r="K213">
        <v>1289714400</v>
      </c>
      <c r="L213" t="b">
        <v>0</v>
      </c>
      <c r="M213" t="b">
        <v>1</v>
      </c>
      <c r="N213" t="s">
        <v>60</v>
      </c>
      <c r="O213" s="11">
        <f>E213/D213</f>
        <v>1.9516382252559727</v>
      </c>
      <c r="P213" s="5">
        <f>IF(ISERROR(E213/G213),"0",E213/G213)</f>
        <v>39.997435299603637</v>
      </c>
      <c r="Q213" t="s">
        <v>2034</v>
      </c>
      <c r="R213" t="s">
        <v>2044</v>
      </c>
      <c r="S213" s="8">
        <f>(((J213/60)/60)/24)+DATE(1970,1,1)</f>
        <v>40488.208333333336</v>
      </c>
      <c r="T213" s="8">
        <f>(((K213/60)/60)/24)+DATE(1970,1,1)</f>
        <v>40496.25</v>
      </c>
    </row>
    <row r="214" spans="1:20" customFormat="1" ht="17" x14ac:dyDescent="0.2">
      <c r="A214">
        <v>214</v>
      </c>
      <c r="B214" t="s">
        <v>481</v>
      </c>
      <c r="C214" s="3" t="s">
        <v>482</v>
      </c>
      <c r="D214">
        <v>1400</v>
      </c>
      <c r="E214">
        <v>14324</v>
      </c>
      <c r="F214" t="s">
        <v>20</v>
      </c>
      <c r="G214">
        <v>165</v>
      </c>
      <c r="H214" t="s">
        <v>21</v>
      </c>
      <c r="I214" t="s">
        <v>22</v>
      </c>
      <c r="J214">
        <v>1282194000</v>
      </c>
      <c r="K214">
        <v>1282712400</v>
      </c>
      <c r="L214" t="b">
        <v>0</v>
      </c>
      <c r="M214" t="b">
        <v>0</v>
      </c>
      <c r="N214" t="s">
        <v>23</v>
      </c>
      <c r="O214" s="11">
        <f>E214/D214</f>
        <v>10.231428571428571</v>
      </c>
      <c r="P214" s="5">
        <f>IF(ISERROR(E214/G214),"0",E214/G214)</f>
        <v>86.812121212121212</v>
      </c>
      <c r="Q214" t="s">
        <v>2034</v>
      </c>
      <c r="R214" t="s">
        <v>2035</v>
      </c>
      <c r="S214" s="8">
        <f>(((J214/60)/60)/24)+DATE(1970,1,1)</f>
        <v>40409.208333333336</v>
      </c>
      <c r="T214" s="8">
        <f>(((K214/60)/60)/24)+DATE(1970,1,1)</f>
        <v>40415.208333333336</v>
      </c>
    </row>
    <row r="215" spans="1:20" customFormat="1" ht="17" x14ac:dyDescent="0.2">
      <c r="A215">
        <v>215</v>
      </c>
      <c r="B215" t="s">
        <v>483</v>
      </c>
      <c r="C215" s="3" t="s">
        <v>484</v>
      </c>
      <c r="D215">
        <v>156800</v>
      </c>
      <c r="E215">
        <v>6024</v>
      </c>
      <c r="F215" t="s">
        <v>14</v>
      </c>
      <c r="G215">
        <v>143</v>
      </c>
      <c r="H215" t="s">
        <v>21</v>
      </c>
      <c r="I215" t="s">
        <v>22</v>
      </c>
      <c r="J215">
        <v>1550037600</v>
      </c>
      <c r="K215">
        <v>1550210400</v>
      </c>
      <c r="L215" t="b">
        <v>0</v>
      </c>
      <c r="M215" t="b">
        <v>0</v>
      </c>
      <c r="N215" t="s">
        <v>33</v>
      </c>
      <c r="O215" s="11">
        <f>E215/D215</f>
        <v>3.8418367346938778E-2</v>
      </c>
      <c r="P215" s="5">
        <f>IF(ISERROR(E215/G215),"0",E215/G215)</f>
        <v>42.125874125874127</v>
      </c>
      <c r="Q215" t="s">
        <v>2038</v>
      </c>
      <c r="R215" t="s">
        <v>2039</v>
      </c>
      <c r="S215" s="8">
        <f>(((J215/60)/60)/24)+DATE(1970,1,1)</f>
        <v>43509.25</v>
      </c>
      <c r="T215" s="8">
        <f>(((K215/60)/60)/24)+DATE(1970,1,1)</f>
        <v>43511.25</v>
      </c>
    </row>
    <row r="216" spans="1:20" customFormat="1" ht="17" x14ac:dyDescent="0.2">
      <c r="A216">
        <v>216</v>
      </c>
      <c r="B216" t="s">
        <v>485</v>
      </c>
      <c r="C216" s="3" t="s">
        <v>486</v>
      </c>
      <c r="D216">
        <v>121700</v>
      </c>
      <c r="E216">
        <v>188721</v>
      </c>
      <c r="F216" t="s">
        <v>20</v>
      </c>
      <c r="G216">
        <v>1815</v>
      </c>
      <c r="H216" t="s">
        <v>21</v>
      </c>
      <c r="I216" t="s">
        <v>22</v>
      </c>
      <c r="J216">
        <v>1321941600</v>
      </c>
      <c r="K216">
        <v>1322114400</v>
      </c>
      <c r="L216" t="b">
        <v>0</v>
      </c>
      <c r="M216" t="b">
        <v>0</v>
      </c>
      <c r="N216" t="s">
        <v>33</v>
      </c>
      <c r="O216" s="11">
        <f>E216/D216</f>
        <v>1.5507066557107643</v>
      </c>
      <c r="P216" s="5">
        <f>IF(ISERROR(E216/G216),"0",E216/G216)</f>
        <v>103.97851239669421</v>
      </c>
      <c r="Q216" t="s">
        <v>2038</v>
      </c>
      <c r="R216" t="s">
        <v>2039</v>
      </c>
      <c r="S216" s="8">
        <f>(((J216/60)/60)/24)+DATE(1970,1,1)</f>
        <v>40869.25</v>
      </c>
      <c r="T216" s="8">
        <f>(((K216/60)/60)/24)+DATE(1970,1,1)</f>
        <v>40871.25</v>
      </c>
    </row>
    <row r="217" spans="1:20" customFormat="1" ht="17" hidden="1" x14ac:dyDescent="0.2">
      <c r="A217">
        <v>788</v>
      </c>
      <c r="B217" t="s">
        <v>1611</v>
      </c>
      <c r="C217" s="3" t="s">
        <v>1612</v>
      </c>
      <c r="D217">
        <v>3600</v>
      </c>
      <c r="E217">
        <v>3174</v>
      </c>
      <c r="F217" t="s">
        <v>47</v>
      </c>
      <c r="G217">
        <v>31</v>
      </c>
      <c r="H217" t="s">
        <v>21</v>
      </c>
      <c r="I217" t="s">
        <v>22</v>
      </c>
      <c r="J217">
        <v>1350709200</v>
      </c>
      <c r="K217">
        <v>1352527200</v>
      </c>
      <c r="L217" t="b">
        <v>0</v>
      </c>
      <c r="M217" t="b">
        <v>0</v>
      </c>
      <c r="N217" t="s">
        <v>71</v>
      </c>
      <c r="O217" s="11">
        <f>E217/D217</f>
        <v>0.88166666666666671</v>
      </c>
      <c r="P217" s="5">
        <f>IF(ISERROR(E217/G217),"0",E217/G217)</f>
        <v>102.38709677419355</v>
      </c>
      <c r="Q217" t="s">
        <v>2040</v>
      </c>
      <c r="R217" t="s">
        <v>2048</v>
      </c>
      <c r="S217" s="8">
        <f>(((J217/60)/60)/24)+DATE(1970,1,1)</f>
        <v>41202.208333333336</v>
      </c>
      <c r="T217" s="8">
        <f>(((K217/60)/60)/24)+DATE(1970,1,1)</f>
        <v>41223.25</v>
      </c>
    </row>
    <row r="218" spans="1:20" customFormat="1" ht="17" x14ac:dyDescent="0.2">
      <c r="A218">
        <v>217</v>
      </c>
      <c r="B218" t="s">
        <v>487</v>
      </c>
      <c r="C218" s="3" t="s">
        <v>488</v>
      </c>
      <c r="D218">
        <v>129400</v>
      </c>
      <c r="E218">
        <v>57911</v>
      </c>
      <c r="F218" t="s">
        <v>14</v>
      </c>
      <c r="G218">
        <v>934</v>
      </c>
      <c r="H218" t="s">
        <v>21</v>
      </c>
      <c r="I218" t="s">
        <v>22</v>
      </c>
      <c r="J218">
        <v>1556427600</v>
      </c>
      <c r="K218">
        <v>1557205200</v>
      </c>
      <c r="L218" t="b">
        <v>0</v>
      </c>
      <c r="M218" t="b">
        <v>0</v>
      </c>
      <c r="N218" t="s">
        <v>474</v>
      </c>
      <c r="O218" s="11">
        <f>E218/D218</f>
        <v>0.44753477588871715</v>
      </c>
      <c r="P218" s="5">
        <f>IF(ISERROR(E218/G218),"0",E218/G218)</f>
        <v>62.003211991434689</v>
      </c>
      <c r="Q218" t="s">
        <v>2040</v>
      </c>
      <c r="R218" t="s">
        <v>2062</v>
      </c>
      <c r="S218" s="8">
        <f>(((J218/60)/60)/24)+DATE(1970,1,1)</f>
        <v>43583.208333333328</v>
      </c>
      <c r="T218" s="8">
        <f>(((K218/60)/60)/24)+DATE(1970,1,1)</f>
        <v>43592.208333333328</v>
      </c>
    </row>
    <row r="219" spans="1:20" customFormat="1" ht="17" hidden="1" x14ac:dyDescent="0.2">
      <c r="A219">
        <v>917</v>
      </c>
      <c r="B219" t="s">
        <v>1866</v>
      </c>
      <c r="C219" s="3" t="s">
        <v>1867</v>
      </c>
      <c r="D219">
        <v>3600</v>
      </c>
      <c r="E219">
        <v>2097</v>
      </c>
      <c r="F219" t="s">
        <v>47</v>
      </c>
      <c r="G219">
        <v>27</v>
      </c>
      <c r="H219" t="s">
        <v>40</v>
      </c>
      <c r="I219" t="s">
        <v>41</v>
      </c>
      <c r="J219">
        <v>1309237200</v>
      </c>
      <c r="K219">
        <v>1311310800</v>
      </c>
      <c r="L219" t="b">
        <v>0</v>
      </c>
      <c r="M219" t="b">
        <v>1</v>
      </c>
      <c r="N219" t="s">
        <v>100</v>
      </c>
      <c r="O219" s="11">
        <f>E219/D219</f>
        <v>0.58250000000000002</v>
      </c>
      <c r="P219" s="5">
        <f>IF(ISERROR(E219/G219),"0",E219/G219)</f>
        <v>77.666666666666671</v>
      </c>
      <c r="Q219" t="s">
        <v>2040</v>
      </c>
      <c r="R219" t="s">
        <v>2051</v>
      </c>
      <c r="S219" s="8">
        <f>(((J219/60)/60)/24)+DATE(1970,1,1)</f>
        <v>40722.208333333336</v>
      </c>
      <c r="T219" s="8">
        <f>(((K219/60)/60)/24)+DATE(1970,1,1)</f>
        <v>40746.208333333336</v>
      </c>
    </row>
    <row r="220" spans="1:20" customFormat="1" ht="17" x14ac:dyDescent="0.2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t="s">
        <v>20</v>
      </c>
      <c r="G220">
        <v>397</v>
      </c>
      <c r="H220" t="s">
        <v>40</v>
      </c>
      <c r="I220" t="s">
        <v>41</v>
      </c>
      <c r="J220">
        <v>1320991200</v>
      </c>
      <c r="K220">
        <v>1323928800</v>
      </c>
      <c r="L220" t="b">
        <v>0</v>
      </c>
      <c r="M220" t="b">
        <v>1</v>
      </c>
      <c r="N220" t="s">
        <v>100</v>
      </c>
      <c r="O220" s="11">
        <f>E220/D220</f>
        <v>2.1594736842105262</v>
      </c>
      <c r="P220" s="5">
        <f>IF(ISERROR(E220/G220),"0",E220/G220)</f>
        <v>31.005037783375315</v>
      </c>
      <c r="Q220" t="s">
        <v>2040</v>
      </c>
      <c r="R220" t="s">
        <v>2051</v>
      </c>
      <c r="S220" s="8">
        <f>(((J220/60)/60)/24)+DATE(1970,1,1)</f>
        <v>40858.25</v>
      </c>
      <c r="T220" s="8">
        <f>(((K220/60)/60)/24)+DATE(1970,1,1)</f>
        <v>40892.25</v>
      </c>
    </row>
    <row r="221" spans="1:20" customFormat="1" ht="17" x14ac:dyDescent="0.2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t="s">
        <v>20</v>
      </c>
      <c r="G221">
        <v>1539</v>
      </c>
      <c r="H221" t="s">
        <v>21</v>
      </c>
      <c r="I221" t="s">
        <v>22</v>
      </c>
      <c r="J221">
        <v>1345093200</v>
      </c>
      <c r="K221">
        <v>1346130000</v>
      </c>
      <c r="L221" t="b">
        <v>0</v>
      </c>
      <c r="M221" t="b">
        <v>0</v>
      </c>
      <c r="N221" t="s">
        <v>71</v>
      </c>
      <c r="O221" s="11">
        <f>E221/D221</f>
        <v>3.3212709832134291</v>
      </c>
      <c r="P221" s="5">
        <f>IF(ISERROR(E221/G221),"0",E221/G221)</f>
        <v>89.991552956465242</v>
      </c>
      <c r="Q221" t="s">
        <v>2040</v>
      </c>
      <c r="R221" t="s">
        <v>2048</v>
      </c>
      <c r="S221" s="8">
        <f>(((J221/60)/60)/24)+DATE(1970,1,1)</f>
        <v>41137.208333333336</v>
      </c>
      <c r="T221" s="8">
        <f>(((K221/60)/60)/24)+DATE(1970,1,1)</f>
        <v>41149.208333333336</v>
      </c>
    </row>
    <row r="222" spans="1:20" customFormat="1" ht="17" x14ac:dyDescent="0.2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t="s">
        <v>14</v>
      </c>
      <c r="G222">
        <v>17</v>
      </c>
      <c r="H222" t="s">
        <v>21</v>
      </c>
      <c r="I222" t="s">
        <v>22</v>
      </c>
      <c r="J222">
        <v>1309496400</v>
      </c>
      <c r="K222">
        <v>1311051600</v>
      </c>
      <c r="L222" t="b">
        <v>1</v>
      </c>
      <c r="M222" t="b">
        <v>0</v>
      </c>
      <c r="N222" t="s">
        <v>33</v>
      </c>
      <c r="O222" s="11">
        <f>E222/D222</f>
        <v>8.4430379746835441E-2</v>
      </c>
      <c r="P222" s="5">
        <f>IF(ISERROR(E222/G222),"0",E222/G222)</f>
        <v>39.235294117647058</v>
      </c>
      <c r="Q222" t="s">
        <v>2038</v>
      </c>
      <c r="R222" t="s">
        <v>2039</v>
      </c>
      <c r="S222" s="8">
        <f>(((J222/60)/60)/24)+DATE(1970,1,1)</f>
        <v>40725.208333333336</v>
      </c>
      <c r="T222" s="8">
        <f>(((K222/60)/60)/24)+DATE(1970,1,1)</f>
        <v>40743.208333333336</v>
      </c>
    </row>
    <row r="223" spans="1:20" customFormat="1" ht="34" x14ac:dyDescent="0.2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t="s">
        <v>14</v>
      </c>
      <c r="G223">
        <v>2179</v>
      </c>
      <c r="H223" t="s">
        <v>21</v>
      </c>
      <c r="I223" t="s">
        <v>22</v>
      </c>
      <c r="J223">
        <v>1340254800</v>
      </c>
      <c r="K223">
        <v>1340427600</v>
      </c>
      <c r="L223" t="b">
        <v>1</v>
      </c>
      <c r="M223" t="b">
        <v>0</v>
      </c>
      <c r="N223" t="s">
        <v>17</v>
      </c>
      <c r="O223" s="11">
        <f>E223/D223</f>
        <v>0.9862551440329218</v>
      </c>
      <c r="P223" s="5">
        <f>IF(ISERROR(E223/G223),"0",E223/G223)</f>
        <v>54.993116108306566</v>
      </c>
      <c r="Q223" t="s">
        <v>2032</v>
      </c>
      <c r="R223" t="s">
        <v>2033</v>
      </c>
      <c r="S223" s="8">
        <f>(((J223/60)/60)/24)+DATE(1970,1,1)</f>
        <v>41081.208333333336</v>
      </c>
      <c r="T223" s="8">
        <f>(((K223/60)/60)/24)+DATE(1970,1,1)</f>
        <v>41083.208333333336</v>
      </c>
    </row>
    <row r="224" spans="1:20" customFormat="1" ht="17" x14ac:dyDescent="0.2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t="s">
        <v>20</v>
      </c>
      <c r="G224">
        <v>138</v>
      </c>
      <c r="H224" t="s">
        <v>21</v>
      </c>
      <c r="I224" t="s">
        <v>22</v>
      </c>
      <c r="J224">
        <v>1412226000</v>
      </c>
      <c r="K224">
        <v>1412312400</v>
      </c>
      <c r="L224" t="b">
        <v>0</v>
      </c>
      <c r="M224" t="b">
        <v>0</v>
      </c>
      <c r="N224" t="s">
        <v>122</v>
      </c>
      <c r="O224" s="11">
        <f>E224/D224</f>
        <v>1.3797916666666667</v>
      </c>
      <c r="P224" s="5">
        <f>IF(ISERROR(E224/G224),"0",E224/G224)</f>
        <v>47.992753623188406</v>
      </c>
      <c r="Q224" t="s">
        <v>2053</v>
      </c>
      <c r="R224" t="s">
        <v>2054</v>
      </c>
      <c r="S224" s="8">
        <f>(((J224/60)/60)/24)+DATE(1970,1,1)</f>
        <v>41914.208333333336</v>
      </c>
      <c r="T224" s="8">
        <f>(((K224/60)/60)/24)+DATE(1970,1,1)</f>
        <v>41915.208333333336</v>
      </c>
    </row>
    <row r="225" spans="1:20" customFormat="1" ht="17" x14ac:dyDescent="0.2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t="s">
        <v>14</v>
      </c>
      <c r="G225">
        <v>931</v>
      </c>
      <c r="H225" t="s">
        <v>21</v>
      </c>
      <c r="I225" t="s">
        <v>22</v>
      </c>
      <c r="J225">
        <v>1458104400</v>
      </c>
      <c r="K225">
        <v>1459314000</v>
      </c>
      <c r="L225" t="b">
        <v>0</v>
      </c>
      <c r="M225" t="b">
        <v>0</v>
      </c>
      <c r="N225" t="s">
        <v>33</v>
      </c>
      <c r="O225" s="11">
        <f>E225/D225</f>
        <v>0.93810996563573879</v>
      </c>
      <c r="P225" s="5">
        <f>IF(ISERROR(E225/G225),"0",E225/G225)</f>
        <v>87.966702470461868</v>
      </c>
      <c r="Q225" t="s">
        <v>2038</v>
      </c>
      <c r="R225" t="s">
        <v>2039</v>
      </c>
      <c r="S225" s="8">
        <f>(((J225/60)/60)/24)+DATE(1970,1,1)</f>
        <v>42445.208333333328</v>
      </c>
      <c r="T225" s="8">
        <f>(((K225/60)/60)/24)+DATE(1970,1,1)</f>
        <v>42459.208333333328</v>
      </c>
    </row>
    <row r="226" spans="1:20" customFormat="1" ht="17" x14ac:dyDescent="0.2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t="s">
        <v>20</v>
      </c>
      <c r="G226">
        <v>3594</v>
      </c>
      <c r="H226" t="s">
        <v>21</v>
      </c>
      <c r="I226" t="s">
        <v>22</v>
      </c>
      <c r="J226">
        <v>1411534800</v>
      </c>
      <c r="K226">
        <v>1415426400</v>
      </c>
      <c r="L226" t="b">
        <v>0</v>
      </c>
      <c r="M226" t="b">
        <v>0</v>
      </c>
      <c r="N226" t="s">
        <v>474</v>
      </c>
      <c r="O226" s="11">
        <f>E226/D226</f>
        <v>4.0363930885529156</v>
      </c>
      <c r="P226" s="5">
        <f>IF(ISERROR(E226/G226),"0",E226/G226)</f>
        <v>51.999165275459099</v>
      </c>
      <c r="Q226" t="s">
        <v>2040</v>
      </c>
      <c r="R226" t="s">
        <v>2062</v>
      </c>
      <c r="S226" s="8">
        <f>(((J226/60)/60)/24)+DATE(1970,1,1)</f>
        <v>41906.208333333336</v>
      </c>
      <c r="T226" s="8">
        <f>(((K226/60)/60)/24)+DATE(1970,1,1)</f>
        <v>41951.25</v>
      </c>
    </row>
    <row r="227" spans="1:20" customFormat="1" ht="17" x14ac:dyDescent="0.2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t="s">
        <v>20</v>
      </c>
      <c r="G227">
        <v>5880</v>
      </c>
      <c r="H227" t="s">
        <v>21</v>
      </c>
      <c r="I227" t="s">
        <v>22</v>
      </c>
      <c r="J227">
        <v>1399093200</v>
      </c>
      <c r="K227">
        <v>1399093200</v>
      </c>
      <c r="L227" t="b">
        <v>1</v>
      </c>
      <c r="M227" t="b">
        <v>0</v>
      </c>
      <c r="N227" t="s">
        <v>23</v>
      </c>
      <c r="O227" s="11">
        <f>E227/D227</f>
        <v>2.6017404129793511</v>
      </c>
      <c r="P227" s="5">
        <f>IF(ISERROR(E227/G227),"0",E227/G227)</f>
        <v>29.999659863945578</v>
      </c>
      <c r="Q227" t="s">
        <v>2034</v>
      </c>
      <c r="R227" t="s">
        <v>2035</v>
      </c>
      <c r="S227" s="8">
        <f>(((J227/60)/60)/24)+DATE(1970,1,1)</f>
        <v>41762.208333333336</v>
      </c>
      <c r="T227" s="8">
        <f>(((K227/60)/60)/24)+DATE(1970,1,1)</f>
        <v>41762.208333333336</v>
      </c>
    </row>
    <row r="228" spans="1:20" customFormat="1" ht="17" x14ac:dyDescent="0.2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t="s">
        <v>20</v>
      </c>
      <c r="G228">
        <v>112</v>
      </c>
      <c r="H228" t="s">
        <v>21</v>
      </c>
      <c r="I228" t="s">
        <v>22</v>
      </c>
      <c r="J228">
        <v>1270702800</v>
      </c>
      <c r="K228">
        <v>1273899600</v>
      </c>
      <c r="L228" t="b">
        <v>0</v>
      </c>
      <c r="M228" t="b">
        <v>0</v>
      </c>
      <c r="N228" t="s">
        <v>122</v>
      </c>
      <c r="O228" s="11">
        <f>E228/D228</f>
        <v>3.6663333333333332</v>
      </c>
      <c r="P228" s="5">
        <f>IF(ISERROR(E228/G228),"0",E228/G228)</f>
        <v>98.205357142857139</v>
      </c>
      <c r="Q228" t="s">
        <v>2053</v>
      </c>
      <c r="R228" t="s">
        <v>2054</v>
      </c>
      <c r="S228" s="8">
        <f>(((J228/60)/60)/24)+DATE(1970,1,1)</f>
        <v>40276.208333333336</v>
      </c>
      <c r="T228" s="8">
        <f>(((K228/60)/60)/24)+DATE(1970,1,1)</f>
        <v>40313.208333333336</v>
      </c>
    </row>
    <row r="229" spans="1:20" customFormat="1" ht="17" x14ac:dyDescent="0.2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t="s">
        <v>20</v>
      </c>
      <c r="G229">
        <v>943</v>
      </c>
      <c r="H229" t="s">
        <v>21</v>
      </c>
      <c r="I229" t="s">
        <v>22</v>
      </c>
      <c r="J229">
        <v>1431666000</v>
      </c>
      <c r="K229">
        <v>1432184400</v>
      </c>
      <c r="L229" t="b">
        <v>0</v>
      </c>
      <c r="M229" t="b">
        <v>0</v>
      </c>
      <c r="N229" t="s">
        <v>292</v>
      </c>
      <c r="O229" s="11">
        <f>E229/D229</f>
        <v>1.687208538587849</v>
      </c>
      <c r="P229" s="5">
        <f>IF(ISERROR(E229/G229),"0",E229/G229)</f>
        <v>108.96182396606575</v>
      </c>
      <c r="Q229" t="s">
        <v>2049</v>
      </c>
      <c r="R229" t="s">
        <v>2060</v>
      </c>
      <c r="S229" s="8">
        <f>(((J229/60)/60)/24)+DATE(1970,1,1)</f>
        <v>42139.208333333328</v>
      </c>
      <c r="T229" s="8">
        <f>(((K229/60)/60)/24)+DATE(1970,1,1)</f>
        <v>42145.208333333328</v>
      </c>
    </row>
    <row r="230" spans="1:20" customFormat="1" ht="17" x14ac:dyDescent="0.2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t="s">
        <v>20</v>
      </c>
      <c r="G230">
        <v>2468</v>
      </c>
      <c r="H230" t="s">
        <v>21</v>
      </c>
      <c r="I230" t="s">
        <v>22</v>
      </c>
      <c r="J230">
        <v>1472619600</v>
      </c>
      <c r="K230">
        <v>1474779600</v>
      </c>
      <c r="L230" t="b">
        <v>0</v>
      </c>
      <c r="M230" t="b">
        <v>0</v>
      </c>
      <c r="N230" t="s">
        <v>71</v>
      </c>
      <c r="O230" s="11">
        <f>E230/D230</f>
        <v>1.1990717911530093</v>
      </c>
      <c r="P230" s="5">
        <f>IF(ISERROR(E230/G230),"0",E230/G230)</f>
        <v>66.998379254457049</v>
      </c>
      <c r="Q230" t="s">
        <v>2040</v>
      </c>
      <c r="R230" t="s">
        <v>2048</v>
      </c>
      <c r="S230" s="8">
        <f>(((J230/60)/60)/24)+DATE(1970,1,1)</f>
        <v>42613.208333333328</v>
      </c>
      <c r="T230" s="8">
        <f>(((K230/60)/60)/24)+DATE(1970,1,1)</f>
        <v>42638.208333333328</v>
      </c>
    </row>
    <row r="231" spans="1:20" customFormat="1" ht="17" x14ac:dyDescent="0.2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t="s">
        <v>20</v>
      </c>
      <c r="G231">
        <v>2551</v>
      </c>
      <c r="H231" t="s">
        <v>21</v>
      </c>
      <c r="I231" t="s">
        <v>22</v>
      </c>
      <c r="J231">
        <v>1496293200</v>
      </c>
      <c r="K231">
        <v>1500440400</v>
      </c>
      <c r="L231" t="b">
        <v>0</v>
      </c>
      <c r="M231" t="b">
        <v>1</v>
      </c>
      <c r="N231" t="s">
        <v>292</v>
      </c>
      <c r="O231" s="11">
        <f>E231/D231</f>
        <v>1.936892523364486</v>
      </c>
      <c r="P231" s="5">
        <f>IF(ISERROR(E231/G231),"0",E231/G231)</f>
        <v>64.99333594668758</v>
      </c>
      <c r="Q231" t="s">
        <v>2049</v>
      </c>
      <c r="R231" t="s">
        <v>2060</v>
      </c>
      <c r="S231" s="8">
        <f>(((J231/60)/60)/24)+DATE(1970,1,1)</f>
        <v>42887.208333333328</v>
      </c>
      <c r="T231" s="8">
        <f>(((K231/60)/60)/24)+DATE(1970,1,1)</f>
        <v>42935.208333333328</v>
      </c>
    </row>
    <row r="232" spans="1:20" customFormat="1" ht="17" hidden="1" x14ac:dyDescent="0.2">
      <c r="A232">
        <v>355</v>
      </c>
      <c r="B232" t="s">
        <v>762</v>
      </c>
      <c r="C232" s="3" t="s">
        <v>763</v>
      </c>
      <c r="D232">
        <v>3800</v>
      </c>
      <c r="E232">
        <v>2241</v>
      </c>
      <c r="F232" t="s">
        <v>47</v>
      </c>
      <c r="G232">
        <v>86</v>
      </c>
      <c r="H232" t="s">
        <v>21</v>
      </c>
      <c r="I232" t="s">
        <v>22</v>
      </c>
      <c r="J232">
        <v>1485064800</v>
      </c>
      <c r="K232">
        <v>1488520800</v>
      </c>
      <c r="L232" t="b">
        <v>0</v>
      </c>
      <c r="M232" t="b">
        <v>0</v>
      </c>
      <c r="N232" t="s">
        <v>65</v>
      </c>
      <c r="O232" s="11">
        <f>E232/D232</f>
        <v>0.58973684210526311</v>
      </c>
      <c r="P232" s="5">
        <f>IF(ISERROR(E232/G232),"0",E232/G232)</f>
        <v>26.058139534883722</v>
      </c>
      <c r="Q232" t="s">
        <v>2036</v>
      </c>
      <c r="R232" t="s">
        <v>2045</v>
      </c>
      <c r="S232" s="8">
        <f>(((J232/60)/60)/24)+DATE(1970,1,1)</f>
        <v>42757.25</v>
      </c>
      <c r="T232" s="8">
        <f>(((K232/60)/60)/24)+DATE(1970,1,1)</f>
        <v>42797.25</v>
      </c>
    </row>
    <row r="233" spans="1:20" customFormat="1" ht="17" x14ac:dyDescent="0.2">
      <c r="A233">
        <v>230</v>
      </c>
      <c r="B233" t="s">
        <v>512</v>
      </c>
      <c r="C233" s="3" t="s">
        <v>513</v>
      </c>
      <c r="D233">
        <v>2400</v>
      </c>
      <c r="E233">
        <v>10084</v>
      </c>
      <c r="F233" t="s">
        <v>20</v>
      </c>
      <c r="G233">
        <v>101</v>
      </c>
      <c r="H233" t="s">
        <v>21</v>
      </c>
      <c r="I233" t="s">
        <v>22</v>
      </c>
      <c r="J233">
        <v>1575612000</v>
      </c>
      <c r="K233">
        <v>1575612000</v>
      </c>
      <c r="L233" t="b">
        <v>0</v>
      </c>
      <c r="M233" t="b">
        <v>0</v>
      </c>
      <c r="N233" t="s">
        <v>89</v>
      </c>
      <c r="O233" s="11">
        <f>E233/D233</f>
        <v>4.2016666666666671</v>
      </c>
      <c r="P233" s="5">
        <f>IF(ISERROR(E233/G233),"0",E233/G233)</f>
        <v>99.841584158415841</v>
      </c>
      <c r="Q233" t="s">
        <v>2049</v>
      </c>
      <c r="R233" t="s">
        <v>2050</v>
      </c>
      <c r="S233" s="8">
        <f>(((J233/60)/60)/24)+DATE(1970,1,1)</f>
        <v>43805.25</v>
      </c>
      <c r="T233" s="8">
        <f>(((K233/60)/60)/24)+DATE(1970,1,1)</f>
        <v>43805.25</v>
      </c>
    </row>
    <row r="234" spans="1:20" customFormat="1" ht="17" x14ac:dyDescent="0.2">
      <c r="A234">
        <v>231</v>
      </c>
      <c r="B234" t="s">
        <v>514</v>
      </c>
      <c r="C234" s="3" t="s">
        <v>515</v>
      </c>
      <c r="D234">
        <v>7200</v>
      </c>
      <c r="E234">
        <v>5523</v>
      </c>
      <c r="F234" t="s">
        <v>74</v>
      </c>
      <c r="G234">
        <v>67</v>
      </c>
      <c r="H234" t="s">
        <v>21</v>
      </c>
      <c r="I234" t="s">
        <v>22</v>
      </c>
      <c r="J234">
        <v>1369112400</v>
      </c>
      <c r="K234">
        <v>1374123600</v>
      </c>
      <c r="L234" t="b">
        <v>0</v>
      </c>
      <c r="M234" t="b">
        <v>0</v>
      </c>
      <c r="N234" t="s">
        <v>33</v>
      </c>
      <c r="O234" s="11">
        <f>E234/D234</f>
        <v>0.76708333333333334</v>
      </c>
      <c r="P234" s="5">
        <f>IF(ISERROR(E234/G234),"0",E234/G234)</f>
        <v>82.432835820895519</v>
      </c>
      <c r="Q234" t="s">
        <v>2038</v>
      </c>
      <c r="R234" t="s">
        <v>2039</v>
      </c>
      <c r="S234" s="8">
        <f>(((J234/60)/60)/24)+DATE(1970,1,1)</f>
        <v>41415.208333333336</v>
      </c>
      <c r="T234" s="8">
        <f>(((K234/60)/60)/24)+DATE(1970,1,1)</f>
        <v>41473.208333333336</v>
      </c>
    </row>
    <row r="235" spans="1:20" customFormat="1" ht="17" x14ac:dyDescent="0.2">
      <c r="A235">
        <v>232</v>
      </c>
      <c r="B235" t="s">
        <v>516</v>
      </c>
      <c r="C235" s="3" t="s">
        <v>517</v>
      </c>
      <c r="D235">
        <v>3400</v>
      </c>
      <c r="E235">
        <v>5823</v>
      </c>
      <c r="F235" t="s">
        <v>20</v>
      </c>
      <c r="G235">
        <v>92</v>
      </c>
      <c r="H235" t="s">
        <v>21</v>
      </c>
      <c r="I235" t="s">
        <v>22</v>
      </c>
      <c r="J235">
        <v>1469422800</v>
      </c>
      <c r="K235">
        <v>1469509200</v>
      </c>
      <c r="L235" t="b">
        <v>0</v>
      </c>
      <c r="M235" t="b">
        <v>0</v>
      </c>
      <c r="N235" t="s">
        <v>33</v>
      </c>
      <c r="O235" s="11">
        <f>E235/D235</f>
        <v>1.7126470588235294</v>
      </c>
      <c r="P235" s="5">
        <f>IF(ISERROR(E235/G235),"0",E235/G235)</f>
        <v>63.293478260869563</v>
      </c>
      <c r="Q235" t="s">
        <v>2038</v>
      </c>
      <c r="R235" t="s">
        <v>2039</v>
      </c>
      <c r="S235" s="8">
        <f>(((J235/60)/60)/24)+DATE(1970,1,1)</f>
        <v>42576.208333333328</v>
      </c>
      <c r="T235" s="8">
        <f>(((K235/60)/60)/24)+DATE(1970,1,1)</f>
        <v>42577.208333333328</v>
      </c>
    </row>
    <row r="236" spans="1:20" customFormat="1" ht="17" x14ac:dyDescent="0.2">
      <c r="A236">
        <v>233</v>
      </c>
      <c r="B236" t="s">
        <v>518</v>
      </c>
      <c r="C236" s="3" t="s">
        <v>519</v>
      </c>
      <c r="D236">
        <v>3800</v>
      </c>
      <c r="E236">
        <v>6000</v>
      </c>
      <c r="F236" t="s">
        <v>20</v>
      </c>
      <c r="G236">
        <v>62</v>
      </c>
      <c r="H236" t="s">
        <v>21</v>
      </c>
      <c r="I236" t="s">
        <v>22</v>
      </c>
      <c r="J236">
        <v>1307854800</v>
      </c>
      <c r="K236">
        <v>1309237200</v>
      </c>
      <c r="L236" t="b">
        <v>0</v>
      </c>
      <c r="M236" t="b">
        <v>0</v>
      </c>
      <c r="N236" t="s">
        <v>71</v>
      </c>
      <c r="O236" s="11">
        <f>E236/D236</f>
        <v>1.5789473684210527</v>
      </c>
      <c r="P236" s="5">
        <f>IF(ISERROR(E236/G236),"0",E236/G236)</f>
        <v>96.774193548387103</v>
      </c>
      <c r="Q236" t="s">
        <v>2040</v>
      </c>
      <c r="R236" t="s">
        <v>2048</v>
      </c>
      <c r="S236" s="8">
        <f>(((J236/60)/60)/24)+DATE(1970,1,1)</f>
        <v>40706.208333333336</v>
      </c>
      <c r="T236" s="8">
        <f>(((K236/60)/60)/24)+DATE(1970,1,1)</f>
        <v>40722.208333333336</v>
      </c>
    </row>
    <row r="237" spans="1:20" customFormat="1" ht="17" x14ac:dyDescent="0.2">
      <c r="A237">
        <v>234</v>
      </c>
      <c r="B237" t="s">
        <v>520</v>
      </c>
      <c r="C237" s="3" t="s">
        <v>521</v>
      </c>
      <c r="D237">
        <v>7500</v>
      </c>
      <c r="E237">
        <v>8181</v>
      </c>
      <c r="F237" t="s">
        <v>20</v>
      </c>
      <c r="G237">
        <v>149</v>
      </c>
      <c r="H237" t="s">
        <v>107</v>
      </c>
      <c r="I237" t="s">
        <v>108</v>
      </c>
      <c r="J237">
        <v>1503378000</v>
      </c>
      <c r="K237">
        <v>1503982800</v>
      </c>
      <c r="L237" t="b">
        <v>0</v>
      </c>
      <c r="M237" t="b">
        <v>1</v>
      </c>
      <c r="N237" t="s">
        <v>89</v>
      </c>
      <c r="O237" s="11">
        <f>E237/D237</f>
        <v>1.0908</v>
      </c>
      <c r="P237" s="5">
        <f>IF(ISERROR(E237/G237),"0",E237/G237)</f>
        <v>54.906040268456373</v>
      </c>
      <c r="Q237" t="s">
        <v>2049</v>
      </c>
      <c r="R237" t="s">
        <v>2050</v>
      </c>
      <c r="S237" s="8">
        <f>(((J237/60)/60)/24)+DATE(1970,1,1)</f>
        <v>42969.208333333328</v>
      </c>
      <c r="T237" s="8">
        <f>(((K237/60)/60)/24)+DATE(1970,1,1)</f>
        <v>42976.208333333328</v>
      </c>
    </row>
    <row r="238" spans="1:20" customFormat="1" ht="34" x14ac:dyDescent="0.2">
      <c r="A238">
        <v>235</v>
      </c>
      <c r="B238" t="s">
        <v>522</v>
      </c>
      <c r="C238" s="3" t="s">
        <v>523</v>
      </c>
      <c r="D238">
        <v>8600</v>
      </c>
      <c r="E238">
        <v>3589</v>
      </c>
      <c r="F238" t="s">
        <v>14</v>
      </c>
      <c r="G238">
        <v>92</v>
      </c>
      <c r="H238" t="s">
        <v>21</v>
      </c>
      <c r="I238" t="s">
        <v>22</v>
      </c>
      <c r="J238">
        <v>1486965600</v>
      </c>
      <c r="K238">
        <v>1487397600</v>
      </c>
      <c r="L238" t="b">
        <v>0</v>
      </c>
      <c r="M238" t="b">
        <v>0</v>
      </c>
      <c r="N238" t="s">
        <v>71</v>
      </c>
      <c r="O238" s="11">
        <f>E238/D238</f>
        <v>0.41732558139534881</v>
      </c>
      <c r="P238" s="5">
        <f>IF(ISERROR(E238/G238),"0",E238/G238)</f>
        <v>39.010869565217391</v>
      </c>
      <c r="Q238" t="s">
        <v>2040</v>
      </c>
      <c r="R238" t="s">
        <v>2048</v>
      </c>
      <c r="S238" s="8">
        <f>(((J238/60)/60)/24)+DATE(1970,1,1)</f>
        <v>42779.25</v>
      </c>
      <c r="T238" s="8">
        <f>(((K238/60)/60)/24)+DATE(1970,1,1)</f>
        <v>42784.25</v>
      </c>
    </row>
    <row r="239" spans="1:20" customFormat="1" ht="17" x14ac:dyDescent="0.2">
      <c r="A239">
        <v>236</v>
      </c>
      <c r="B239" t="s">
        <v>524</v>
      </c>
      <c r="C239" s="3" t="s">
        <v>525</v>
      </c>
      <c r="D239">
        <v>39500</v>
      </c>
      <c r="E239">
        <v>4323</v>
      </c>
      <c r="F239" t="s">
        <v>14</v>
      </c>
      <c r="G239">
        <v>57</v>
      </c>
      <c r="H239" t="s">
        <v>26</v>
      </c>
      <c r="I239" t="s">
        <v>27</v>
      </c>
      <c r="J239">
        <v>1561438800</v>
      </c>
      <c r="K239">
        <v>1562043600</v>
      </c>
      <c r="L239" t="b">
        <v>0</v>
      </c>
      <c r="M239" t="b">
        <v>1</v>
      </c>
      <c r="N239" t="s">
        <v>23</v>
      </c>
      <c r="O239" s="11">
        <f>E239/D239</f>
        <v>0.10944303797468355</v>
      </c>
      <c r="P239" s="5">
        <f>IF(ISERROR(E239/G239),"0",E239/G239)</f>
        <v>75.84210526315789</v>
      </c>
      <c r="Q239" t="s">
        <v>2034</v>
      </c>
      <c r="R239" t="s">
        <v>2035</v>
      </c>
      <c r="S239" s="8">
        <f>(((J239/60)/60)/24)+DATE(1970,1,1)</f>
        <v>43641.208333333328</v>
      </c>
      <c r="T239" s="8">
        <f>(((K239/60)/60)/24)+DATE(1970,1,1)</f>
        <v>43648.208333333328</v>
      </c>
    </row>
    <row r="240" spans="1:20" customFormat="1" ht="34" x14ac:dyDescent="0.2">
      <c r="A240">
        <v>237</v>
      </c>
      <c r="B240" t="s">
        <v>526</v>
      </c>
      <c r="C240" s="3" t="s">
        <v>527</v>
      </c>
      <c r="D240">
        <v>9300</v>
      </c>
      <c r="E240">
        <v>14822</v>
      </c>
      <c r="F240" t="s">
        <v>20</v>
      </c>
      <c r="G240">
        <v>329</v>
      </c>
      <c r="H240" t="s">
        <v>21</v>
      </c>
      <c r="I240" t="s">
        <v>22</v>
      </c>
      <c r="J240">
        <v>1398402000</v>
      </c>
      <c r="K240">
        <v>1398574800</v>
      </c>
      <c r="L240" t="b">
        <v>0</v>
      </c>
      <c r="M240" t="b">
        <v>0</v>
      </c>
      <c r="N240" t="s">
        <v>71</v>
      </c>
      <c r="O240" s="11">
        <f>E240/D240</f>
        <v>1.593763440860215</v>
      </c>
      <c r="P240" s="5">
        <f>IF(ISERROR(E240/G240),"0",E240/G240)</f>
        <v>45.051671732522799</v>
      </c>
      <c r="Q240" t="s">
        <v>2040</v>
      </c>
      <c r="R240" t="s">
        <v>2048</v>
      </c>
      <c r="S240" s="8">
        <f>(((J240/60)/60)/24)+DATE(1970,1,1)</f>
        <v>41754.208333333336</v>
      </c>
      <c r="T240" s="8">
        <f>(((K240/60)/60)/24)+DATE(1970,1,1)</f>
        <v>41756.208333333336</v>
      </c>
    </row>
    <row r="241" spans="1:20" customFormat="1" ht="17" x14ac:dyDescent="0.2">
      <c r="A241">
        <v>238</v>
      </c>
      <c r="B241" t="s">
        <v>528</v>
      </c>
      <c r="C241" s="3" t="s">
        <v>529</v>
      </c>
      <c r="D241">
        <v>2400</v>
      </c>
      <c r="E241">
        <v>10138</v>
      </c>
      <c r="F241" t="s">
        <v>20</v>
      </c>
      <c r="G241">
        <v>97</v>
      </c>
      <c r="H241" t="s">
        <v>36</v>
      </c>
      <c r="I241" t="s">
        <v>37</v>
      </c>
      <c r="J241">
        <v>1513231200</v>
      </c>
      <c r="K241">
        <v>1515391200</v>
      </c>
      <c r="L241" t="b">
        <v>0</v>
      </c>
      <c r="M241" t="b">
        <v>1</v>
      </c>
      <c r="N241" t="s">
        <v>33</v>
      </c>
      <c r="O241" s="11">
        <f>E241/D241</f>
        <v>4.2241666666666671</v>
      </c>
      <c r="P241" s="5">
        <f>IF(ISERROR(E241/G241),"0",E241/G241)</f>
        <v>104.51546391752578</v>
      </c>
      <c r="Q241" t="s">
        <v>2038</v>
      </c>
      <c r="R241" t="s">
        <v>2039</v>
      </c>
      <c r="S241" s="8">
        <f>(((J241/60)/60)/24)+DATE(1970,1,1)</f>
        <v>43083.25</v>
      </c>
      <c r="T241" s="8">
        <f>(((K241/60)/60)/24)+DATE(1970,1,1)</f>
        <v>43108.25</v>
      </c>
    </row>
    <row r="242" spans="1:20" customFormat="1" ht="34" x14ac:dyDescent="0.2">
      <c r="A242">
        <v>239</v>
      </c>
      <c r="B242" t="s">
        <v>530</v>
      </c>
      <c r="C242" s="3" t="s">
        <v>531</v>
      </c>
      <c r="D242">
        <v>3200</v>
      </c>
      <c r="E242">
        <v>3127</v>
      </c>
      <c r="F242" t="s">
        <v>14</v>
      </c>
      <c r="G242">
        <v>41</v>
      </c>
      <c r="H242" t="s">
        <v>21</v>
      </c>
      <c r="I242" t="s">
        <v>22</v>
      </c>
      <c r="J242">
        <v>1440824400</v>
      </c>
      <c r="K242">
        <v>1441170000</v>
      </c>
      <c r="L242" t="b">
        <v>0</v>
      </c>
      <c r="M242" t="b">
        <v>0</v>
      </c>
      <c r="N242" t="s">
        <v>65</v>
      </c>
      <c r="O242" s="11">
        <f>E242/D242</f>
        <v>0.97718749999999999</v>
      </c>
      <c r="P242" s="5">
        <f>IF(ISERROR(E242/G242),"0",E242/G242)</f>
        <v>76.268292682926827</v>
      </c>
      <c r="Q242" t="s">
        <v>2036</v>
      </c>
      <c r="R242" t="s">
        <v>2045</v>
      </c>
      <c r="S242" s="8">
        <f>(((J242/60)/60)/24)+DATE(1970,1,1)</f>
        <v>42245.208333333328</v>
      </c>
      <c r="T242" s="8">
        <f>(((K242/60)/60)/24)+DATE(1970,1,1)</f>
        <v>42249.208333333328</v>
      </c>
    </row>
    <row r="243" spans="1:20" customFormat="1" ht="17" x14ac:dyDescent="0.2">
      <c r="A243">
        <v>240</v>
      </c>
      <c r="B243" t="s">
        <v>532</v>
      </c>
      <c r="C243" s="3" t="s">
        <v>533</v>
      </c>
      <c r="D243">
        <v>29400</v>
      </c>
      <c r="E243">
        <v>123124</v>
      </c>
      <c r="F243" t="s">
        <v>20</v>
      </c>
      <c r="G243">
        <v>1784</v>
      </c>
      <c r="H243" t="s">
        <v>21</v>
      </c>
      <c r="I243" t="s">
        <v>22</v>
      </c>
      <c r="J243">
        <v>1281070800</v>
      </c>
      <c r="K243">
        <v>1281157200</v>
      </c>
      <c r="L243" t="b">
        <v>0</v>
      </c>
      <c r="M243" t="b">
        <v>0</v>
      </c>
      <c r="N243" t="s">
        <v>33</v>
      </c>
      <c r="O243" s="11">
        <f>E243/D243</f>
        <v>4.1878911564625847</v>
      </c>
      <c r="P243" s="5">
        <f>IF(ISERROR(E243/G243),"0",E243/G243)</f>
        <v>69.015695067264573</v>
      </c>
      <c r="Q243" t="s">
        <v>2038</v>
      </c>
      <c r="R243" t="s">
        <v>2039</v>
      </c>
      <c r="S243" s="8">
        <f>(((J243/60)/60)/24)+DATE(1970,1,1)</f>
        <v>40396.208333333336</v>
      </c>
      <c r="T243" s="8">
        <f>(((K243/60)/60)/24)+DATE(1970,1,1)</f>
        <v>40397.208333333336</v>
      </c>
    </row>
    <row r="244" spans="1:20" customFormat="1" ht="17" x14ac:dyDescent="0.2">
      <c r="A244">
        <v>241</v>
      </c>
      <c r="B244" t="s">
        <v>534</v>
      </c>
      <c r="C244" s="3" t="s">
        <v>535</v>
      </c>
      <c r="D244">
        <v>168500</v>
      </c>
      <c r="E244">
        <v>171729</v>
      </c>
      <c r="F244" t="s">
        <v>20</v>
      </c>
      <c r="G244">
        <v>1684</v>
      </c>
      <c r="H244" t="s">
        <v>26</v>
      </c>
      <c r="I244" t="s">
        <v>27</v>
      </c>
      <c r="J244">
        <v>1397365200</v>
      </c>
      <c r="K244">
        <v>1398229200</v>
      </c>
      <c r="L244" t="b">
        <v>0</v>
      </c>
      <c r="M244" t="b">
        <v>1</v>
      </c>
      <c r="N244" t="s">
        <v>68</v>
      </c>
      <c r="O244" s="11">
        <f>E244/D244</f>
        <v>1.0191632047477746</v>
      </c>
      <c r="P244" s="5">
        <f>IF(ISERROR(E244/G244),"0",E244/G244)</f>
        <v>101.97684085510689</v>
      </c>
      <c r="Q244" t="s">
        <v>2046</v>
      </c>
      <c r="R244" t="s">
        <v>2047</v>
      </c>
      <c r="S244" s="8">
        <f>(((J244/60)/60)/24)+DATE(1970,1,1)</f>
        <v>41742.208333333336</v>
      </c>
      <c r="T244" s="8">
        <f>(((K244/60)/60)/24)+DATE(1970,1,1)</f>
        <v>41752.208333333336</v>
      </c>
    </row>
    <row r="245" spans="1:20" customFormat="1" ht="17" x14ac:dyDescent="0.2">
      <c r="A245">
        <v>242</v>
      </c>
      <c r="B245" t="s">
        <v>536</v>
      </c>
      <c r="C245" s="3" t="s">
        <v>537</v>
      </c>
      <c r="D245">
        <v>8400</v>
      </c>
      <c r="E245">
        <v>10729</v>
      </c>
      <c r="F245" t="s">
        <v>20</v>
      </c>
      <c r="G245">
        <v>250</v>
      </c>
      <c r="H245" t="s">
        <v>21</v>
      </c>
      <c r="I245" t="s">
        <v>22</v>
      </c>
      <c r="J245">
        <v>1494392400</v>
      </c>
      <c r="K245">
        <v>1495256400</v>
      </c>
      <c r="L245" t="b">
        <v>0</v>
      </c>
      <c r="M245" t="b">
        <v>1</v>
      </c>
      <c r="N245" t="s">
        <v>23</v>
      </c>
      <c r="O245" s="11">
        <f>E245/D245</f>
        <v>1.2772619047619047</v>
      </c>
      <c r="P245" s="5">
        <f>IF(ISERROR(E245/G245),"0",E245/G245)</f>
        <v>42.915999999999997</v>
      </c>
      <c r="Q245" t="s">
        <v>2034</v>
      </c>
      <c r="R245" t="s">
        <v>2035</v>
      </c>
      <c r="S245" s="8">
        <f>(((J245/60)/60)/24)+DATE(1970,1,1)</f>
        <v>42865.208333333328</v>
      </c>
      <c r="T245" s="8">
        <f>(((K245/60)/60)/24)+DATE(1970,1,1)</f>
        <v>42875.208333333328</v>
      </c>
    </row>
    <row r="246" spans="1:20" customFormat="1" ht="34" x14ac:dyDescent="0.2">
      <c r="A246">
        <v>243</v>
      </c>
      <c r="B246" t="s">
        <v>538</v>
      </c>
      <c r="C246" s="3" t="s">
        <v>539</v>
      </c>
      <c r="D246">
        <v>2300</v>
      </c>
      <c r="E246">
        <v>10240</v>
      </c>
      <c r="F246" t="s">
        <v>20</v>
      </c>
      <c r="G246">
        <v>238</v>
      </c>
      <c r="H246" t="s">
        <v>21</v>
      </c>
      <c r="I246" t="s">
        <v>22</v>
      </c>
      <c r="J246">
        <v>1520143200</v>
      </c>
      <c r="K246">
        <v>1520402400</v>
      </c>
      <c r="L246" t="b">
        <v>0</v>
      </c>
      <c r="M246" t="b">
        <v>0</v>
      </c>
      <c r="N246" t="s">
        <v>33</v>
      </c>
      <c r="O246" s="11">
        <f>E246/D246</f>
        <v>4.4521739130434783</v>
      </c>
      <c r="P246" s="5">
        <f>IF(ISERROR(E246/G246),"0",E246/G246)</f>
        <v>43.025210084033617</v>
      </c>
      <c r="Q246" t="s">
        <v>2038</v>
      </c>
      <c r="R246" t="s">
        <v>2039</v>
      </c>
      <c r="S246" s="8">
        <f>(((J246/60)/60)/24)+DATE(1970,1,1)</f>
        <v>43163.25</v>
      </c>
      <c r="T246" s="8">
        <f>(((K246/60)/60)/24)+DATE(1970,1,1)</f>
        <v>43166.25</v>
      </c>
    </row>
    <row r="247" spans="1:20" customFormat="1" ht="34" x14ac:dyDescent="0.2">
      <c r="A247">
        <v>244</v>
      </c>
      <c r="B247" t="s">
        <v>540</v>
      </c>
      <c r="C247" s="3" t="s">
        <v>541</v>
      </c>
      <c r="D247">
        <v>700</v>
      </c>
      <c r="E247">
        <v>3988</v>
      </c>
      <c r="F247" t="s">
        <v>20</v>
      </c>
      <c r="G247">
        <v>53</v>
      </c>
      <c r="H247" t="s">
        <v>21</v>
      </c>
      <c r="I247" t="s">
        <v>22</v>
      </c>
      <c r="J247">
        <v>1405314000</v>
      </c>
      <c r="K247">
        <v>1409806800</v>
      </c>
      <c r="L247" t="b">
        <v>0</v>
      </c>
      <c r="M247" t="b">
        <v>0</v>
      </c>
      <c r="N247" t="s">
        <v>33</v>
      </c>
      <c r="O247" s="11">
        <f>E247/D247</f>
        <v>5.6971428571428575</v>
      </c>
      <c r="P247" s="5">
        <f>IF(ISERROR(E247/G247),"0",E247/G247)</f>
        <v>75.245283018867923</v>
      </c>
      <c r="Q247" t="s">
        <v>2038</v>
      </c>
      <c r="R247" t="s">
        <v>2039</v>
      </c>
      <c r="S247" s="8">
        <f>(((J247/60)/60)/24)+DATE(1970,1,1)</f>
        <v>41834.208333333336</v>
      </c>
      <c r="T247" s="8">
        <f>(((K247/60)/60)/24)+DATE(1970,1,1)</f>
        <v>41886.208333333336</v>
      </c>
    </row>
    <row r="248" spans="1:20" customFormat="1" ht="17" x14ac:dyDescent="0.2">
      <c r="A248">
        <v>245</v>
      </c>
      <c r="B248" t="s">
        <v>542</v>
      </c>
      <c r="C248" s="3" t="s">
        <v>543</v>
      </c>
      <c r="D248">
        <v>2900</v>
      </c>
      <c r="E248">
        <v>14771</v>
      </c>
      <c r="F248" t="s">
        <v>20</v>
      </c>
      <c r="G248">
        <v>214</v>
      </c>
      <c r="H248" t="s">
        <v>21</v>
      </c>
      <c r="I248" t="s">
        <v>22</v>
      </c>
      <c r="J248">
        <v>1396846800</v>
      </c>
      <c r="K248">
        <v>1396933200</v>
      </c>
      <c r="L248" t="b">
        <v>0</v>
      </c>
      <c r="M248" t="b">
        <v>0</v>
      </c>
      <c r="N248" t="s">
        <v>33</v>
      </c>
      <c r="O248" s="11">
        <f>E248/D248</f>
        <v>5.0934482758620687</v>
      </c>
      <c r="P248" s="5">
        <f>IF(ISERROR(E248/G248),"0",E248/G248)</f>
        <v>69.023364485981304</v>
      </c>
      <c r="Q248" t="s">
        <v>2038</v>
      </c>
      <c r="R248" t="s">
        <v>2039</v>
      </c>
      <c r="S248" s="8">
        <f>(((J248/60)/60)/24)+DATE(1970,1,1)</f>
        <v>41736.208333333336</v>
      </c>
      <c r="T248" s="8">
        <f>(((K248/60)/60)/24)+DATE(1970,1,1)</f>
        <v>41737.208333333336</v>
      </c>
    </row>
    <row r="249" spans="1:20" customFormat="1" ht="17" x14ac:dyDescent="0.2">
      <c r="A249">
        <v>246</v>
      </c>
      <c r="B249" t="s">
        <v>544</v>
      </c>
      <c r="C249" s="3" t="s">
        <v>545</v>
      </c>
      <c r="D249">
        <v>4500</v>
      </c>
      <c r="E249">
        <v>14649</v>
      </c>
      <c r="F249" t="s">
        <v>20</v>
      </c>
      <c r="G249">
        <v>222</v>
      </c>
      <c r="H249" t="s">
        <v>21</v>
      </c>
      <c r="I249" t="s">
        <v>22</v>
      </c>
      <c r="J249">
        <v>1375678800</v>
      </c>
      <c r="K249">
        <v>1376024400</v>
      </c>
      <c r="L249" t="b">
        <v>0</v>
      </c>
      <c r="M249" t="b">
        <v>0</v>
      </c>
      <c r="N249" t="s">
        <v>28</v>
      </c>
      <c r="O249" s="11">
        <f>E249/D249</f>
        <v>3.2553333333333332</v>
      </c>
      <c r="P249" s="5">
        <f>IF(ISERROR(E249/G249),"0",E249/G249)</f>
        <v>65.986486486486484</v>
      </c>
      <c r="Q249" t="s">
        <v>2036</v>
      </c>
      <c r="R249" t="s">
        <v>2037</v>
      </c>
      <c r="S249" s="8">
        <f>(((J249/60)/60)/24)+DATE(1970,1,1)</f>
        <v>41491.208333333336</v>
      </c>
      <c r="T249" s="8">
        <f>(((K249/60)/60)/24)+DATE(1970,1,1)</f>
        <v>41495.208333333336</v>
      </c>
    </row>
    <row r="250" spans="1:20" customFormat="1" ht="17" x14ac:dyDescent="0.2">
      <c r="A250">
        <v>247</v>
      </c>
      <c r="B250" t="s">
        <v>546</v>
      </c>
      <c r="C250" s="3" t="s">
        <v>547</v>
      </c>
      <c r="D250">
        <v>19800</v>
      </c>
      <c r="E250">
        <v>184658</v>
      </c>
      <c r="F250" t="s">
        <v>20</v>
      </c>
      <c r="G250">
        <v>1884</v>
      </c>
      <c r="H250" t="s">
        <v>21</v>
      </c>
      <c r="I250" t="s">
        <v>22</v>
      </c>
      <c r="J250">
        <v>1482386400</v>
      </c>
      <c r="K250">
        <v>1483682400</v>
      </c>
      <c r="L250" t="b">
        <v>0</v>
      </c>
      <c r="M250" t="b">
        <v>1</v>
      </c>
      <c r="N250" t="s">
        <v>119</v>
      </c>
      <c r="O250" s="11">
        <f>E250/D250</f>
        <v>9.3261616161616168</v>
      </c>
      <c r="P250" s="5">
        <f>IF(ISERROR(E250/G250),"0",E250/G250)</f>
        <v>98.013800424628457</v>
      </c>
      <c r="Q250" t="s">
        <v>2046</v>
      </c>
      <c r="R250" t="s">
        <v>2052</v>
      </c>
      <c r="S250" s="8">
        <f>(((J250/60)/60)/24)+DATE(1970,1,1)</f>
        <v>42726.25</v>
      </c>
      <c r="T250" s="8">
        <f>(((K250/60)/60)/24)+DATE(1970,1,1)</f>
        <v>42741.25</v>
      </c>
    </row>
    <row r="251" spans="1:20" customFormat="1" ht="17" x14ac:dyDescent="0.2">
      <c r="A251">
        <v>248</v>
      </c>
      <c r="B251" t="s">
        <v>548</v>
      </c>
      <c r="C251" s="3" t="s">
        <v>549</v>
      </c>
      <c r="D251">
        <v>6200</v>
      </c>
      <c r="E251">
        <v>13103</v>
      </c>
      <c r="F251" t="s">
        <v>20</v>
      </c>
      <c r="G251">
        <v>218</v>
      </c>
      <c r="H251" t="s">
        <v>26</v>
      </c>
      <c r="I251" t="s">
        <v>27</v>
      </c>
      <c r="J251">
        <v>1420005600</v>
      </c>
      <c r="K251">
        <v>1420437600</v>
      </c>
      <c r="L251" t="b">
        <v>0</v>
      </c>
      <c r="M251" t="b">
        <v>0</v>
      </c>
      <c r="N251" t="s">
        <v>292</v>
      </c>
      <c r="O251" s="11">
        <f>E251/D251</f>
        <v>2.1133870967741935</v>
      </c>
      <c r="P251" s="5">
        <f>IF(ISERROR(E251/G251),"0",E251/G251)</f>
        <v>60.105504587155963</v>
      </c>
      <c r="Q251" t="s">
        <v>2049</v>
      </c>
      <c r="R251" t="s">
        <v>2060</v>
      </c>
      <c r="S251" s="8">
        <f>(((J251/60)/60)/24)+DATE(1970,1,1)</f>
        <v>42004.25</v>
      </c>
      <c r="T251" s="8">
        <f>(((K251/60)/60)/24)+DATE(1970,1,1)</f>
        <v>42009.25</v>
      </c>
    </row>
    <row r="252" spans="1:20" customFormat="1" ht="17" x14ac:dyDescent="0.2">
      <c r="A252">
        <v>249</v>
      </c>
      <c r="B252" t="s">
        <v>550</v>
      </c>
      <c r="C252" s="3" t="s">
        <v>551</v>
      </c>
      <c r="D252">
        <v>61500</v>
      </c>
      <c r="E252">
        <v>168095</v>
      </c>
      <c r="F252" t="s">
        <v>20</v>
      </c>
      <c r="G252">
        <v>6465</v>
      </c>
      <c r="H252" t="s">
        <v>21</v>
      </c>
      <c r="I252" t="s">
        <v>22</v>
      </c>
      <c r="J252">
        <v>1420178400</v>
      </c>
      <c r="K252">
        <v>1420783200</v>
      </c>
      <c r="L252" t="b">
        <v>0</v>
      </c>
      <c r="M252" t="b">
        <v>0</v>
      </c>
      <c r="N252" t="s">
        <v>206</v>
      </c>
      <c r="O252" s="11">
        <f>E252/D252</f>
        <v>2.7332520325203253</v>
      </c>
      <c r="P252" s="5">
        <f>IF(ISERROR(E252/G252),"0",E252/G252)</f>
        <v>26.000773395204948</v>
      </c>
      <c r="Q252" t="s">
        <v>2046</v>
      </c>
      <c r="R252" t="s">
        <v>2058</v>
      </c>
      <c r="S252" s="8">
        <f>(((J252/60)/60)/24)+DATE(1970,1,1)</f>
        <v>42006.25</v>
      </c>
      <c r="T252" s="8">
        <f>(((K252/60)/60)/24)+DATE(1970,1,1)</f>
        <v>42013.25</v>
      </c>
    </row>
    <row r="253" spans="1:20" customFormat="1" ht="17" x14ac:dyDescent="0.2">
      <c r="A253">
        <v>250</v>
      </c>
      <c r="B253" t="s">
        <v>552</v>
      </c>
      <c r="C253" s="3" t="s">
        <v>553</v>
      </c>
      <c r="D253">
        <v>100</v>
      </c>
      <c r="E253">
        <v>3</v>
      </c>
      <c r="F253" t="s">
        <v>14</v>
      </c>
      <c r="G253">
        <v>1</v>
      </c>
      <c r="H253" t="s">
        <v>21</v>
      </c>
      <c r="I253" t="s">
        <v>22</v>
      </c>
      <c r="J253">
        <v>1264399200</v>
      </c>
      <c r="K253">
        <v>1267423200</v>
      </c>
      <c r="L253" t="b">
        <v>0</v>
      </c>
      <c r="M253" t="b">
        <v>0</v>
      </c>
      <c r="N253" t="s">
        <v>23</v>
      </c>
      <c r="O253" s="11">
        <f>E253/D253</f>
        <v>0.03</v>
      </c>
      <c r="P253" s="5">
        <f>IF(ISERROR(E253/G253),"0",E253/G253)</f>
        <v>3</v>
      </c>
      <c r="Q253" t="s">
        <v>2034</v>
      </c>
      <c r="R253" t="s">
        <v>2035</v>
      </c>
      <c r="S253" s="8">
        <f>(((J253/60)/60)/24)+DATE(1970,1,1)</f>
        <v>40203.25</v>
      </c>
      <c r="T253" s="8">
        <f>(((K253/60)/60)/24)+DATE(1970,1,1)</f>
        <v>40238.25</v>
      </c>
    </row>
    <row r="254" spans="1:20" customFormat="1" ht="17" x14ac:dyDescent="0.2">
      <c r="A254">
        <v>251</v>
      </c>
      <c r="B254" t="s">
        <v>554</v>
      </c>
      <c r="C254" s="3" t="s">
        <v>555</v>
      </c>
      <c r="D254">
        <v>7100</v>
      </c>
      <c r="E254">
        <v>3840</v>
      </c>
      <c r="F254" t="s">
        <v>14</v>
      </c>
      <c r="G254">
        <v>101</v>
      </c>
      <c r="H254" t="s">
        <v>21</v>
      </c>
      <c r="I254" t="s">
        <v>22</v>
      </c>
      <c r="J254">
        <v>1355032800</v>
      </c>
      <c r="K254">
        <v>1355205600</v>
      </c>
      <c r="L254" t="b">
        <v>0</v>
      </c>
      <c r="M254" t="b">
        <v>0</v>
      </c>
      <c r="N254" t="s">
        <v>33</v>
      </c>
      <c r="O254" s="11">
        <f>E254/D254</f>
        <v>0.54084507042253516</v>
      </c>
      <c r="P254" s="5">
        <f>IF(ISERROR(E254/G254),"0",E254/G254)</f>
        <v>38.019801980198018</v>
      </c>
      <c r="Q254" t="s">
        <v>2038</v>
      </c>
      <c r="R254" t="s">
        <v>2039</v>
      </c>
      <c r="S254" s="8">
        <f>(((J254/60)/60)/24)+DATE(1970,1,1)</f>
        <v>41252.25</v>
      </c>
      <c r="T254" s="8">
        <f>(((K254/60)/60)/24)+DATE(1970,1,1)</f>
        <v>41254.25</v>
      </c>
    </row>
    <row r="255" spans="1:20" customFormat="1" ht="34" x14ac:dyDescent="0.2">
      <c r="A255">
        <v>252</v>
      </c>
      <c r="B255" t="s">
        <v>556</v>
      </c>
      <c r="C255" s="3" t="s">
        <v>557</v>
      </c>
      <c r="D255">
        <v>1000</v>
      </c>
      <c r="E255">
        <v>6263</v>
      </c>
      <c r="F255" t="s">
        <v>20</v>
      </c>
      <c r="G255">
        <v>59</v>
      </c>
      <c r="H255" t="s">
        <v>21</v>
      </c>
      <c r="I255" t="s">
        <v>22</v>
      </c>
      <c r="J255">
        <v>1382677200</v>
      </c>
      <c r="K255">
        <v>1383109200</v>
      </c>
      <c r="L255" t="b">
        <v>0</v>
      </c>
      <c r="M255" t="b">
        <v>0</v>
      </c>
      <c r="N255" t="s">
        <v>33</v>
      </c>
      <c r="O255" s="11">
        <f>E255/D255</f>
        <v>6.2629999999999999</v>
      </c>
      <c r="P255" s="5">
        <f>IF(ISERROR(E255/G255),"0",E255/G255)</f>
        <v>106.15254237288136</v>
      </c>
      <c r="Q255" t="s">
        <v>2038</v>
      </c>
      <c r="R255" t="s">
        <v>2039</v>
      </c>
      <c r="S255" s="8">
        <f>(((J255/60)/60)/24)+DATE(1970,1,1)</f>
        <v>41572.208333333336</v>
      </c>
      <c r="T255" s="8">
        <f>(((K255/60)/60)/24)+DATE(1970,1,1)</f>
        <v>41577.208333333336</v>
      </c>
    </row>
    <row r="256" spans="1:20" customFormat="1" ht="17" x14ac:dyDescent="0.2">
      <c r="A256">
        <v>253</v>
      </c>
      <c r="B256" t="s">
        <v>558</v>
      </c>
      <c r="C256" s="3" t="s">
        <v>559</v>
      </c>
      <c r="D256">
        <v>121500</v>
      </c>
      <c r="E256">
        <v>108161</v>
      </c>
      <c r="F256" t="s">
        <v>14</v>
      </c>
      <c r="G256">
        <v>1335</v>
      </c>
      <c r="H256" t="s">
        <v>15</v>
      </c>
      <c r="I256" t="s">
        <v>16</v>
      </c>
      <c r="J256">
        <v>1302238800</v>
      </c>
      <c r="K256">
        <v>1303275600</v>
      </c>
      <c r="L256" t="b">
        <v>0</v>
      </c>
      <c r="M256" t="b">
        <v>0</v>
      </c>
      <c r="N256" t="s">
        <v>53</v>
      </c>
      <c r="O256" s="11">
        <f>E256/D256</f>
        <v>0.8902139917695473</v>
      </c>
      <c r="P256" s="5">
        <f>IF(ISERROR(E256/G256),"0",E256/G256)</f>
        <v>81.019475655430711</v>
      </c>
      <c r="Q256" t="s">
        <v>2040</v>
      </c>
      <c r="R256" t="s">
        <v>2043</v>
      </c>
      <c r="S256" s="8">
        <f>(((J256/60)/60)/24)+DATE(1970,1,1)</f>
        <v>40641.208333333336</v>
      </c>
      <c r="T256" s="8">
        <f>(((K256/60)/60)/24)+DATE(1970,1,1)</f>
        <v>40653.208333333336</v>
      </c>
    </row>
    <row r="257" spans="1:20" customFormat="1" ht="34" x14ac:dyDescent="0.2">
      <c r="A257">
        <v>254</v>
      </c>
      <c r="B257" t="s">
        <v>560</v>
      </c>
      <c r="C257" s="3" t="s">
        <v>561</v>
      </c>
      <c r="D257">
        <v>4600</v>
      </c>
      <c r="E257">
        <v>8505</v>
      </c>
      <c r="F257" t="s">
        <v>20</v>
      </c>
      <c r="G257">
        <v>88</v>
      </c>
      <c r="H257" t="s">
        <v>21</v>
      </c>
      <c r="I257" t="s">
        <v>22</v>
      </c>
      <c r="J257">
        <v>1487656800</v>
      </c>
      <c r="K257">
        <v>1487829600</v>
      </c>
      <c r="L257" t="b">
        <v>0</v>
      </c>
      <c r="M257" t="b">
        <v>0</v>
      </c>
      <c r="N257" t="s">
        <v>68</v>
      </c>
      <c r="O257" s="11">
        <f>E257/D257</f>
        <v>1.8489130434782608</v>
      </c>
      <c r="P257" s="5">
        <f>IF(ISERROR(E257/G257),"0",E257/G257)</f>
        <v>96.647727272727266</v>
      </c>
      <c r="Q257" t="s">
        <v>2046</v>
      </c>
      <c r="R257" t="s">
        <v>2047</v>
      </c>
      <c r="S257" s="8">
        <f>(((J257/60)/60)/24)+DATE(1970,1,1)</f>
        <v>42787.25</v>
      </c>
      <c r="T257" s="8">
        <f>(((K257/60)/60)/24)+DATE(1970,1,1)</f>
        <v>42789.25</v>
      </c>
    </row>
    <row r="258" spans="1:20" customFormat="1" ht="34" x14ac:dyDescent="0.2">
      <c r="A258">
        <v>255</v>
      </c>
      <c r="B258" t="s">
        <v>562</v>
      </c>
      <c r="C258" s="3" t="s">
        <v>563</v>
      </c>
      <c r="D258">
        <v>80500</v>
      </c>
      <c r="E258">
        <v>96735</v>
      </c>
      <c r="F258" t="s">
        <v>20</v>
      </c>
      <c r="G258">
        <v>1697</v>
      </c>
      <c r="H258" t="s">
        <v>21</v>
      </c>
      <c r="I258" t="s">
        <v>22</v>
      </c>
      <c r="J258">
        <v>1297836000</v>
      </c>
      <c r="K258">
        <v>1298268000</v>
      </c>
      <c r="L258" t="b">
        <v>0</v>
      </c>
      <c r="M258" t="b">
        <v>1</v>
      </c>
      <c r="N258" t="s">
        <v>23</v>
      </c>
      <c r="O258" s="11">
        <f>E258/D258</f>
        <v>1.2016770186335404</v>
      </c>
      <c r="P258" s="5">
        <f>IF(ISERROR(E258/G258),"0",E258/G258)</f>
        <v>57.003535651149086</v>
      </c>
      <c r="Q258" t="s">
        <v>2034</v>
      </c>
      <c r="R258" t="s">
        <v>2035</v>
      </c>
      <c r="S258" s="8">
        <f>(((J258/60)/60)/24)+DATE(1970,1,1)</f>
        <v>40590.25</v>
      </c>
      <c r="T258" s="8">
        <f>(((K258/60)/60)/24)+DATE(1970,1,1)</f>
        <v>40595.25</v>
      </c>
    </row>
    <row r="259" spans="1:20" customFormat="1" ht="17" x14ac:dyDescent="0.2">
      <c r="A259">
        <v>256</v>
      </c>
      <c r="B259" t="s">
        <v>564</v>
      </c>
      <c r="C259" s="3" t="s">
        <v>565</v>
      </c>
      <c r="D259">
        <v>4100</v>
      </c>
      <c r="E259">
        <v>959</v>
      </c>
      <c r="F259" t="s">
        <v>14</v>
      </c>
      <c r="G259">
        <v>15</v>
      </c>
      <c r="H259" t="s">
        <v>40</v>
      </c>
      <c r="I259" t="s">
        <v>41</v>
      </c>
      <c r="J259">
        <v>1453615200</v>
      </c>
      <c r="K259">
        <v>1456812000</v>
      </c>
      <c r="L259" t="b">
        <v>0</v>
      </c>
      <c r="M259" t="b">
        <v>0</v>
      </c>
      <c r="N259" t="s">
        <v>23</v>
      </c>
      <c r="O259" s="11">
        <f>E259/D259</f>
        <v>0.23390243902439026</v>
      </c>
      <c r="P259" s="5">
        <f>IF(ISERROR(E259/G259),"0",E259/G259)</f>
        <v>63.93333333333333</v>
      </c>
      <c r="Q259" t="s">
        <v>2034</v>
      </c>
      <c r="R259" t="s">
        <v>2035</v>
      </c>
      <c r="S259" s="8">
        <f>(((J259/60)/60)/24)+DATE(1970,1,1)</f>
        <v>42393.25</v>
      </c>
      <c r="T259" s="8">
        <f>(((K259/60)/60)/24)+DATE(1970,1,1)</f>
        <v>42430.25</v>
      </c>
    </row>
    <row r="260" spans="1:20" customFormat="1" ht="17" x14ac:dyDescent="0.2">
      <c r="A260">
        <v>257</v>
      </c>
      <c r="B260" t="s">
        <v>566</v>
      </c>
      <c r="C260" s="3" t="s">
        <v>567</v>
      </c>
      <c r="D260">
        <v>5700</v>
      </c>
      <c r="E260">
        <v>8322</v>
      </c>
      <c r="F260" t="s">
        <v>20</v>
      </c>
      <c r="G260">
        <v>92</v>
      </c>
      <c r="H260" t="s">
        <v>21</v>
      </c>
      <c r="I260" t="s">
        <v>22</v>
      </c>
      <c r="J260">
        <v>1362463200</v>
      </c>
      <c r="K260">
        <v>1363669200</v>
      </c>
      <c r="L260" t="b">
        <v>0</v>
      </c>
      <c r="M260" t="b">
        <v>0</v>
      </c>
      <c r="N260" t="s">
        <v>33</v>
      </c>
      <c r="O260" s="11">
        <f>E260/D260</f>
        <v>1.46</v>
      </c>
      <c r="P260" s="5">
        <f>IF(ISERROR(E260/G260),"0",E260/G260)</f>
        <v>90.456521739130437</v>
      </c>
      <c r="Q260" t="s">
        <v>2038</v>
      </c>
      <c r="R260" t="s">
        <v>2039</v>
      </c>
      <c r="S260" s="8">
        <f>(((J260/60)/60)/24)+DATE(1970,1,1)</f>
        <v>41338.25</v>
      </c>
      <c r="T260" s="8">
        <f>(((K260/60)/60)/24)+DATE(1970,1,1)</f>
        <v>41352.208333333336</v>
      </c>
    </row>
    <row r="261" spans="1:20" customFormat="1" ht="17" x14ac:dyDescent="0.2">
      <c r="A261">
        <v>258</v>
      </c>
      <c r="B261" t="s">
        <v>568</v>
      </c>
      <c r="C261" s="3" t="s">
        <v>569</v>
      </c>
      <c r="D261">
        <v>5000</v>
      </c>
      <c r="E261">
        <v>13424</v>
      </c>
      <c r="F261" t="s">
        <v>20</v>
      </c>
      <c r="G261">
        <v>186</v>
      </c>
      <c r="H261" t="s">
        <v>21</v>
      </c>
      <c r="I261" t="s">
        <v>22</v>
      </c>
      <c r="J261">
        <v>1481176800</v>
      </c>
      <c r="K261">
        <v>1482904800</v>
      </c>
      <c r="L261" t="b">
        <v>0</v>
      </c>
      <c r="M261" t="b">
        <v>1</v>
      </c>
      <c r="N261" t="s">
        <v>33</v>
      </c>
      <c r="O261" s="11">
        <f>E261/D261</f>
        <v>2.6848000000000001</v>
      </c>
      <c r="P261" s="5">
        <f>IF(ISERROR(E261/G261),"0",E261/G261)</f>
        <v>72.172043010752688</v>
      </c>
      <c r="Q261" t="s">
        <v>2038</v>
      </c>
      <c r="R261" t="s">
        <v>2039</v>
      </c>
      <c r="S261" s="8">
        <f>(((J261/60)/60)/24)+DATE(1970,1,1)</f>
        <v>42712.25</v>
      </c>
      <c r="T261" s="8">
        <f>(((K261/60)/60)/24)+DATE(1970,1,1)</f>
        <v>42732.25</v>
      </c>
    </row>
    <row r="262" spans="1:20" customFormat="1" ht="34" x14ac:dyDescent="0.2">
      <c r="A262">
        <v>259</v>
      </c>
      <c r="B262" t="s">
        <v>570</v>
      </c>
      <c r="C262" s="3" t="s">
        <v>571</v>
      </c>
      <c r="D262">
        <v>1800</v>
      </c>
      <c r="E262">
        <v>10755</v>
      </c>
      <c r="F262" t="s">
        <v>20</v>
      </c>
      <c r="G262">
        <v>138</v>
      </c>
      <c r="H262" t="s">
        <v>21</v>
      </c>
      <c r="I262" t="s">
        <v>22</v>
      </c>
      <c r="J262">
        <v>1354946400</v>
      </c>
      <c r="K262">
        <v>1356588000</v>
      </c>
      <c r="L262" t="b">
        <v>1</v>
      </c>
      <c r="M262" t="b">
        <v>0</v>
      </c>
      <c r="N262" t="s">
        <v>122</v>
      </c>
      <c r="O262" s="11">
        <f>E262/D262</f>
        <v>5.9749999999999996</v>
      </c>
      <c r="P262" s="5">
        <f>IF(ISERROR(E262/G262),"0",E262/G262)</f>
        <v>77.934782608695656</v>
      </c>
      <c r="Q262" t="s">
        <v>2053</v>
      </c>
      <c r="R262" t="s">
        <v>2054</v>
      </c>
      <c r="S262" s="8">
        <f>(((J262/60)/60)/24)+DATE(1970,1,1)</f>
        <v>41251.25</v>
      </c>
      <c r="T262" s="8">
        <f>(((K262/60)/60)/24)+DATE(1970,1,1)</f>
        <v>41270.25</v>
      </c>
    </row>
    <row r="263" spans="1:20" customFormat="1" ht="17" x14ac:dyDescent="0.2">
      <c r="A263">
        <v>260</v>
      </c>
      <c r="B263" t="s">
        <v>572</v>
      </c>
      <c r="C263" s="3" t="s">
        <v>573</v>
      </c>
      <c r="D263">
        <v>6300</v>
      </c>
      <c r="E263">
        <v>9935</v>
      </c>
      <c r="F263" t="s">
        <v>20</v>
      </c>
      <c r="G263">
        <v>261</v>
      </c>
      <c r="H263" t="s">
        <v>21</v>
      </c>
      <c r="I263" t="s">
        <v>22</v>
      </c>
      <c r="J263">
        <v>1348808400</v>
      </c>
      <c r="K263">
        <v>1349845200</v>
      </c>
      <c r="L263" t="b">
        <v>0</v>
      </c>
      <c r="M263" t="b">
        <v>0</v>
      </c>
      <c r="N263" t="s">
        <v>23</v>
      </c>
      <c r="O263" s="11">
        <f>E263/D263</f>
        <v>1.5769841269841269</v>
      </c>
      <c r="P263" s="5">
        <f>IF(ISERROR(E263/G263),"0",E263/G263)</f>
        <v>38.065134099616856</v>
      </c>
      <c r="Q263" t="s">
        <v>2034</v>
      </c>
      <c r="R263" t="s">
        <v>2035</v>
      </c>
      <c r="S263" s="8">
        <f>(((J263/60)/60)/24)+DATE(1970,1,1)</f>
        <v>41180.208333333336</v>
      </c>
      <c r="T263" s="8">
        <f>(((K263/60)/60)/24)+DATE(1970,1,1)</f>
        <v>41192.208333333336</v>
      </c>
    </row>
    <row r="264" spans="1:20" customFormat="1" ht="34" x14ac:dyDescent="0.2">
      <c r="A264">
        <v>261</v>
      </c>
      <c r="B264" t="s">
        <v>574</v>
      </c>
      <c r="C264" s="3" t="s">
        <v>575</v>
      </c>
      <c r="D264">
        <v>84300</v>
      </c>
      <c r="E264">
        <v>26303</v>
      </c>
      <c r="F264" t="s">
        <v>14</v>
      </c>
      <c r="G264">
        <v>454</v>
      </c>
      <c r="H264" t="s">
        <v>21</v>
      </c>
      <c r="I264" t="s">
        <v>22</v>
      </c>
      <c r="J264">
        <v>1282712400</v>
      </c>
      <c r="K264">
        <v>1283058000</v>
      </c>
      <c r="L264" t="b">
        <v>0</v>
      </c>
      <c r="M264" t="b">
        <v>1</v>
      </c>
      <c r="N264" t="s">
        <v>23</v>
      </c>
      <c r="O264" s="11">
        <f>E264/D264</f>
        <v>0.31201660735468567</v>
      </c>
      <c r="P264" s="5">
        <f>IF(ISERROR(E264/G264),"0",E264/G264)</f>
        <v>57.936123348017624</v>
      </c>
      <c r="Q264" t="s">
        <v>2034</v>
      </c>
      <c r="R264" t="s">
        <v>2035</v>
      </c>
      <c r="S264" s="8">
        <f>(((J264/60)/60)/24)+DATE(1970,1,1)</f>
        <v>40415.208333333336</v>
      </c>
      <c r="T264" s="8">
        <f>(((K264/60)/60)/24)+DATE(1970,1,1)</f>
        <v>40419.208333333336</v>
      </c>
    </row>
    <row r="265" spans="1:20" customFormat="1" ht="17" x14ac:dyDescent="0.2">
      <c r="A265">
        <v>262</v>
      </c>
      <c r="B265" t="s">
        <v>576</v>
      </c>
      <c r="C265" s="3" t="s">
        <v>577</v>
      </c>
      <c r="D265">
        <v>1700</v>
      </c>
      <c r="E265">
        <v>5328</v>
      </c>
      <c r="F265" t="s">
        <v>20</v>
      </c>
      <c r="G265">
        <v>107</v>
      </c>
      <c r="H265" t="s">
        <v>21</v>
      </c>
      <c r="I265" t="s">
        <v>22</v>
      </c>
      <c r="J265">
        <v>1301979600</v>
      </c>
      <c r="K265">
        <v>1304226000</v>
      </c>
      <c r="L265" t="b">
        <v>0</v>
      </c>
      <c r="M265" t="b">
        <v>1</v>
      </c>
      <c r="N265" t="s">
        <v>60</v>
      </c>
      <c r="O265" s="11">
        <f>E265/D265</f>
        <v>3.1341176470588237</v>
      </c>
      <c r="P265" s="5">
        <f>IF(ISERROR(E265/G265),"0",E265/G265)</f>
        <v>49.794392523364486</v>
      </c>
      <c r="Q265" t="s">
        <v>2034</v>
      </c>
      <c r="R265" t="s">
        <v>2044</v>
      </c>
      <c r="S265" s="8">
        <f>(((J265/60)/60)/24)+DATE(1970,1,1)</f>
        <v>40638.208333333336</v>
      </c>
      <c r="T265" s="8">
        <f>(((K265/60)/60)/24)+DATE(1970,1,1)</f>
        <v>40664.208333333336</v>
      </c>
    </row>
    <row r="266" spans="1:20" customFormat="1" ht="17" x14ac:dyDescent="0.2">
      <c r="A266">
        <v>263</v>
      </c>
      <c r="B266" t="s">
        <v>578</v>
      </c>
      <c r="C266" s="3" t="s">
        <v>579</v>
      </c>
      <c r="D266">
        <v>2900</v>
      </c>
      <c r="E266">
        <v>10756</v>
      </c>
      <c r="F266" t="s">
        <v>20</v>
      </c>
      <c r="G266">
        <v>199</v>
      </c>
      <c r="H266" t="s">
        <v>21</v>
      </c>
      <c r="I266" t="s">
        <v>22</v>
      </c>
      <c r="J266">
        <v>1263016800</v>
      </c>
      <c r="K266">
        <v>1263016800</v>
      </c>
      <c r="L266" t="b">
        <v>0</v>
      </c>
      <c r="M266" t="b">
        <v>0</v>
      </c>
      <c r="N266" t="s">
        <v>122</v>
      </c>
      <c r="O266" s="11">
        <f>E266/D266</f>
        <v>3.7089655172413791</v>
      </c>
      <c r="P266" s="5">
        <f>IF(ISERROR(E266/G266),"0",E266/G266)</f>
        <v>54.050251256281406</v>
      </c>
      <c r="Q266" t="s">
        <v>2053</v>
      </c>
      <c r="R266" t="s">
        <v>2054</v>
      </c>
      <c r="S266" s="8">
        <f>(((J266/60)/60)/24)+DATE(1970,1,1)</f>
        <v>40187.25</v>
      </c>
      <c r="T266" s="8">
        <f>(((K266/60)/60)/24)+DATE(1970,1,1)</f>
        <v>40187.25</v>
      </c>
    </row>
    <row r="267" spans="1:20" customFormat="1" ht="17" x14ac:dyDescent="0.2">
      <c r="A267">
        <v>264</v>
      </c>
      <c r="B267" t="s">
        <v>580</v>
      </c>
      <c r="C267" s="3" t="s">
        <v>581</v>
      </c>
      <c r="D267">
        <v>45600</v>
      </c>
      <c r="E267">
        <v>165375</v>
      </c>
      <c r="F267" t="s">
        <v>20</v>
      </c>
      <c r="G267">
        <v>5512</v>
      </c>
      <c r="H267" t="s">
        <v>21</v>
      </c>
      <c r="I267" t="s">
        <v>22</v>
      </c>
      <c r="J267">
        <v>1360648800</v>
      </c>
      <c r="K267">
        <v>1362031200</v>
      </c>
      <c r="L267" t="b">
        <v>0</v>
      </c>
      <c r="M267" t="b">
        <v>0</v>
      </c>
      <c r="N267" t="s">
        <v>33</v>
      </c>
      <c r="O267" s="11">
        <f>E267/D267</f>
        <v>3.6266447368421053</v>
      </c>
      <c r="P267" s="5">
        <f>IF(ISERROR(E267/G267),"0",E267/G267)</f>
        <v>30.002721335268504</v>
      </c>
      <c r="Q267" t="s">
        <v>2038</v>
      </c>
      <c r="R267" t="s">
        <v>2039</v>
      </c>
      <c r="S267" s="8">
        <f>(((J267/60)/60)/24)+DATE(1970,1,1)</f>
        <v>41317.25</v>
      </c>
      <c r="T267" s="8">
        <f>(((K267/60)/60)/24)+DATE(1970,1,1)</f>
        <v>41333.25</v>
      </c>
    </row>
    <row r="268" spans="1:20" customFormat="1" ht="17" x14ac:dyDescent="0.2">
      <c r="A268">
        <v>265</v>
      </c>
      <c r="B268" t="s">
        <v>582</v>
      </c>
      <c r="C268" s="3" t="s">
        <v>583</v>
      </c>
      <c r="D268">
        <v>4900</v>
      </c>
      <c r="E268">
        <v>6031</v>
      </c>
      <c r="F268" t="s">
        <v>20</v>
      </c>
      <c r="G268">
        <v>86</v>
      </c>
      <c r="H268" t="s">
        <v>21</v>
      </c>
      <c r="I268" t="s">
        <v>22</v>
      </c>
      <c r="J268">
        <v>1451800800</v>
      </c>
      <c r="K268">
        <v>1455602400</v>
      </c>
      <c r="L268" t="b">
        <v>0</v>
      </c>
      <c r="M268" t="b">
        <v>0</v>
      </c>
      <c r="N268" t="s">
        <v>33</v>
      </c>
      <c r="O268" s="11">
        <f>E268/D268</f>
        <v>1.2308163265306122</v>
      </c>
      <c r="P268" s="5">
        <f>IF(ISERROR(E268/G268),"0",E268/G268)</f>
        <v>70.127906976744185</v>
      </c>
      <c r="Q268" t="s">
        <v>2038</v>
      </c>
      <c r="R268" t="s">
        <v>2039</v>
      </c>
      <c r="S268" s="8">
        <f>(((J268/60)/60)/24)+DATE(1970,1,1)</f>
        <v>42372.25</v>
      </c>
      <c r="T268" s="8">
        <f>(((K268/60)/60)/24)+DATE(1970,1,1)</f>
        <v>42416.25</v>
      </c>
    </row>
    <row r="269" spans="1:20" customFormat="1" ht="17" x14ac:dyDescent="0.2">
      <c r="A269">
        <v>266</v>
      </c>
      <c r="B269" t="s">
        <v>584</v>
      </c>
      <c r="C269" s="3" t="s">
        <v>585</v>
      </c>
      <c r="D269">
        <v>111900</v>
      </c>
      <c r="E269">
        <v>85902</v>
      </c>
      <c r="F269" t="s">
        <v>14</v>
      </c>
      <c r="G269">
        <v>3182</v>
      </c>
      <c r="H269" t="s">
        <v>107</v>
      </c>
      <c r="I269" t="s">
        <v>108</v>
      </c>
      <c r="J269">
        <v>1415340000</v>
      </c>
      <c r="K269">
        <v>1418191200</v>
      </c>
      <c r="L269" t="b">
        <v>0</v>
      </c>
      <c r="M269" t="b">
        <v>1</v>
      </c>
      <c r="N269" t="s">
        <v>159</v>
      </c>
      <c r="O269" s="11">
        <f>E269/D269</f>
        <v>0.76766756032171579</v>
      </c>
      <c r="P269" s="5">
        <f>IF(ISERROR(E269/G269),"0",E269/G269)</f>
        <v>26.996228786926462</v>
      </c>
      <c r="Q269" t="s">
        <v>2034</v>
      </c>
      <c r="R269" t="s">
        <v>2057</v>
      </c>
      <c r="S269" s="8">
        <f>(((J269/60)/60)/24)+DATE(1970,1,1)</f>
        <v>41950.25</v>
      </c>
      <c r="T269" s="8">
        <f>(((K269/60)/60)/24)+DATE(1970,1,1)</f>
        <v>41983.25</v>
      </c>
    </row>
    <row r="270" spans="1:20" customFormat="1" ht="17" x14ac:dyDescent="0.2">
      <c r="A270">
        <v>267</v>
      </c>
      <c r="B270" t="s">
        <v>586</v>
      </c>
      <c r="C270" s="3" t="s">
        <v>587</v>
      </c>
      <c r="D270">
        <v>61600</v>
      </c>
      <c r="E270">
        <v>143910</v>
      </c>
      <c r="F270" t="s">
        <v>20</v>
      </c>
      <c r="G270">
        <v>2768</v>
      </c>
      <c r="H270" t="s">
        <v>26</v>
      </c>
      <c r="I270" t="s">
        <v>27</v>
      </c>
      <c r="J270">
        <v>1351054800</v>
      </c>
      <c r="K270">
        <v>1352440800</v>
      </c>
      <c r="L270" t="b">
        <v>0</v>
      </c>
      <c r="M270" t="b">
        <v>0</v>
      </c>
      <c r="N270" t="s">
        <v>33</v>
      </c>
      <c r="O270" s="11">
        <f>E270/D270</f>
        <v>2.3362012987012988</v>
      </c>
      <c r="P270" s="5">
        <f>IF(ISERROR(E270/G270),"0",E270/G270)</f>
        <v>51.990606936416185</v>
      </c>
      <c r="Q270" t="s">
        <v>2038</v>
      </c>
      <c r="R270" t="s">
        <v>2039</v>
      </c>
      <c r="S270" s="8">
        <f>(((J270/60)/60)/24)+DATE(1970,1,1)</f>
        <v>41206.208333333336</v>
      </c>
      <c r="T270" s="8">
        <f>(((K270/60)/60)/24)+DATE(1970,1,1)</f>
        <v>41222.25</v>
      </c>
    </row>
    <row r="271" spans="1:20" customFormat="1" ht="17" x14ac:dyDescent="0.2">
      <c r="A271">
        <v>268</v>
      </c>
      <c r="B271" t="s">
        <v>588</v>
      </c>
      <c r="C271" s="3" t="s">
        <v>589</v>
      </c>
      <c r="D271">
        <v>1500</v>
      </c>
      <c r="E271">
        <v>2708</v>
      </c>
      <c r="F271" t="s">
        <v>20</v>
      </c>
      <c r="G271">
        <v>48</v>
      </c>
      <c r="H271" t="s">
        <v>21</v>
      </c>
      <c r="I271" t="s">
        <v>22</v>
      </c>
      <c r="J271">
        <v>1349326800</v>
      </c>
      <c r="K271">
        <v>1353304800</v>
      </c>
      <c r="L271" t="b">
        <v>0</v>
      </c>
      <c r="M271" t="b">
        <v>0</v>
      </c>
      <c r="N271" t="s">
        <v>42</v>
      </c>
      <c r="O271" s="11">
        <f>E271/D271</f>
        <v>1.8053333333333332</v>
      </c>
      <c r="P271" s="5">
        <f>IF(ISERROR(E271/G271),"0",E271/G271)</f>
        <v>56.416666666666664</v>
      </c>
      <c r="Q271" t="s">
        <v>2040</v>
      </c>
      <c r="R271" t="s">
        <v>2041</v>
      </c>
      <c r="S271" s="8">
        <f>(((J271/60)/60)/24)+DATE(1970,1,1)</f>
        <v>41186.208333333336</v>
      </c>
      <c r="T271" s="8">
        <f>(((K271/60)/60)/24)+DATE(1970,1,1)</f>
        <v>41232.25</v>
      </c>
    </row>
    <row r="272" spans="1:20" customFormat="1" ht="17" x14ac:dyDescent="0.2">
      <c r="A272">
        <v>269</v>
      </c>
      <c r="B272" t="s">
        <v>590</v>
      </c>
      <c r="C272" s="3" t="s">
        <v>591</v>
      </c>
      <c r="D272">
        <v>3500</v>
      </c>
      <c r="E272">
        <v>8842</v>
      </c>
      <c r="F272" t="s">
        <v>20</v>
      </c>
      <c r="G272">
        <v>87</v>
      </c>
      <c r="H272" t="s">
        <v>21</v>
      </c>
      <c r="I272" t="s">
        <v>22</v>
      </c>
      <c r="J272">
        <v>1548914400</v>
      </c>
      <c r="K272">
        <v>1550728800</v>
      </c>
      <c r="L272" t="b">
        <v>0</v>
      </c>
      <c r="M272" t="b">
        <v>0</v>
      </c>
      <c r="N272" t="s">
        <v>269</v>
      </c>
      <c r="O272" s="11">
        <f>E272/D272</f>
        <v>2.5262857142857142</v>
      </c>
      <c r="P272" s="5">
        <f>IF(ISERROR(E272/G272),"0",E272/G272)</f>
        <v>101.63218390804597</v>
      </c>
      <c r="Q272" t="s">
        <v>2040</v>
      </c>
      <c r="R272" t="s">
        <v>2059</v>
      </c>
      <c r="S272" s="8">
        <f>(((J272/60)/60)/24)+DATE(1970,1,1)</f>
        <v>43496.25</v>
      </c>
      <c r="T272" s="8">
        <f>(((K272/60)/60)/24)+DATE(1970,1,1)</f>
        <v>43517.25</v>
      </c>
    </row>
    <row r="273" spans="1:20" customFormat="1" ht="17" x14ac:dyDescent="0.2">
      <c r="A273">
        <v>270</v>
      </c>
      <c r="B273" t="s">
        <v>592</v>
      </c>
      <c r="C273" s="3" t="s">
        <v>593</v>
      </c>
      <c r="D273">
        <v>173900</v>
      </c>
      <c r="E273">
        <v>47260</v>
      </c>
      <c r="F273" t="s">
        <v>74</v>
      </c>
      <c r="G273">
        <v>1890</v>
      </c>
      <c r="H273" t="s">
        <v>21</v>
      </c>
      <c r="I273" t="s">
        <v>22</v>
      </c>
      <c r="J273">
        <v>1291269600</v>
      </c>
      <c r="K273">
        <v>1291442400</v>
      </c>
      <c r="L273" t="b">
        <v>0</v>
      </c>
      <c r="M273" t="b">
        <v>0</v>
      </c>
      <c r="N273" t="s">
        <v>89</v>
      </c>
      <c r="O273" s="11">
        <f>E273/D273</f>
        <v>0.27176538240368026</v>
      </c>
      <c r="P273" s="5">
        <f>IF(ISERROR(E273/G273),"0",E273/G273)</f>
        <v>25.005291005291006</v>
      </c>
      <c r="Q273" t="s">
        <v>2049</v>
      </c>
      <c r="R273" t="s">
        <v>2050</v>
      </c>
      <c r="S273" s="8">
        <f>(((J273/60)/60)/24)+DATE(1970,1,1)</f>
        <v>40514.25</v>
      </c>
      <c r="T273" s="8">
        <f>(((K273/60)/60)/24)+DATE(1970,1,1)</f>
        <v>40516.25</v>
      </c>
    </row>
    <row r="274" spans="1:20" customFormat="1" ht="17" x14ac:dyDescent="0.2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t="s">
        <v>20</v>
      </c>
      <c r="G274">
        <v>1894</v>
      </c>
      <c r="H274" t="s">
        <v>21</v>
      </c>
      <c r="I274" t="s">
        <v>22</v>
      </c>
      <c r="J274">
        <v>1562734800</v>
      </c>
      <c r="K274">
        <v>1564894800</v>
      </c>
      <c r="L274" t="b">
        <v>0</v>
      </c>
      <c r="M274" t="b">
        <v>1</v>
      </c>
      <c r="N274" t="s">
        <v>33</v>
      </c>
      <c r="O274" s="11">
        <f>E274/D274</f>
        <v>3.0400978473581213</v>
      </c>
      <c r="P274" s="5">
        <f>IF(ISERROR(E274/G274),"0",E274/G274)</f>
        <v>82.021647307286173</v>
      </c>
      <c r="Q274" t="s">
        <v>2038</v>
      </c>
      <c r="R274" t="s">
        <v>2039</v>
      </c>
      <c r="S274" s="8">
        <f>(((J274/60)/60)/24)+DATE(1970,1,1)</f>
        <v>43656.208333333328</v>
      </c>
      <c r="T274" s="8">
        <f>(((K274/60)/60)/24)+DATE(1970,1,1)</f>
        <v>43681.208333333328</v>
      </c>
    </row>
    <row r="275" spans="1:20" customFormat="1" ht="17" x14ac:dyDescent="0.2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t="s">
        <v>20</v>
      </c>
      <c r="G275">
        <v>282</v>
      </c>
      <c r="H275" t="s">
        <v>15</v>
      </c>
      <c r="I275" t="s">
        <v>16</v>
      </c>
      <c r="J275">
        <v>1505624400</v>
      </c>
      <c r="K275">
        <v>1505883600</v>
      </c>
      <c r="L275" t="b">
        <v>0</v>
      </c>
      <c r="M275" t="b">
        <v>0</v>
      </c>
      <c r="N275" t="s">
        <v>33</v>
      </c>
      <c r="O275" s="11">
        <f>E275/D275</f>
        <v>1.3723076923076922</v>
      </c>
      <c r="P275" s="5">
        <f>IF(ISERROR(E275/G275),"0",E275/G275)</f>
        <v>37.957446808510639</v>
      </c>
      <c r="Q275" t="s">
        <v>2038</v>
      </c>
      <c r="R275" t="s">
        <v>2039</v>
      </c>
      <c r="S275" s="8">
        <f>(((J275/60)/60)/24)+DATE(1970,1,1)</f>
        <v>42995.208333333328</v>
      </c>
      <c r="T275" s="8">
        <f>(((K275/60)/60)/24)+DATE(1970,1,1)</f>
        <v>42998.208333333328</v>
      </c>
    </row>
    <row r="276" spans="1:20" customFormat="1" ht="34" x14ac:dyDescent="0.2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t="s">
        <v>14</v>
      </c>
      <c r="G276">
        <v>15</v>
      </c>
      <c r="H276" t="s">
        <v>21</v>
      </c>
      <c r="I276" t="s">
        <v>22</v>
      </c>
      <c r="J276">
        <v>1509948000</v>
      </c>
      <c r="K276">
        <v>1510380000</v>
      </c>
      <c r="L276" t="b">
        <v>0</v>
      </c>
      <c r="M276" t="b">
        <v>0</v>
      </c>
      <c r="N276" t="s">
        <v>33</v>
      </c>
      <c r="O276" s="11">
        <f>E276/D276</f>
        <v>0.32208333333333333</v>
      </c>
      <c r="P276" s="5">
        <f>IF(ISERROR(E276/G276),"0",E276/G276)</f>
        <v>51.533333333333331</v>
      </c>
      <c r="Q276" t="s">
        <v>2038</v>
      </c>
      <c r="R276" t="s">
        <v>2039</v>
      </c>
      <c r="S276" s="8">
        <f>(((J276/60)/60)/24)+DATE(1970,1,1)</f>
        <v>43045.25</v>
      </c>
      <c r="T276" s="8">
        <f>(((K276/60)/60)/24)+DATE(1970,1,1)</f>
        <v>43050.25</v>
      </c>
    </row>
    <row r="277" spans="1:20" customFormat="1" ht="34" x14ac:dyDescent="0.2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t="s">
        <v>20</v>
      </c>
      <c r="G277">
        <v>116</v>
      </c>
      <c r="H277" t="s">
        <v>21</v>
      </c>
      <c r="I277" t="s">
        <v>22</v>
      </c>
      <c r="J277">
        <v>1554526800</v>
      </c>
      <c r="K277">
        <v>1555218000</v>
      </c>
      <c r="L277" t="b">
        <v>0</v>
      </c>
      <c r="M277" t="b">
        <v>0</v>
      </c>
      <c r="N277" t="s">
        <v>206</v>
      </c>
      <c r="O277" s="11">
        <f>E277/D277</f>
        <v>2.4151282051282053</v>
      </c>
      <c r="P277" s="5">
        <f>IF(ISERROR(E277/G277),"0",E277/G277)</f>
        <v>81.198275862068968</v>
      </c>
      <c r="Q277" t="s">
        <v>2046</v>
      </c>
      <c r="R277" t="s">
        <v>2058</v>
      </c>
      <c r="S277" s="8">
        <f>(((J277/60)/60)/24)+DATE(1970,1,1)</f>
        <v>43561.208333333328</v>
      </c>
      <c r="T277" s="8">
        <f>(((K277/60)/60)/24)+DATE(1970,1,1)</f>
        <v>43569.208333333328</v>
      </c>
    </row>
    <row r="278" spans="1:20" customFormat="1" ht="17" x14ac:dyDescent="0.2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t="s">
        <v>14</v>
      </c>
      <c r="G278">
        <v>133</v>
      </c>
      <c r="H278" t="s">
        <v>21</v>
      </c>
      <c r="I278" t="s">
        <v>22</v>
      </c>
      <c r="J278">
        <v>1334811600</v>
      </c>
      <c r="K278">
        <v>1335243600</v>
      </c>
      <c r="L278" t="b">
        <v>0</v>
      </c>
      <c r="M278" t="b">
        <v>1</v>
      </c>
      <c r="N278" t="s">
        <v>89</v>
      </c>
      <c r="O278" s="11">
        <f>E278/D278</f>
        <v>0.96799999999999997</v>
      </c>
      <c r="P278" s="5">
        <f>IF(ISERROR(E278/G278),"0",E278/G278)</f>
        <v>40.030075187969928</v>
      </c>
      <c r="Q278" t="s">
        <v>2049</v>
      </c>
      <c r="R278" t="s">
        <v>2050</v>
      </c>
      <c r="S278" s="8">
        <f>(((J278/60)/60)/24)+DATE(1970,1,1)</f>
        <v>41018.208333333336</v>
      </c>
      <c r="T278" s="8">
        <f>(((K278/60)/60)/24)+DATE(1970,1,1)</f>
        <v>41023.208333333336</v>
      </c>
    </row>
    <row r="279" spans="1:20" customFormat="1" ht="34" x14ac:dyDescent="0.2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t="s">
        <v>20</v>
      </c>
      <c r="G279">
        <v>83</v>
      </c>
      <c r="H279" t="s">
        <v>21</v>
      </c>
      <c r="I279" t="s">
        <v>22</v>
      </c>
      <c r="J279">
        <v>1279515600</v>
      </c>
      <c r="K279">
        <v>1279688400</v>
      </c>
      <c r="L279" t="b">
        <v>0</v>
      </c>
      <c r="M279" t="b">
        <v>0</v>
      </c>
      <c r="N279" t="s">
        <v>33</v>
      </c>
      <c r="O279" s="11">
        <f>E279/D279</f>
        <v>10.664285714285715</v>
      </c>
      <c r="P279" s="5">
        <f>IF(ISERROR(E279/G279),"0",E279/G279)</f>
        <v>89.939759036144579</v>
      </c>
      <c r="Q279" t="s">
        <v>2038</v>
      </c>
      <c r="R279" t="s">
        <v>2039</v>
      </c>
      <c r="S279" s="8">
        <f>(((J279/60)/60)/24)+DATE(1970,1,1)</f>
        <v>40378.208333333336</v>
      </c>
      <c r="T279" s="8">
        <f>(((K279/60)/60)/24)+DATE(1970,1,1)</f>
        <v>40380.208333333336</v>
      </c>
    </row>
    <row r="280" spans="1:20" customFormat="1" ht="17" x14ac:dyDescent="0.2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t="s">
        <v>20</v>
      </c>
      <c r="G280">
        <v>91</v>
      </c>
      <c r="H280" t="s">
        <v>21</v>
      </c>
      <c r="I280" t="s">
        <v>22</v>
      </c>
      <c r="J280">
        <v>1353909600</v>
      </c>
      <c r="K280">
        <v>1356069600</v>
      </c>
      <c r="L280" t="b">
        <v>0</v>
      </c>
      <c r="M280" t="b">
        <v>0</v>
      </c>
      <c r="N280" t="s">
        <v>28</v>
      </c>
      <c r="O280" s="11">
        <f>E280/D280</f>
        <v>3.2588888888888889</v>
      </c>
      <c r="P280" s="5">
        <f>IF(ISERROR(E280/G280),"0",E280/G280)</f>
        <v>96.692307692307693</v>
      </c>
      <c r="Q280" t="s">
        <v>2036</v>
      </c>
      <c r="R280" t="s">
        <v>2037</v>
      </c>
      <c r="S280" s="8">
        <f>(((J280/60)/60)/24)+DATE(1970,1,1)</f>
        <v>41239.25</v>
      </c>
      <c r="T280" s="8">
        <f>(((K280/60)/60)/24)+DATE(1970,1,1)</f>
        <v>41264.25</v>
      </c>
    </row>
    <row r="281" spans="1:20" customFormat="1" ht="17" x14ac:dyDescent="0.2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t="s">
        <v>20</v>
      </c>
      <c r="G281">
        <v>546</v>
      </c>
      <c r="H281" t="s">
        <v>21</v>
      </c>
      <c r="I281" t="s">
        <v>22</v>
      </c>
      <c r="J281">
        <v>1535950800</v>
      </c>
      <c r="K281">
        <v>1536210000</v>
      </c>
      <c r="L281" t="b">
        <v>0</v>
      </c>
      <c r="M281" t="b">
        <v>0</v>
      </c>
      <c r="N281" t="s">
        <v>33</v>
      </c>
      <c r="O281" s="11">
        <f>E281/D281</f>
        <v>1.7070000000000001</v>
      </c>
      <c r="P281" s="5">
        <f>IF(ISERROR(E281/G281),"0",E281/G281)</f>
        <v>25.010989010989011</v>
      </c>
      <c r="Q281" t="s">
        <v>2038</v>
      </c>
      <c r="R281" t="s">
        <v>2039</v>
      </c>
      <c r="S281" s="8">
        <f>(((J281/60)/60)/24)+DATE(1970,1,1)</f>
        <v>43346.208333333328</v>
      </c>
      <c r="T281" s="8">
        <f>(((K281/60)/60)/24)+DATE(1970,1,1)</f>
        <v>43349.208333333328</v>
      </c>
    </row>
    <row r="282" spans="1:20" customFormat="1" ht="34" x14ac:dyDescent="0.2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t="s">
        <v>20</v>
      </c>
      <c r="G282">
        <v>393</v>
      </c>
      <c r="H282" t="s">
        <v>21</v>
      </c>
      <c r="I282" t="s">
        <v>22</v>
      </c>
      <c r="J282">
        <v>1511244000</v>
      </c>
      <c r="K282">
        <v>1511762400</v>
      </c>
      <c r="L282" t="b">
        <v>0</v>
      </c>
      <c r="M282" t="b">
        <v>0</v>
      </c>
      <c r="N282" t="s">
        <v>71</v>
      </c>
      <c r="O282" s="11">
        <f>E282/D282</f>
        <v>5.8144</v>
      </c>
      <c r="P282" s="5">
        <f>IF(ISERROR(E282/G282),"0",E282/G282)</f>
        <v>36.987277353689571</v>
      </c>
      <c r="Q282" t="s">
        <v>2040</v>
      </c>
      <c r="R282" t="s">
        <v>2048</v>
      </c>
      <c r="S282" s="8">
        <f>(((J282/60)/60)/24)+DATE(1970,1,1)</f>
        <v>43060.25</v>
      </c>
      <c r="T282" s="8">
        <f>(((K282/60)/60)/24)+DATE(1970,1,1)</f>
        <v>43066.25</v>
      </c>
    </row>
    <row r="283" spans="1:20" customFormat="1" ht="17" x14ac:dyDescent="0.2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t="s">
        <v>14</v>
      </c>
      <c r="G283">
        <v>2062</v>
      </c>
      <c r="H283" t="s">
        <v>21</v>
      </c>
      <c r="I283" t="s">
        <v>22</v>
      </c>
      <c r="J283">
        <v>1331445600</v>
      </c>
      <c r="K283">
        <v>1333256400</v>
      </c>
      <c r="L283" t="b">
        <v>0</v>
      </c>
      <c r="M283" t="b">
        <v>1</v>
      </c>
      <c r="N283" t="s">
        <v>33</v>
      </c>
      <c r="O283" s="11">
        <f>E283/D283</f>
        <v>0.91520972644376897</v>
      </c>
      <c r="P283" s="5">
        <f>IF(ISERROR(E283/G283),"0",E283/G283)</f>
        <v>73.012609117361791</v>
      </c>
      <c r="Q283" t="s">
        <v>2038</v>
      </c>
      <c r="R283" t="s">
        <v>2039</v>
      </c>
      <c r="S283" s="8">
        <f>(((J283/60)/60)/24)+DATE(1970,1,1)</f>
        <v>40979.25</v>
      </c>
      <c r="T283" s="8">
        <f>(((K283/60)/60)/24)+DATE(1970,1,1)</f>
        <v>41000.208333333336</v>
      </c>
    </row>
    <row r="284" spans="1:20" customFormat="1" ht="17" x14ac:dyDescent="0.2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t="s">
        <v>20</v>
      </c>
      <c r="G284">
        <v>133</v>
      </c>
      <c r="H284" t="s">
        <v>21</v>
      </c>
      <c r="I284" t="s">
        <v>22</v>
      </c>
      <c r="J284">
        <v>1480226400</v>
      </c>
      <c r="K284">
        <v>1480744800</v>
      </c>
      <c r="L284" t="b">
        <v>0</v>
      </c>
      <c r="M284" t="b">
        <v>1</v>
      </c>
      <c r="N284" t="s">
        <v>269</v>
      </c>
      <c r="O284" s="11">
        <f>E284/D284</f>
        <v>1.0804761904761904</v>
      </c>
      <c r="P284" s="5">
        <f>IF(ISERROR(E284/G284),"0",E284/G284)</f>
        <v>68.240601503759393</v>
      </c>
      <c r="Q284" t="s">
        <v>2040</v>
      </c>
      <c r="R284" t="s">
        <v>2059</v>
      </c>
      <c r="S284" s="8">
        <f>(((J284/60)/60)/24)+DATE(1970,1,1)</f>
        <v>42701.25</v>
      </c>
      <c r="T284" s="8">
        <f>(((K284/60)/60)/24)+DATE(1970,1,1)</f>
        <v>42707.25</v>
      </c>
    </row>
    <row r="285" spans="1:20" customFormat="1" ht="34" x14ac:dyDescent="0.2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t="s">
        <v>14</v>
      </c>
      <c r="G285">
        <v>29</v>
      </c>
      <c r="H285" t="s">
        <v>36</v>
      </c>
      <c r="I285" t="s">
        <v>37</v>
      </c>
      <c r="J285">
        <v>1464584400</v>
      </c>
      <c r="K285">
        <v>1465016400</v>
      </c>
      <c r="L285" t="b">
        <v>0</v>
      </c>
      <c r="M285" t="b">
        <v>0</v>
      </c>
      <c r="N285" t="s">
        <v>23</v>
      </c>
      <c r="O285" s="11">
        <f>E285/D285</f>
        <v>0.18728395061728395</v>
      </c>
      <c r="P285" s="5">
        <f>IF(ISERROR(E285/G285),"0",E285/G285)</f>
        <v>52.310344827586206</v>
      </c>
      <c r="Q285" t="s">
        <v>2034</v>
      </c>
      <c r="R285" t="s">
        <v>2035</v>
      </c>
      <c r="S285" s="8">
        <f>(((J285/60)/60)/24)+DATE(1970,1,1)</f>
        <v>42520.208333333328</v>
      </c>
      <c r="T285" s="8">
        <f>(((K285/60)/60)/24)+DATE(1970,1,1)</f>
        <v>42525.208333333328</v>
      </c>
    </row>
    <row r="286" spans="1:20" customFormat="1" ht="17" x14ac:dyDescent="0.2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t="s">
        <v>14</v>
      </c>
      <c r="G286">
        <v>132</v>
      </c>
      <c r="H286" t="s">
        <v>21</v>
      </c>
      <c r="I286" t="s">
        <v>22</v>
      </c>
      <c r="J286">
        <v>1335848400</v>
      </c>
      <c r="K286">
        <v>1336280400</v>
      </c>
      <c r="L286" t="b">
        <v>0</v>
      </c>
      <c r="M286" t="b">
        <v>0</v>
      </c>
      <c r="N286" t="s">
        <v>28</v>
      </c>
      <c r="O286" s="11">
        <f>E286/D286</f>
        <v>0.83193877551020412</v>
      </c>
      <c r="P286" s="5">
        <f>IF(ISERROR(E286/G286),"0",E286/G286)</f>
        <v>61.765151515151516</v>
      </c>
      <c r="Q286" t="s">
        <v>2036</v>
      </c>
      <c r="R286" t="s">
        <v>2037</v>
      </c>
      <c r="S286" s="8">
        <f>(((J286/60)/60)/24)+DATE(1970,1,1)</f>
        <v>41030.208333333336</v>
      </c>
      <c r="T286" s="8">
        <f>(((K286/60)/60)/24)+DATE(1970,1,1)</f>
        <v>41035.208333333336</v>
      </c>
    </row>
    <row r="287" spans="1:20" customFormat="1" ht="17" x14ac:dyDescent="0.2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t="s">
        <v>20</v>
      </c>
      <c r="G287">
        <v>254</v>
      </c>
      <c r="H287" t="s">
        <v>21</v>
      </c>
      <c r="I287" t="s">
        <v>22</v>
      </c>
      <c r="J287">
        <v>1473483600</v>
      </c>
      <c r="K287">
        <v>1476766800</v>
      </c>
      <c r="L287" t="b">
        <v>0</v>
      </c>
      <c r="M287" t="b">
        <v>0</v>
      </c>
      <c r="N287" t="s">
        <v>33</v>
      </c>
      <c r="O287" s="11">
        <f>E287/D287</f>
        <v>7.0633333333333335</v>
      </c>
      <c r="P287" s="5">
        <f>IF(ISERROR(E287/G287),"0",E287/G287)</f>
        <v>25.027559055118111</v>
      </c>
      <c r="Q287" t="s">
        <v>2038</v>
      </c>
      <c r="R287" t="s">
        <v>2039</v>
      </c>
      <c r="S287" s="8">
        <f>(((J287/60)/60)/24)+DATE(1970,1,1)</f>
        <v>42623.208333333328</v>
      </c>
      <c r="T287" s="8">
        <f>(((K287/60)/60)/24)+DATE(1970,1,1)</f>
        <v>42661.208333333328</v>
      </c>
    </row>
    <row r="288" spans="1:20" customFormat="1" ht="17" x14ac:dyDescent="0.2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t="s">
        <v>74</v>
      </c>
      <c r="G288">
        <v>184</v>
      </c>
      <c r="H288" t="s">
        <v>21</v>
      </c>
      <c r="I288" t="s">
        <v>22</v>
      </c>
      <c r="J288">
        <v>1479880800</v>
      </c>
      <c r="K288">
        <v>1480485600</v>
      </c>
      <c r="L288" t="b">
        <v>0</v>
      </c>
      <c r="M288" t="b">
        <v>0</v>
      </c>
      <c r="N288" t="s">
        <v>33</v>
      </c>
      <c r="O288" s="11">
        <f>E288/D288</f>
        <v>0.17446030330062445</v>
      </c>
      <c r="P288" s="5">
        <f>IF(ISERROR(E288/G288),"0",E288/G288)</f>
        <v>106.28804347826087</v>
      </c>
      <c r="Q288" t="s">
        <v>2038</v>
      </c>
      <c r="R288" t="s">
        <v>2039</v>
      </c>
      <c r="S288" s="8">
        <f>(((J288/60)/60)/24)+DATE(1970,1,1)</f>
        <v>42697.25</v>
      </c>
      <c r="T288" s="8">
        <f>(((K288/60)/60)/24)+DATE(1970,1,1)</f>
        <v>42704.25</v>
      </c>
    </row>
    <row r="289" spans="1:20" customFormat="1" ht="17" x14ac:dyDescent="0.2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t="s">
        <v>20</v>
      </c>
      <c r="G289">
        <v>176</v>
      </c>
      <c r="H289" t="s">
        <v>21</v>
      </c>
      <c r="I289" t="s">
        <v>22</v>
      </c>
      <c r="J289">
        <v>1430197200</v>
      </c>
      <c r="K289">
        <v>1430197200</v>
      </c>
      <c r="L289" t="b">
        <v>0</v>
      </c>
      <c r="M289" t="b">
        <v>0</v>
      </c>
      <c r="N289" t="s">
        <v>50</v>
      </c>
      <c r="O289" s="11">
        <f>E289/D289</f>
        <v>2.0973015873015872</v>
      </c>
      <c r="P289" s="5">
        <f>IF(ISERROR(E289/G289),"0",E289/G289)</f>
        <v>75.07386363636364</v>
      </c>
      <c r="Q289" t="s">
        <v>2034</v>
      </c>
      <c r="R289" t="s">
        <v>2042</v>
      </c>
      <c r="S289" s="8">
        <f>(((J289/60)/60)/24)+DATE(1970,1,1)</f>
        <v>42122.208333333328</v>
      </c>
      <c r="T289" s="8">
        <f>(((K289/60)/60)/24)+DATE(1970,1,1)</f>
        <v>42122.208333333328</v>
      </c>
    </row>
    <row r="290" spans="1:20" customFormat="1" ht="17" x14ac:dyDescent="0.2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t="s">
        <v>14</v>
      </c>
      <c r="G290">
        <v>137</v>
      </c>
      <c r="H290" t="s">
        <v>36</v>
      </c>
      <c r="I290" t="s">
        <v>37</v>
      </c>
      <c r="J290">
        <v>1331701200</v>
      </c>
      <c r="K290">
        <v>1331787600</v>
      </c>
      <c r="L290" t="b">
        <v>0</v>
      </c>
      <c r="M290" t="b">
        <v>1</v>
      </c>
      <c r="N290" t="s">
        <v>148</v>
      </c>
      <c r="O290" s="11">
        <f>E290/D290</f>
        <v>0.97785714285714287</v>
      </c>
      <c r="P290" s="5">
        <f>IF(ISERROR(E290/G290),"0",E290/G290)</f>
        <v>39.970802919708028</v>
      </c>
      <c r="Q290" t="s">
        <v>2034</v>
      </c>
      <c r="R290" t="s">
        <v>2056</v>
      </c>
      <c r="S290" s="8">
        <f>(((J290/60)/60)/24)+DATE(1970,1,1)</f>
        <v>40982.208333333336</v>
      </c>
      <c r="T290" s="8">
        <f>(((K290/60)/60)/24)+DATE(1970,1,1)</f>
        <v>40983.208333333336</v>
      </c>
    </row>
    <row r="291" spans="1:20" customFormat="1" ht="17" x14ac:dyDescent="0.2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t="s">
        <v>20</v>
      </c>
      <c r="G291">
        <v>337</v>
      </c>
      <c r="H291" t="s">
        <v>15</v>
      </c>
      <c r="I291" t="s">
        <v>16</v>
      </c>
      <c r="J291">
        <v>1438578000</v>
      </c>
      <c r="K291">
        <v>1438837200</v>
      </c>
      <c r="L291" t="b">
        <v>0</v>
      </c>
      <c r="M291" t="b">
        <v>0</v>
      </c>
      <c r="N291" t="s">
        <v>33</v>
      </c>
      <c r="O291" s="11">
        <f>E291/D291</f>
        <v>16.842500000000001</v>
      </c>
      <c r="P291" s="5">
        <f>IF(ISERROR(E291/G291),"0",E291/G291)</f>
        <v>39.982195845697326</v>
      </c>
      <c r="Q291" t="s">
        <v>2038</v>
      </c>
      <c r="R291" t="s">
        <v>2039</v>
      </c>
      <c r="S291" s="8">
        <f>(((J291/60)/60)/24)+DATE(1970,1,1)</f>
        <v>42219.208333333328</v>
      </c>
      <c r="T291" s="8">
        <f>(((K291/60)/60)/24)+DATE(1970,1,1)</f>
        <v>42222.208333333328</v>
      </c>
    </row>
    <row r="292" spans="1:20" customFormat="1" ht="17" x14ac:dyDescent="0.2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t="s">
        <v>14</v>
      </c>
      <c r="G292">
        <v>908</v>
      </c>
      <c r="H292" t="s">
        <v>21</v>
      </c>
      <c r="I292" t="s">
        <v>22</v>
      </c>
      <c r="J292">
        <v>1368162000</v>
      </c>
      <c r="K292">
        <v>1370926800</v>
      </c>
      <c r="L292" t="b">
        <v>0</v>
      </c>
      <c r="M292" t="b">
        <v>1</v>
      </c>
      <c r="N292" t="s">
        <v>42</v>
      </c>
      <c r="O292" s="11">
        <f>E292/D292</f>
        <v>0.54402135231316728</v>
      </c>
      <c r="P292" s="5">
        <f>IF(ISERROR(E292/G292),"0",E292/G292)</f>
        <v>101.01541850220265</v>
      </c>
      <c r="Q292" t="s">
        <v>2040</v>
      </c>
      <c r="R292" t="s">
        <v>2041</v>
      </c>
      <c r="S292" s="8">
        <f>(((J292/60)/60)/24)+DATE(1970,1,1)</f>
        <v>41404.208333333336</v>
      </c>
      <c r="T292" s="8">
        <f>(((K292/60)/60)/24)+DATE(1970,1,1)</f>
        <v>41436.208333333336</v>
      </c>
    </row>
    <row r="293" spans="1:20" customFormat="1" ht="17" x14ac:dyDescent="0.2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t="s">
        <v>20</v>
      </c>
      <c r="G293">
        <v>107</v>
      </c>
      <c r="H293" t="s">
        <v>21</v>
      </c>
      <c r="I293" t="s">
        <v>22</v>
      </c>
      <c r="J293">
        <v>1318654800</v>
      </c>
      <c r="K293">
        <v>1319000400</v>
      </c>
      <c r="L293" t="b">
        <v>1</v>
      </c>
      <c r="M293" t="b">
        <v>0</v>
      </c>
      <c r="N293" t="s">
        <v>28</v>
      </c>
      <c r="O293" s="11">
        <f>E293/D293</f>
        <v>4.5661111111111108</v>
      </c>
      <c r="P293" s="5">
        <f>IF(ISERROR(E293/G293),"0",E293/G293)</f>
        <v>76.813084112149539</v>
      </c>
      <c r="Q293" t="s">
        <v>2036</v>
      </c>
      <c r="R293" t="s">
        <v>2037</v>
      </c>
      <c r="S293" s="8">
        <f>(((J293/60)/60)/24)+DATE(1970,1,1)</f>
        <v>40831.208333333336</v>
      </c>
      <c r="T293" s="8">
        <f>(((K293/60)/60)/24)+DATE(1970,1,1)</f>
        <v>40835.208333333336</v>
      </c>
    </row>
    <row r="294" spans="1:20" customFormat="1" ht="17" x14ac:dyDescent="0.2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t="s">
        <v>14</v>
      </c>
      <c r="G294">
        <v>10</v>
      </c>
      <c r="H294" t="s">
        <v>21</v>
      </c>
      <c r="I294" t="s">
        <v>22</v>
      </c>
      <c r="J294">
        <v>1331874000</v>
      </c>
      <c r="K294">
        <v>1333429200</v>
      </c>
      <c r="L294" t="b">
        <v>0</v>
      </c>
      <c r="M294" t="b">
        <v>0</v>
      </c>
      <c r="N294" t="s">
        <v>17</v>
      </c>
      <c r="O294" s="11">
        <f>E294/D294</f>
        <v>9.8219178082191785E-2</v>
      </c>
      <c r="P294" s="5">
        <f>IF(ISERROR(E294/G294),"0",E294/G294)</f>
        <v>71.7</v>
      </c>
      <c r="Q294" t="s">
        <v>2032</v>
      </c>
      <c r="R294" t="s">
        <v>2033</v>
      </c>
      <c r="S294" s="8">
        <f>(((J294/60)/60)/24)+DATE(1970,1,1)</f>
        <v>40984.208333333336</v>
      </c>
      <c r="T294" s="8">
        <f>(((K294/60)/60)/24)+DATE(1970,1,1)</f>
        <v>41002.208333333336</v>
      </c>
    </row>
    <row r="295" spans="1:20" customFormat="1" ht="17" x14ac:dyDescent="0.2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t="s">
        <v>74</v>
      </c>
      <c r="G295">
        <v>32</v>
      </c>
      <c r="H295" t="s">
        <v>107</v>
      </c>
      <c r="I295" t="s">
        <v>108</v>
      </c>
      <c r="J295">
        <v>1286254800</v>
      </c>
      <c r="K295">
        <v>1287032400</v>
      </c>
      <c r="L295" t="b">
        <v>0</v>
      </c>
      <c r="M295" t="b">
        <v>0</v>
      </c>
      <c r="N295" t="s">
        <v>33</v>
      </c>
      <c r="O295" s="11">
        <f>E295/D295</f>
        <v>0.16384615384615384</v>
      </c>
      <c r="P295" s="5">
        <f>IF(ISERROR(E295/G295),"0",E295/G295)</f>
        <v>33.28125</v>
      </c>
      <c r="Q295" t="s">
        <v>2038</v>
      </c>
      <c r="R295" t="s">
        <v>2039</v>
      </c>
      <c r="S295" s="8">
        <f>(((J295/60)/60)/24)+DATE(1970,1,1)</f>
        <v>40456.208333333336</v>
      </c>
      <c r="T295" s="8">
        <f>(((K295/60)/60)/24)+DATE(1970,1,1)</f>
        <v>40465.208333333336</v>
      </c>
    </row>
    <row r="296" spans="1:20" customFormat="1" ht="17" x14ac:dyDescent="0.2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t="s">
        <v>20</v>
      </c>
      <c r="G296">
        <v>183</v>
      </c>
      <c r="H296" t="s">
        <v>21</v>
      </c>
      <c r="I296" t="s">
        <v>22</v>
      </c>
      <c r="J296">
        <v>1540530000</v>
      </c>
      <c r="K296">
        <v>1541570400</v>
      </c>
      <c r="L296" t="b">
        <v>0</v>
      </c>
      <c r="M296" t="b">
        <v>0</v>
      </c>
      <c r="N296" t="s">
        <v>33</v>
      </c>
      <c r="O296" s="11">
        <f>E296/D296</f>
        <v>13.396666666666667</v>
      </c>
      <c r="P296" s="5">
        <f>IF(ISERROR(E296/G296),"0",E296/G296)</f>
        <v>43.923497267759565</v>
      </c>
      <c r="Q296" t="s">
        <v>2038</v>
      </c>
      <c r="R296" t="s">
        <v>2039</v>
      </c>
      <c r="S296" s="8">
        <f>(((J296/60)/60)/24)+DATE(1970,1,1)</f>
        <v>43399.208333333328</v>
      </c>
      <c r="T296" s="8">
        <f>(((K296/60)/60)/24)+DATE(1970,1,1)</f>
        <v>43411.25</v>
      </c>
    </row>
    <row r="297" spans="1:20" customFormat="1" ht="34" x14ac:dyDescent="0.2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t="s">
        <v>14</v>
      </c>
      <c r="G297">
        <v>1910</v>
      </c>
      <c r="H297" t="s">
        <v>98</v>
      </c>
      <c r="I297" t="s">
        <v>99</v>
      </c>
      <c r="J297">
        <v>1381813200</v>
      </c>
      <c r="K297">
        <v>1383976800</v>
      </c>
      <c r="L297" t="b">
        <v>0</v>
      </c>
      <c r="M297" t="b">
        <v>0</v>
      </c>
      <c r="N297" t="s">
        <v>33</v>
      </c>
      <c r="O297" s="11">
        <f>E297/D297</f>
        <v>0.35650077760497667</v>
      </c>
      <c r="P297" s="5">
        <f>IF(ISERROR(E297/G297),"0",E297/G297)</f>
        <v>36.004712041884815</v>
      </c>
      <c r="Q297" t="s">
        <v>2038</v>
      </c>
      <c r="R297" t="s">
        <v>2039</v>
      </c>
      <c r="S297" s="8">
        <f>(((J297/60)/60)/24)+DATE(1970,1,1)</f>
        <v>41562.208333333336</v>
      </c>
      <c r="T297" s="8">
        <f>(((K297/60)/60)/24)+DATE(1970,1,1)</f>
        <v>41587.25</v>
      </c>
    </row>
    <row r="298" spans="1:20" customFormat="1" ht="34" x14ac:dyDescent="0.2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t="s">
        <v>14</v>
      </c>
      <c r="G298">
        <v>38</v>
      </c>
      <c r="H298" t="s">
        <v>26</v>
      </c>
      <c r="I298" t="s">
        <v>27</v>
      </c>
      <c r="J298">
        <v>1548655200</v>
      </c>
      <c r="K298">
        <v>1550556000</v>
      </c>
      <c r="L298" t="b">
        <v>0</v>
      </c>
      <c r="M298" t="b">
        <v>0</v>
      </c>
      <c r="N298" t="s">
        <v>33</v>
      </c>
      <c r="O298" s="11">
        <f>E298/D298</f>
        <v>0.54950819672131146</v>
      </c>
      <c r="P298" s="5">
        <f>IF(ISERROR(E298/G298),"0",E298/G298)</f>
        <v>88.21052631578948</v>
      </c>
      <c r="Q298" t="s">
        <v>2038</v>
      </c>
      <c r="R298" t="s">
        <v>2039</v>
      </c>
      <c r="S298" s="8">
        <f>(((J298/60)/60)/24)+DATE(1970,1,1)</f>
        <v>43493.25</v>
      </c>
      <c r="T298" s="8">
        <f>(((K298/60)/60)/24)+DATE(1970,1,1)</f>
        <v>43515.25</v>
      </c>
    </row>
    <row r="299" spans="1:20" customFormat="1" ht="17" x14ac:dyDescent="0.2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t="s">
        <v>14</v>
      </c>
      <c r="G299">
        <v>104</v>
      </c>
      <c r="H299" t="s">
        <v>26</v>
      </c>
      <c r="I299" t="s">
        <v>27</v>
      </c>
      <c r="J299">
        <v>1389679200</v>
      </c>
      <c r="K299">
        <v>1390456800</v>
      </c>
      <c r="L299" t="b">
        <v>0</v>
      </c>
      <c r="M299" t="b">
        <v>1</v>
      </c>
      <c r="N299" t="s">
        <v>33</v>
      </c>
      <c r="O299" s="11">
        <f>E299/D299</f>
        <v>0.94236111111111109</v>
      </c>
      <c r="P299" s="5">
        <f>IF(ISERROR(E299/G299),"0",E299/G299)</f>
        <v>65.240384615384613</v>
      </c>
      <c r="Q299" t="s">
        <v>2038</v>
      </c>
      <c r="R299" t="s">
        <v>2039</v>
      </c>
      <c r="S299" s="8">
        <f>(((J299/60)/60)/24)+DATE(1970,1,1)</f>
        <v>41653.25</v>
      </c>
      <c r="T299" s="8">
        <f>(((K299/60)/60)/24)+DATE(1970,1,1)</f>
        <v>41662.25</v>
      </c>
    </row>
    <row r="300" spans="1:20" customFormat="1" ht="17" x14ac:dyDescent="0.2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t="s">
        <v>20</v>
      </c>
      <c r="G300">
        <v>72</v>
      </c>
      <c r="H300" t="s">
        <v>21</v>
      </c>
      <c r="I300" t="s">
        <v>22</v>
      </c>
      <c r="J300">
        <v>1456466400</v>
      </c>
      <c r="K300">
        <v>1458018000</v>
      </c>
      <c r="L300" t="b">
        <v>0</v>
      </c>
      <c r="M300" t="b">
        <v>1</v>
      </c>
      <c r="N300" t="s">
        <v>23</v>
      </c>
      <c r="O300" s="11">
        <f>E300/D300</f>
        <v>1.4391428571428571</v>
      </c>
      <c r="P300" s="5">
        <f>IF(ISERROR(E300/G300),"0",E300/G300)</f>
        <v>69.958333333333329</v>
      </c>
      <c r="Q300" t="s">
        <v>2034</v>
      </c>
      <c r="R300" t="s">
        <v>2035</v>
      </c>
      <c r="S300" s="8">
        <f>(((J300/60)/60)/24)+DATE(1970,1,1)</f>
        <v>42426.25</v>
      </c>
      <c r="T300" s="8">
        <f>(((K300/60)/60)/24)+DATE(1970,1,1)</f>
        <v>42444.208333333328</v>
      </c>
    </row>
    <row r="301" spans="1:20" customFormat="1" ht="34" x14ac:dyDescent="0.2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t="s">
        <v>14</v>
      </c>
      <c r="G301">
        <v>49</v>
      </c>
      <c r="H301" t="s">
        <v>21</v>
      </c>
      <c r="I301" t="s">
        <v>22</v>
      </c>
      <c r="J301">
        <v>1456984800</v>
      </c>
      <c r="K301">
        <v>1461819600</v>
      </c>
      <c r="L301" t="b">
        <v>0</v>
      </c>
      <c r="M301" t="b">
        <v>0</v>
      </c>
      <c r="N301" t="s">
        <v>17</v>
      </c>
      <c r="O301" s="11">
        <f>E301/D301</f>
        <v>0.51421052631578945</v>
      </c>
      <c r="P301" s="5">
        <f>IF(ISERROR(E301/G301),"0",E301/G301)</f>
        <v>39.877551020408163</v>
      </c>
      <c r="Q301" t="s">
        <v>2032</v>
      </c>
      <c r="R301" t="s">
        <v>2033</v>
      </c>
      <c r="S301" s="8">
        <f>(((J301/60)/60)/24)+DATE(1970,1,1)</f>
        <v>42432.25</v>
      </c>
      <c r="T301" s="8">
        <f>(((K301/60)/60)/24)+DATE(1970,1,1)</f>
        <v>42488.208333333328</v>
      </c>
    </row>
    <row r="302" spans="1:20" customFormat="1" ht="17" x14ac:dyDescent="0.2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t="s">
        <v>14</v>
      </c>
      <c r="G302">
        <v>1</v>
      </c>
      <c r="H302" t="s">
        <v>36</v>
      </c>
      <c r="I302" t="s">
        <v>37</v>
      </c>
      <c r="J302">
        <v>1504069200</v>
      </c>
      <c r="K302">
        <v>1504155600</v>
      </c>
      <c r="L302" t="b">
        <v>0</v>
      </c>
      <c r="M302" t="b">
        <v>1</v>
      </c>
      <c r="N302" t="s">
        <v>68</v>
      </c>
      <c r="O302" s="11">
        <f>E302/D302</f>
        <v>0.05</v>
      </c>
      <c r="P302" s="5">
        <f>IF(ISERROR(E302/G302),"0",E302/G302)</f>
        <v>5</v>
      </c>
      <c r="Q302" t="s">
        <v>2046</v>
      </c>
      <c r="R302" t="s">
        <v>2047</v>
      </c>
      <c r="S302" s="8">
        <f>(((J302/60)/60)/24)+DATE(1970,1,1)</f>
        <v>42977.208333333328</v>
      </c>
      <c r="T302" s="8">
        <f>(((K302/60)/60)/24)+DATE(1970,1,1)</f>
        <v>42978.208333333328</v>
      </c>
    </row>
    <row r="303" spans="1:20" customFormat="1" ht="34" x14ac:dyDescent="0.2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t="s">
        <v>20</v>
      </c>
      <c r="G303">
        <v>295</v>
      </c>
      <c r="H303" t="s">
        <v>21</v>
      </c>
      <c r="I303" t="s">
        <v>22</v>
      </c>
      <c r="J303">
        <v>1424930400</v>
      </c>
      <c r="K303">
        <v>1426395600</v>
      </c>
      <c r="L303" t="b">
        <v>0</v>
      </c>
      <c r="M303" t="b">
        <v>0</v>
      </c>
      <c r="N303" t="s">
        <v>42</v>
      </c>
      <c r="O303" s="11">
        <f>E303/D303</f>
        <v>13.446666666666667</v>
      </c>
      <c r="P303" s="5">
        <f>IF(ISERROR(E303/G303),"0",E303/G303)</f>
        <v>41.023728813559323</v>
      </c>
      <c r="Q303" t="s">
        <v>2040</v>
      </c>
      <c r="R303" t="s">
        <v>2041</v>
      </c>
      <c r="S303" s="8">
        <f>(((J303/60)/60)/24)+DATE(1970,1,1)</f>
        <v>42061.25</v>
      </c>
      <c r="T303" s="8">
        <f>(((K303/60)/60)/24)+DATE(1970,1,1)</f>
        <v>42078.208333333328</v>
      </c>
    </row>
    <row r="304" spans="1:20" customFormat="1" ht="17" x14ac:dyDescent="0.2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t="s">
        <v>14</v>
      </c>
      <c r="G304">
        <v>245</v>
      </c>
      <c r="H304" t="s">
        <v>21</v>
      </c>
      <c r="I304" t="s">
        <v>22</v>
      </c>
      <c r="J304">
        <v>1535864400</v>
      </c>
      <c r="K304">
        <v>1537074000</v>
      </c>
      <c r="L304" t="b">
        <v>0</v>
      </c>
      <c r="M304" t="b">
        <v>0</v>
      </c>
      <c r="N304" t="s">
        <v>33</v>
      </c>
      <c r="O304" s="11">
        <f>E304/D304</f>
        <v>0.31844940867279897</v>
      </c>
      <c r="P304" s="5">
        <f>IF(ISERROR(E304/G304),"0",E304/G304)</f>
        <v>98.914285714285711</v>
      </c>
      <c r="Q304" t="s">
        <v>2038</v>
      </c>
      <c r="R304" t="s">
        <v>2039</v>
      </c>
      <c r="S304" s="8">
        <f>(((J304/60)/60)/24)+DATE(1970,1,1)</f>
        <v>43345.208333333328</v>
      </c>
      <c r="T304" s="8">
        <f>(((K304/60)/60)/24)+DATE(1970,1,1)</f>
        <v>43359.208333333328</v>
      </c>
    </row>
    <row r="305" spans="1:20" customFormat="1" ht="17" x14ac:dyDescent="0.2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t="s">
        <v>14</v>
      </c>
      <c r="G305">
        <v>32</v>
      </c>
      <c r="H305" t="s">
        <v>21</v>
      </c>
      <c r="I305" t="s">
        <v>22</v>
      </c>
      <c r="J305">
        <v>1452146400</v>
      </c>
      <c r="K305">
        <v>1452578400</v>
      </c>
      <c r="L305" t="b">
        <v>0</v>
      </c>
      <c r="M305" t="b">
        <v>0</v>
      </c>
      <c r="N305" t="s">
        <v>60</v>
      </c>
      <c r="O305" s="11">
        <f>E305/D305</f>
        <v>0.82617647058823529</v>
      </c>
      <c r="P305" s="5">
        <f>IF(ISERROR(E305/G305),"0",E305/G305)</f>
        <v>87.78125</v>
      </c>
      <c r="Q305" t="s">
        <v>2034</v>
      </c>
      <c r="R305" t="s">
        <v>2044</v>
      </c>
      <c r="S305" s="8">
        <f>(((J305/60)/60)/24)+DATE(1970,1,1)</f>
        <v>42376.25</v>
      </c>
      <c r="T305" s="8">
        <f>(((K305/60)/60)/24)+DATE(1970,1,1)</f>
        <v>42381.25</v>
      </c>
    </row>
    <row r="306" spans="1:20" customFormat="1" ht="17" x14ac:dyDescent="0.2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t="s">
        <v>20</v>
      </c>
      <c r="G306">
        <v>142</v>
      </c>
      <c r="H306" t="s">
        <v>21</v>
      </c>
      <c r="I306" t="s">
        <v>22</v>
      </c>
      <c r="J306">
        <v>1470546000</v>
      </c>
      <c r="K306">
        <v>1474088400</v>
      </c>
      <c r="L306" t="b">
        <v>0</v>
      </c>
      <c r="M306" t="b">
        <v>0</v>
      </c>
      <c r="N306" t="s">
        <v>42</v>
      </c>
      <c r="O306" s="11">
        <f>E306/D306</f>
        <v>5.4614285714285717</v>
      </c>
      <c r="P306" s="5">
        <f>IF(ISERROR(E306/G306),"0",E306/G306)</f>
        <v>80.767605633802816</v>
      </c>
      <c r="Q306" t="s">
        <v>2040</v>
      </c>
      <c r="R306" t="s">
        <v>2041</v>
      </c>
      <c r="S306" s="8">
        <f>(((J306/60)/60)/24)+DATE(1970,1,1)</f>
        <v>42589.208333333328</v>
      </c>
      <c r="T306" s="8">
        <f>(((K306/60)/60)/24)+DATE(1970,1,1)</f>
        <v>42630.208333333328</v>
      </c>
    </row>
    <row r="307" spans="1:20" customFormat="1" ht="17" x14ac:dyDescent="0.2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t="s">
        <v>20</v>
      </c>
      <c r="G307">
        <v>85</v>
      </c>
      <c r="H307" t="s">
        <v>21</v>
      </c>
      <c r="I307" t="s">
        <v>22</v>
      </c>
      <c r="J307">
        <v>1458363600</v>
      </c>
      <c r="K307">
        <v>1461906000</v>
      </c>
      <c r="L307" t="b">
        <v>0</v>
      </c>
      <c r="M307" t="b">
        <v>0</v>
      </c>
      <c r="N307" t="s">
        <v>33</v>
      </c>
      <c r="O307" s="11">
        <f>E307/D307</f>
        <v>2.8621428571428571</v>
      </c>
      <c r="P307" s="5">
        <f>IF(ISERROR(E307/G307),"0",E307/G307)</f>
        <v>94.28235294117647</v>
      </c>
      <c r="Q307" t="s">
        <v>2038</v>
      </c>
      <c r="R307" t="s">
        <v>2039</v>
      </c>
      <c r="S307" s="8">
        <f>(((J307/60)/60)/24)+DATE(1970,1,1)</f>
        <v>42448.208333333328</v>
      </c>
      <c r="T307" s="8">
        <f>(((K307/60)/60)/24)+DATE(1970,1,1)</f>
        <v>42489.208333333328</v>
      </c>
    </row>
    <row r="308" spans="1:20" customFormat="1" ht="34" x14ac:dyDescent="0.2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t="s">
        <v>14</v>
      </c>
      <c r="G308">
        <v>7</v>
      </c>
      <c r="H308" t="s">
        <v>21</v>
      </c>
      <c r="I308" t="s">
        <v>22</v>
      </c>
      <c r="J308">
        <v>1500008400</v>
      </c>
      <c r="K308">
        <v>1500267600</v>
      </c>
      <c r="L308" t="b">
        <v>0</v>
      </c>
      <c r="M308" t="b">
        <v>1</v>
      </c>
      <c r="N308" t="s">
        <v>33</v>
      </c>
      <c r="O308" s="11">
        <f>E308/D308</f>
        <v>7.9076923076923072E-2</v>
      </c>
      <c r="P308" s="5">
        <f>IF(ISERROR(E308/G308),"0",E308/G308)</f>
        <v>73.428571428571431</v>
      </c>
      <c r="Q308" t="s">
        <v>2038</v>
      </c>
      <c r="R308" t="s">
        <v>2039</v>
      </c>
      <c r="S308" s="8">
        <f>(((J308/60)/60)/24)+DATE(1970,1,1)</f>
        <v>42930.208333333328</v>
      </c>
      <c r="T308" s="8">
        <f>(((K308/60)/60)/24)+DATE(1970,1,1)</f>
        <v>42933.208333333328</v>
      </c>
    </row>
    <row r="309" spans="1:20" customFormat="1" ht="17" x14ac:dyDescent="0.2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t="s">
        <v>20</v>
      </c>
      <c r="G309">
        <v>659</v>
      </c>
      <c r="H309" t="s">
        <v>36</v>
      </c>
      <c r="I309" t="s">
        <v>37</v>
      </c>
      <c r="J309">
        <v>1338958800</v>
      </c>
      <c r="K309">
        <v>1340686800</v>
      </c>
      <c r="L309" t="b">
        <v>0</v>
      </c>
      <c r="M309" t="b">
        <v>1</v>
      </c>
      <c r="N309" t="s">
        <v>119</v>
      </c>
      <c r="O309" s="11">
        <f>E309/D309</f>
        <v>1.3213677811550153</v>
      </c>
      <c r="P309" s="5">
        <f>IF(ISERROR(E309/G309),"0",E309/G309)</f>
        <v>65.968133535660087</v>
      </c>
      <c r="Q309" t="s">
        <v>2046</v>
      </c>
      <c r="R309" t="s">
        <v>2052</v>
      </c>
      <c r="S309" s="8">
        <f>(((J309/60)/60)/24)+DATE(1970,1,1)</f>
        <v>41066.208333333336</v>
      </c>
      <c r="T309" s="8">
        <f>(((K309/60)/60)/24)+DATE(1970,1,1)</f>
        <v>41086.208333333336</v>
      </c>
    </row>
    <row r="310" spans="1:20" customFormat="1" ht="17" x14ac:dyDescent="0.2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t="s">
        <v>14</v>
      </c>
      <c r="G310">
        <v>803</v>
      </c>
      <c r="H310" t="s">
        <v>21</v>
      </c>
      <c r="I310" t="s">
        <v>22</v>
      </c>
      <c r="J310">
        <v>1303102800</v>
      </c>
      <c r="K310">
        <v>1303189200</v>
      </c>
      <c r="L310" t="b">
        <v>0</v>
      </c>
      <c r="M310" t="b">
        <v>0</v>
      </c>
      <c r="N310" t="s">
        <v>33</v>
      </c>
      <c r="O310" s="11">
        <f>E310/D310</f>
        <v>0.74077834179357027</v>
      </c>
      <c r="P310" s="5">
        <f>IF(ISERROR(E310/G310),"0",E310/G310)</f>
        <v>109.04109589041096</v>
      </c>
      <c r="Q310" t="s">
        <v>2038</v>
      </c>
      <c r="R310" t="s">
        <v>2039</v>
      </c>
      <c r="S310" s="8">
        <f>(((J310/60)/60)/24)+DATE(1970,1,1)</f>
        <v>40651.208333333336</v>
      </c>
      <c r="T310" s="8">
        <f>(((K310/60)/60)/24)+DATE(1970,1,1)</f>
        <v>40652.208333333336</v>
      </c>
    </row>
    <row r="311" spans="1:20" customFormat="1" ht="17" x14ac:dyDescent="0.2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t="s">
        <v>74</v>
      </c>
      <c r="G311">
        <v>75</v>
      </c>
      <c r="H311" t="s">
        <v>21</v>
      </c>
      <c r="I311" t="s">
        <v>22</v>
      </c>
      <c r="J311">
        <v>1316581200</v>
      </c>
      <c r="K311">
        <v>1318309200</v>
      </c>
      <c r="L311" t="b">
        <v>0</v>
      </c>
      <c r="M311" t="b">
        <v>1</v>
      </c>
      <c r="N311" t="s">
        <v>60</v>
      </c>
      <c r="O311" s="11">
        <f>E311/D311</f>
        <v>0.75292682926829269</v>
      </c>
      <c r="P311" s="5">
        <f>IF(ISERROR(E311/G311),"0",E311/G311)</f>
        <v>41.16</v>
      </c>
      <c r="Q311" t="s">
        <v>2034</v>
      </c>
      <c r="R311" t="s">
        <v>2044</v>
      </c>
      <c r="S311" s="8">
        <f>(((J311/60)/60)/24)+DATE(1970,1,1)</f>
        <v>40807.208333333336</v>
      </c>
      <c r="T311" s="8">
        <f>(((K311/60)/60)/24)+DATE(1970,1,1)</f>
        <v>40827.208333333336</v>
      </c>
    </row>
    <row r="312" spans="1:20" customFormat="1" ht="17" x14ac:dyDescent="0.2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t="s">
        <v>14</v>
      </c>
      <c r="G312">
        <v>16</v>
      </c>
      <c r="H312" t="s">
        <v>21</v>
      </c>
      <c r="I312" t="s">
        <v>22</v>
      </c>
      <c r="J312">
        <v>1270789200</v>
      </c>
      <c r="K312">
        <v>1272171600</v>
      </c>
      <c r="L312" t="b">
        <v>0</v>
      </c>
      <c r="M312" t="b">
        <v>0</v>
      </c>
      <c r="N312" t="s">
        <v>89</v>
      </c>
      <c r="O312" s="11">
        <f>E312/D312</f>
        <v>0.20333333333333334</v>
      </c>
      <c r="P312" s="5">
        <f>IF(ISERROR(E312/G312),"0",E312/G312)</f>
        <v>99.125</v>
      </c>
      <c r="Q312" t="s">
        <v>2049</v>
      </c>
      <c r="R312" t="s">
        <v>2050</v>
      </c>
      <c r="S312" s="8">
        <f>(((J312/60)/60)/24)+DATE(1970,1,1)</f>
        <v>40277.208333333336</v>
      </c>
      <c r="T312" s="8">
        <f>(((K312/60)/60)/24)+DATE(1970,1,1)</f>
        <v>40293.208333333336</v>
      </c>
    </row>
    <row r="313" spans="1:20" customFormat="1" ht="17" x14ac:dyDescent="0.2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t="s">
        <v>20</v>
      </c>
      <c r="G313">
        <v>121</v>
      </c>
      <c r="H313" t="s">
        <v>21</v>
      </c>
      <c r="I313" t="s">
        <v>22</v>
      </c>
      <c r="J313">
        <v>1297836000</v>
      </c>
      <c r="K313">
        <v>1298872800</v>
      </c>
      <c r="L313" t="b">
        <v>0</v>
      </c>
      <c r="M313" t="b">
        <v>0</v>
      </c>
      <c r="N313" t="s">
        <v>33</v>
      </c>
      <c r="O313" s="11">
        <f>E313/D313</f>
        <v>2.0336507936507937</v>
      </c>
      <c r="P313" s="5">
        <f>IF(ISERROR(E313/G313),"0",E313/G313)</f>
        <v>105.88429752066116</v>
      </c>
      <c r="Q313" t="s">
        <v>2038</v>
      </c>
      <c r="R313" t="s">
        <v>2039</v>
      </c>
      <c r="S313" s="8">
        <f>(((J313/60)/60)/24)+DATE(1970,1,1)</f>
        <v>40590.25</v>
      </c>
      <c r="T313" s="8">
        <f>(((K313/60)/60)/24)+DATE(1970,1,1)</f>
        <v>40602.25</v>
      </c>
    </row>
    <row r="314" spans="1:20" customFormat="1" ht="17" x14ac:dyDescent="0.2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t="s">
        <v>20</v>
      </c>
      <c r="G314">
        <v>3742</v>
      </c>
      <c r="H314" t="s">
        <v>21</v>
      </c>
      <c r="I314" t="s">
        <v>22</v>
      </c>
      <c r="J314">
        <v>1382677200</v>
      </c>
      <c r="K314">
        <v>1383282000</v>
      </c>
      <c r="L314" t="b">
        <v>0</v>
      </c>
      <c r="M314" t="b">
        <v>0</v>
      </c>
      <c r="N314" t="s">
        <v>33</v>
      </c>
      <c r="O314" s="11">
        <f>E314/D314</f>
        <v>3.1022842639593908</v>
      </c>
      <c r="P314" s="5">
        <f>IF(ISERROR(E314/G314),"0",E314/G314)</f>
        <v>48.996525921966864</v>
      </c>
      <c r="Q314" t="s">
        <v>2038</v>
      </c>
      <c r="R314" t="s">
        <v>2039</v>
      </c>
      <c r="S314" s="8">
        <f>(((J314/60)/60)/24)+DATE(1970,1,1)</f>
        <v>41572.208333333336</v>
      </c>
      <c r="T314" s="8">
        <f>(((K314/60)/60)/24)+DATE(1970,1,1)</f>
        <v>41579.208333333336</v>
      </c>
    </row>
    <row r="315" spans="1:20" customFormat="1" ht="17" x14ac:dyDescent="0.2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t="s">
        <v>20</v>
      </c>
      <c r="G315">
        <v>223</v>
      </c>
      <c r="H315" t="s">
        <v>21</v>
      </c>
      <c r="I315" t="s">
        <v>22</v>
      </c>
      <c r="J315">
        <v>1330322400</v>
      </c>
      <c r="K315">
        <v>1330495200</v>
      </c>
      <c r="L315" t="b">
        <v>0</v>
      </c>
      <c r="M315" t="b">
        <v>0</v>
      </c>
      <c r="N315" t="s">
        <v>23</v>
      </c>
      <c r="O315" s="11">
        <f>E315/D315</f>
        <v>3.9531818181818181</v>
      </c>
      <c r="P315" s="5">
        <f>IF(ISERROR(E315/G315),"0",E315/G315)</f>
        <v>39</v>
      </c>
      <c r="Q315" t="s">
        <v>2034</v>
      </c>
      <c r="R315" t="s">
        <v>2035</v>
      </c>
      <c r="S315" s="8">
        <f>(((J315/60)/60)/24)+DATE(1970,1,1)</f>
        <v>40966.25</v>
      </c>
      <c r="T315" s="8">
        <f>(((K315/60)/60)/24)+DATE(1970,1,1)</f>
        <v>40968.25</v>
      </c>
    </row>
    <row r="316" spans="1:20" customFormat="1" ht="17" x14ac:dyDescent="0.2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t="s">
        <v>20</v>
      </c>
      <c r="G316">
        <v>133</v>
      </c>
      <c r="H316" t="s">
        <v>21</v>
      </c>
      <c r="I316" t="s">
        <v>22</v>
      </c>
      <c r="J316">
        <v>1552366800</v>
      </c>
      <c r="K316">
        <v>1552798800</v>
      </c>
      <c r="L316" t="b">
        <v>0</v>
      </c>
      <c r="M316" t="b">
        <v>1</v>
      </c>
      <c r="N316" t="s">
        <v>42</v>
      </c>
      <c r="O316" s="11">
        <f>E316/D316</f>
        <v>2.9471428571428571</v>
      </c>
      <c r="P316" s="5">
        <f>IF(ISERROR(E316/G316),"0",E316/G316)</f>
        <v>31.022556390977442</v>
      </c>
      <c r="Q316" t="s">
        <v>2040</v>
      </c>
      <c r="R316" t="s">
        <v>2041</v>
      </c>
      <c r="S316" s="8">
        <f>(((J316/60)/60)/24)+DATE(1970,1,1)</f>
        <v>43536.208333333328</v>
      </c>
      <c r="T316" s="8">
        <f>(((K316/60)/60)/24)+DATE(1970,1,1)</f>
        <v>43541.208333333328</v>
      </c>
    </row>
    <row r="317" spans="1:20" customFormat="1" ht="34" x14ac:dyDescent="0.2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t="s">
        <v>14</v>
      </c>
      <c r="G317">
        <v>31</v>
      </c>
      <c r="H317" t="s">
        <v>21</v>
      </c>
      <c r="I317" t="s">
        <v>22</v>
      </c>
      <c r="J317">
        <v>1400907600</v>
      </c>
      <c r="K317">
        <v>1403413200</v>
      </c>
      <c r="L317" t="b">
        <v>0</v>
      </c>
      <c r="M317" t="b">
        <v>0</v>
      </c>
      <c r="N317" t="s">
        <v>33</v>
      </c>
      <c r="O317" s="11">
        <f>E317/D317</f>
        <v>0.33894736842105261</v>
      </c>
      <c r="P317" s="5">
        <f>IF(ISERROR(E317/G317),"0",E317/G317)</f>
        <v>103.87096774193549</v>
      </c>
      <c r="Q317" t="s">
        <v>2038</v>
      </c>
      <c r="R317" t="s">
        <v>2039</v>
      </c>
      <c r="S317" s="8">
        <f>(((J317/60)/60)/24)+DATE(1970,1,1)</f>
        <v>41783.208333333336</v>
      </c>
      <c r="T317" s="8">
        <f>(((K317/60)/60)/24)+DATE(1970,1,1)</f>
        <v>41812.208333333336</v>
      </c>
    </row>
    <row r="318" spans="1:20" customFormat="1" ht="17" x14ac:dyDescent="0.2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t="s">
        <v>14</v>
      </c>
      <c r="G318">
        <v>108</v>
      </c>
      <c r="H318" t="s">
        <v>107</v>
      </c>
      <c r="I318" t="s">
        <v>108</v>
      </c>
      <c r="J318">
        <v>1574143200</v>
      </c>
      <c r="K318">
        <v>1574229600</v>
      </c>
      <c r="L318" t="b">
        <v>0</v>
      </c>
      <c r="M318" t="b">
        <v>1</v>
      </c>
      <c r="N318" t="s">
        <v>17</v>
      </c>
      <c r="O318" s="11">
        <f>E318/D318</f>
        <v>0.66677083333333331</v>
      </c>
      <c r="P318" s="5">
        <f>IF(ISERROR(E318/G318),"0",E318/G318)</f>
        <v>59.268518518518519</v>
      </c>
      <c r="Q318" t="s">
        <v>2032</v>
      </c>
      <c r="R318" t="s">
        <v>2033</v>
      </c>
      <c r="S318" s="8">
        <f>(((J318/60)/60)/24)+DATE(1970,1,1)</f>
        <v>43788.25</v>
      </c>
      <c r="T318" s="8">
        <f>(((K318/60)/60)/24)+DATE(1970,1,1)</f>
        <v>43789.25</v>
      </c>
    </row>
    <row r="319" spans="1:20" customFormat="1" ht="17" x14ac:dyDescent="0.2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t="s">
        <v>14</v>
      </c>
      <c r="G319">
        <v>30</v>
      </c>
      <c r="H319" t="s">
        <v>21</v>
      </c>
      <c r="I319" t="s">
        <v>22</v>
      </c>
      <c r="J319">
        <v>1494738000</v>
      </c>
      <c r="K319">
        <v>1495861200</v>
      </c>
      <c r="L319" t="b">
        <v>0</v>
      </c>
      <c r="M319" t="b">
        <v>0</v>
      </c>
      <c r="N319" t="s">
        <v>33</v>
      </c>
      <c r="O319" s="11">
        <f>E319/D319</f>
        <v>0.19227272727272726</v>
      </c>
      <c r="P319" s="5">
        <f>IF(ISERROR(E319/G319),"0",E319/G319)</f>
        <v>42.3</v>
      </c>
      <c r="Q319" t="s">
        <v>2038</v>
      </c>
      <c r="R319" t="s">
        <v>2039</v>
      </c>
      <c r="S319" s="8">
        <f>(((J319/60)/60)/24)+DATE(1970,1,1)</f>
        <v>42869.208333333328</v>
      </c>
      <c r="T319" s="8">
        <f>(((K319/60)/60)/24)+DATE(1970,1,1)</f>
        <v>42882.208333333328</v>
      </c>
    </row>
    <row r="320" spans="1:20" customFormat="1" ht="34" x14ac:dyDescent="0.2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t="s">
        <v>14</v>
      </c>
      <c r="G320">
        <v>17</v>
      </c>
      <c r="H320" t="s">
        <v>21</v>
      </c>
      <c r="I320" t="s">
        <v>22</v>
      </c>
      <c r="J320">
        <v>1392357600</v>
      </c>
      <c r="K320">
        <v>1392530400</v>
      </c>
      <c r="L320" t="b">
        <v>0</v>
      </c>
      <c r="M320" t="b">
        <v>0</v>
      </c>
      <c r="N320" t="s">
        <v>23</v>
      </c>
      <c r="O320" s="11">
        <f>E320/D320</f>
        <v>0.15842105263157893</v>
      </c>
      <c r="P320" s="5">
        <f>IF(ISERROR(E320/G320),"0",E320/G320)</f>
        <v>53.117647058823529</v>
      </c>
      <c r="Q320" t="s">
        <v>2034</v>
      </c>
      <c r="R320" t="s">
        <v>2035</v>
      </c>
      <c r="S320" s="8">
        <f>(((J320/60)/60)/24)+DATE(1970,1,1)</f>
        <v>41684.25</v>
      </c>
      <c r="T320" s="8">
        <f>(((K320/60)/60)/24)+DATE(1970,1,1)</f>
        <v>41686.25</v>
      </c>
    </row>
    <row r="321" spans="1:20" customFormat="1" ht="17" x14ac:dyDescent="0.2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t="s">
        <v>74</v>
      </c>
      <c r="G321">
        <v>64</v>
      </c>
      <c r="H321" t="s">
        <v>21</v>
      </c>
      <c r="I321" t="s">
        <v>22</v>
      </c>
      <c r="J321">
        <v>1281589200</v>
      </c>
      <c r="K321">
        <v>1283662800</v>
      </c>
      <c r="L321" t="b">
        <v>0</v>
      </c>
      <c r="M321" t="b">
        <v>0</v>
      </c>
      <c r="N321" t="s">
        <v>28</v>
      </c>
      <c r="O321" s="11">
        <f>E321/D321</f>
        <v>0.38702380952380955</v>
      </c>
      <c r="P321" s="5">
        <f>IF(ISERROR(E321/G321),"0",E321/G321)</f>
        <v>50.796875</v>
      </c>
      <c r="Q321" t="s">
        <v>2036</v>
      </c>
      <c r="R321" t="s">
        <v>2037</v>
      </c>
      <c r="S321" s="8">
        <f>(((J321/60)/60)/24)+DATE(1970,1,1)</f>
        <v>40402.208333333336</v>
      </c>
      <c r="T321" s="8">
        <f>(((K321/60)/60)/24)+DATE(1970,1,1)</f>
        <v>40426.208333333336</v>
      </c>
    </row>
    <row r="322" spans="1:20" customFormat="1" ht="17" x14ac:dyDescent="0.2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t="s">
        <v>14</v>
      </c>
      <c r="G322">
        <v>80</v>
      </c>
      <c r="H322" t="s">
        <v>21</v>
      </c>
      <c r="I322" t="s">
        <v>22</v>
      </c>
      <c r="J322">
        <v>1305003600</v>
      </c>
      <c r="K322">
        <v>1305781200</v>
      </c>
      <c r="L322" t="b">
        <v>0</v>
      </c>
      <c r="M322" t="b">
        <v>0</v>
      </c>
      <c r="N322" t="s">
        <v>119</v>
      </c>
      <c r="O322" s="11">
        <f>E322/D322</f>
        <v>9.5876777251184833E-2</v>
      </c>
      <c r="P322" s="5">
        <f>IF(ISERROR(E322/G322),"0",E322/G322)</f>
        <v>101.15</v>
      </c>
      <c r="Q322" t="s">
        <v>2046</v>
      </c>
      <c r="R322" t="s">
        <v>2052</v>
      </c>
      <c r="S322" s="8">
        <f>(((J322/60)/60)/24)+DATE(1970,1,1)</f>
        <v>40673.208333333336</v>
      </c>
      <c r="T322" s="8">
        <f>(((K322/60)/60)/24)+DATE(1970,1,1)</f>
        <v>40682.208333333336</v>
      </c>
    </row>
    <row r="323" spans="1:20" customFormat="1" ht="34" x14ac:dyDescent="0.2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t="s">
        <v>14</v>
      </c>
      <c r="G323">
        <v>2468</v>
      </c>
      <c r="H323" t="s">
        <v>21</v>
      </c>
      <c r="I323" t="s">
        <v>22</v>
      </c>
      <c r="J323">
        <v>1301634000</v>
      </c>
      <c r="K323">
        <v>1302325200</v>
      </c>
      <c r="L323" t="b">
        <v>0</v>
      </c>
      <c r="M323" t="b">
        <v>0</v>
      </c>
      <c r="N323" t="s">
        <v>100</v>
      </c>
      <c r="O323" s="11">
        <f>E323/D323</f>
        <v>0.94144366197183094</v>
      </c>
      <c r="P323" s="5">
        <f>IF(ISERROR(E323/G323),"0",E323/G323)</f>
        <v>65.000810372771468</v>
      </c>
      <c r="Q323" t="s">
        <v>2040</v>
      </c>
      <c r="R323" t="s">
        <v>2051</v>
      </c>
      <c r="S323" s="8">
        <f>(((J323/60)/60)/24)+DATE(1970,1,1)</f>
        <v>40634.208333333336</v>
      </c>
      <c r="T323" s="8">
        <f>(((K323/60)/60)/24)+DATE(1970,1,1)</f>
        <v>40642.208333333336</v>
      </c>
    </row>
    <row r="324" spans="1:20" customFormat="1" ht="34" x14ac:dyDescent="0.2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t="s">
        <v>20</v>
      </c>
      <c r="G324">
        <v>5168</v>
      </c>
      <c r="H324" t="s">
        <v>21</v>
      </c>
      <c r="I324" t="s">
        <v>22</v>
      </c>
      <c r="J324">
        <v>1290664800</v>
      </c>
      <c r="K324">
        <v>1291788000</v>
      </c>
      <c r="L324" t="b">
        <v>0</v>
      </c>
      <c r="M324" t="b">
        <v>0</v>
      </c>
      <c r="N324" t="s">
        <v>33</v>
      </c>
      <c r="O324" s="11">
        <f>E324/D324</f>
        <v>1.6656234096692113</v>
      </c>
      <c r="P324" s="5">
        <f>IF(ISERROR(E324/G324),"0",E324/G324)</f>
        <v>37.998645510835914</v>
      </c>
      <c r="Q324" t="s">
        <v>2038</v>
      </c>
      <c r="R324" t="s">
        <v>2039</v>
      </c>
      <c r="S324" s="8">
        <f>(((J324/60)/60)/24)+DATE(1970,1,1)</f>
        <v>40507.25</v>
      </c>
      <c r="T324" s="8">
        <f>(((K324/60)/60)/24)+DATE(1970,1,1)</f>
        <v>40520.25</v>
      </c>
    </row>
    <row r="325" spans="1:20" customFormat="1" ht="17" x14ac:dyDescent="0.2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t="s">
        <v>14</v>
      </c>
      <c r="G325">
        <v>26</v>
      </c>
      <c r="H325" t="s">
        <v>40</v>
      </c>
      <c r="I325" t="s">
        <v>41</v>
      </c>
      <c r="J325">
        <v>1395896400</v>
      </c>
      <c r="K325">
        <v>1396069200</v>
      </c>
      <c r="L325" t="b">
        <v>0</v>
      </c>
      <c r="M325" t="b">
        <v>0</v>
      </c>
      <c r="N325" t="s">
        <v>42</v>
      </c>
      <c r="O325" s="11">
        <f>E325/D325</f>
        <v>0.24134831460674158</v>
      </c>
      <c r="P325" s="5">
        <f>IF(ISERROR(E325/G325),"0",E325/G325)</f>
        <v>82.615384615384613</v>
      </c>
      <c r="Q325" t="s">
        <v>2040</v>
      </c>
      <c r="R325" t="s">
        <v>2041</v>
      </c>
      <c r="S325" s="8">
        <f>(((J325/60)/60)/24)+DATE(1970,1,1)</f>
        <v>41725.208333333336</v>
      </c>
      <c r="T325" s="8">
        <f>(((K325/60)/60)/24)+DATE(1970,1,1)</f>
        <v>41727.208333333336</v>
      </c>
    </row>
    <row r="326" spans="1:20" customFormat="1" ht="17" x14ac:dyDescent="0.2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t="s">
        <v>20</v>
      </c>
      <c r="G326">
        <v>307</v>
      </c>
      <c r="H326" t="s">
        <v>21</v>
      </c>
      <c r="I326" t="s">
        <v>22</v>
      </c>
      <c r="J326">
        <v>1434862800</v>
      </c>
      <c r="K326">
        <v>1435899600</v>
      </c>
      <c r="L326" t="b">
        <v>0</v>
      </c>
      <c r="M326" t="b">
        <v>1</v>
      </c>
      <c r="N326" t="s">
        <v>33</v>
      </c>
      <c r="O326" s="11">
        <f>E326/D326</f>
        <v>1.6405633802816901</v>
      </c>
      <c r="P326" s="5">
        <f>IF(ISERROR(E326/G326),"0",E326/G326)</f>
        <v>37.941368078175898</v>
      </c>
      <c r="Q326" t="s">
        <v>2038</v>
      </c>
      <c r="R326" t="s">
        <v>2039</v>
      </c>
      <c r="S326" s="8">
        <f>(((J326/60)/60)/24)+DATE(1970,1,1)</f>
        <v>42176.208333333328</v>
      </c>
      <c r="T326" s="8">
        <f>(((K326/60)/60)/24)+DATE(1970,1,1)</f>
        <v>42188.208333333328</v>
      </c>
    </row>
    <row r="327" spans="1:20" customFormat="1" ht="34" x14ac:dyDescent="0.2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t="s">
        <v>14</v>
      </c>
      <c r="G327">
        <v>73</v>
      </c>
      <c r="H327" t="s">
        <v>21</v>
      </c>
      <c r="I327" t="s">
        <v>22</v>
      </c>
      <c r="J327">
        <v>1529125200</v>
      </c>
      <c r="K327">
        <v>1531112400</v>
      </c>
      <c r="L327" t="b">
        <v>0</v>
      </c>
      <c r="M327" t="b">
        <v>1</v>
      </c>
      <c r="N327" t="s">
        <v>33</v>
      </c>
      <c r="O327" s="11">
        <f>E327/D327</f>
        <v>0.90723076923076929</v>
      </c>
      <c r="P327" s="5">
        <f>IF(ISERROR(E327/G327),"0",E327/G327)</f>
        <v>80.780821917808225</v>
      </c>
      <c r="Q327" t="s">
        <v>2038</v>
      </c>
      <c r="R327" t="s">
        <v>2039</v>
      </c>
      <c r="S327" s="8">
        <f>(((J327/60)/60)/24)+DATE(1970,1,1)</f>
        <v>43267.208333333328</v>
      </c>
      <c r="T327" s="8">
        <f>(((K327/60)/60)/24)+DATE(1970,1,1)</f>
        <v>43290.208333333328</v>
      </c>
    </row>
    <row r="328" spans="1:20" customFormat="1" ht="34" x14ac:dyDescent="0.2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t="s">
        <v>14</v>
      </c>
      <c r="G328">
        <v>128</v>
      </c>
      <c r="H328" t="s">
        <v>21</v>
      </c>
      <c r="I328" t="s">
        <v>22</v>
      </c>
      <c r="J328">
        <v>1451109600</v>
      </c>
      <c r="K328">
        <v>1451628000</v>
      </c>
      <c r="L328" t="b">
        <v>0</v>
      </c>
      <c r="M328" t="b">
        <v>0</v>
      </c>
      <c r="N328" t="s">
        <v>71</v>
      </c>
      <c r="O328" s="11">
        <f>E328/D328</f>
        <v>0.46194444444444444</v>
      </c>
      <c r="P328" s="5">
        <f>IF(ISERROR(E328/G328),"0",E328/G328)</f>
        <v>25.984375</v>
      </c>
      <c r="Q328" t="s">
        <v>2040</v>
      </c>
      <c r="R328" t="s">
        <v>2048</v>
      </c>
      <c r="S328" s="8">
        <f>(((J328/60)/60)/24)+DATE(1970,1,1)</f>
        <v>42364.25</v>
      </c>
      <c r="T328" s="8">
        <f>(((K328/60)/60)/24)+DATE(1970,1,1)</f>
        <v>42370.25</v>
      </c>
    </row>
    <row r="329" spans="1:20" customFormat="1" ht="17" x14ac:dyDescent="0.2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t="s">
        <v>14</v>
      </c>
      <c r="G329">
        <v>33</v>
      </c>
      <c r="H329" t="s">
        <v>21</v>
      </c>
      <c r="I329" t="s">
        <v>22</v>
      </c>
      <c r="J329">
        <v>1566968400</v>
      </c>
      <c r="K329">
        <v>1567314000</v>
      </c>
      <c r="L329" t="b">
        <v>0</v>
      </c>
      <c r="M329" t="b">
        <v>1</v>
      </c>
      <c r="N329" t="s">
        <v>33</v>
      </c>
      <c r="O329" s="11">
        <f>E329/D329</f>
        <v>0.38538461538461538</v>
      </c>
      <c r="P329" s="5">
        <f>IF(ISERROR(E329/G329),"0",E329/G329)</f>
        <v>30.363636363636363</v>
      </c>
      <c r="Q329" t="s">
        <v>2038</v>
      </c>
      <c r="R329" t="s">
        <v>2039</v>
      </c>
      <c r="S329" s="8">
        <f>(((J329/60)/60)/24)+DATE(1970,1,1)</f>
        <v>43705.208333333328</v>
      </c>
      <c r="T329" s="8">
        <f>(((K329/60)/60)/24)+DATE(1970,1,1)</f>
        <v>43709.208333333328</v>
      </c>
    </row>
    <row r="330" spans="1:20" customFormat="1" ht="34" x14ac:dyDescent="0.2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t="s">
        <v>20</v>
      </c>
      <c r="G330">
        <v>2441</v>
      </c>
      <c r="H330" t="s">
        <v>21</v>
      </c>
      <c r="I330" t="s">
        <v>22</v>
      </c>
      <c r="J330">
        <v>1543557600</v>
      </c>
      <c r="K330">
        <v>1544508000</v>
      </c>
      <c r="L330" t="b">
        <v>0</v>
      </c>
      <c r="M330" t="b">
        <v>0</v>
      </c>
      <c r="N330" t="s">
        <v>23</v>
      </c>
      <c r="O330" s="11">
        <f>E330/D330</f>
        <v>1.3356231003039514</v>
      </c>
      <c r="P330" s="5">
        <f>IF(ISERROR(E330/G330),"0",E330/G330)</f>
        <v>54.004916018025398</v>
      </c>
      <c r="Q330" t="s">
        <v>2034</v>
      </c>
      <c r="R330" t="s">
        <v>2035</v>
      </c>
      <c r="S330" s="8">
        <f>(((J330/60)/60)/24)+DATE(1970,1,1)</f>
        <v>43434.25</v>
      </c>
      <c r="T330" s="8">
        <f>(((K330/60)/60)/24)+DATE(1970,1,1)</f>
        <v>43445.25</v>
      </c>
    </row>
    <row r="331" spans="1:20" customFormat="1" ht="34" x14ac:dyDescent="0.2">
      <c r="A331">
        <v>330</v>
      </c>
      <c r="B331" t="s">
        <v>712</v>
      </c>
      <c r="C331" s="3" t="s">
        <v>713</v>
      </c>
      <c r="D331">
        <v>33700</v>
      </c>
      <c r="E331">
        <v>62330</v>
      </c>
      <c r="F331" t="s">
        <v>20</v>
      </c>
      <c r="G331">
        <v>1385</v>
      </c>
      <c r="H331" t="s">
        <v>40</v>
      </c>
      <c r="I331" t="s">
        <v>41</v>
      </c>
      <c r="J331">
        <v>1512712800</v>
      </c>
      <c r="K331">
        <v>1512799200</v>
      </c>
      <c r="L331" t="b">
        <v>0</v>
      </c>
      <c r="M331" t="b">
        <v>0</v>
      </c>
      <c r="N331" t="s">
        <v>42</v>
      </c>
      <c r="O331" s="11">
        <f>E331/D331</f>
        <v>1.8495548961424333</v>
      </c>
      <c r="P331" s="5">
        <f>IF(ISERROR(E331/G331),"0",E331/G331)</f>
        <v>45.003610108303249</v>
      </c>
      <c r="Q331" t="s">
        <v>2040</v>
      </c>
      <c r="R331" t="s">
        <v>2041</v>
      </c>
      <c r="S331" s="8">
        <f>(((J331/60)/60)/24)+DATE(1970,1,1)</f>
        <v>43077.25</v>
      </c>
      <c r="T331" s="8">
        <f>(((K331/60)/60)/24)+DATE(1970,1,1)</f>
        <v>43078.25</v>
      </c>
    </row>
    <row r="332" spans="1:20" customFormat="1" ht="17" x14ac:dyDescent="0.2">
      <c r="A332">
        <v>331</v>
      </c>
      <c r="B332" t="s">
        <v>714</v>
      </c>
      <c r="C332" s="3" t="s">
        <v>715</v>
      </c>
      <c r="D332">
        <v>3300</v>
      </c>
      <c r="E332">
        <v>14643</v>
      </c>
      <c r="F332" t="s">
        <v>20</v>
      </c>
      <c r="G332">
        <v>190</v>
      </c>
      <c r="H332" t="s">
        <v>21</v>
      </c>
      <c r="I332" t="s">
        <v>22</v>
      </c>
      <c r="J332">
        <v>1324274400</v>
      </c>
      <c r="K332">
        <v>1324360800</v>
      </c>
      <c r="L332" t="b">
        <v>0</v>
      </c>
      <c r="M332" t="b">
        <v>0</v>
      </c>
      <c r="N332" t="s">
        <v>17</v>
      </c>
      <c r="O332" s="11">
        <f>E332/D332</f>
        <v>4.4372727272727275</v>
      </c>
      <c r="P332" s="5">
        <f>IF(ISERROR(E332/G332),"0",E332/G332)</f>
        <v>77.068421052631578</v>
      </c>
      <c r="Q332" t="s">
        <v>2032</v>
      </c>
      <c r="R332" t="s">
        <v>2033</v>
      </c>
      <c r="S332" s="8">
        <f>(((J332/60)/60)/24)+DATE(1970,1,1)</f>
        <v>40896.25</v>
      </c>
      <c r="T332" s="8">
        <f>(((K332/60)/60)/24)+DATE(1970,1,1)</f>
        <v>40897.25</v>
      </c>
    </row>
    <row r="333" spans="1:20" customFormat="1" ht="34" x14ac:dyDescent="0.2">
      <c r="A333">
        <v>332</v>
      </c>
      <c r="B333" t="s">
        <v>716</v>
      </c>
      <c r="C333" s="3" t="s">
        <v>717</v>
      </c>
      <c r="D333">
        <v>20700</v>
      </c>
      <c r="E333">
        <v>41396</v>
      </c>
      <c r="F333" t="s">
        <v>20</v>
      </c>
      <c r="G333">
        <v>470</v>
      </c>
      <c r="H333" t="s">
        <v>21</v>
      </c>
      <c r="I333" t="s">
        <v>22</v>
      </c>
      <c r="J333">
        <v>1364446800</v>
      </c>
      <c r="K333">
        <v>1364533200</v>
      </c>
      <c r="L333" t="b">
        <v>0</v>
      </c>
      <c r="M333" t="b">
        <v>0</v>
      </c>
      <c r="N333" t="s">
        <v>65</v>
      </c>
      <c r="O333" s="11">
        <f>E333/D333</f>
        <v>1.999806763285024</v>
      </c>
      <c r="P333" s="5">
        <f>IF(ISERROR(E333/G333),"0",E333/G333)</f>
        <v>88.076595744680844</v>
      </c>
      <c r="Q333" t="s">
        <v>2036</v>
      </c>
      <c r="R333" t="s">
        <v>2045</v>
      </c>
      <c r="S333" s="8">
        <f>(((J333/60)/60)/24)+DATE(1970,1,1)</f>
        <v>41361.208333333336</v>
      </c>
      <c r="T333" s="8">
        <f>(((K333/60)/60)/24)+DATE(1970,1,1)</f>
        <v>41362.208333333336</v>
      </c>
    </row>
    <row r="334" spans="1:20" customFormat="1" ht="17" x14ac:dyDescent="0.2">
      <c r="A334">
        <v>333</v>
      </c>
      <c r="B334" t="s">
        <v>718</v>
      </c>
      <c r="C334" s="3" t="s">
        <v>719</v>
      </c>
      <c r="D334">
        <v>9600</v>
      </c>
      <c r="E334">
        <v>11900</v>
      </c>
      <c r="F334" t="s">
        <v>20</v>
      </c>
      <c r="G334">
        <v>253</v>
      </c>
      <c r="H334" t="s">
        <v>21</v>
      </c>
      <c r="I334" t="s">
        <v>22</v>
      </c>
      <c r="J334">
        <v>1542693600</v>
      </c>
      <c r="K334">
        <v>1545112800</v>
      </c>
      <c r="L334" t="b">
        <v>0</v>
      </c>
      <c r="M334" t="b">
        <v>0</v>
      </c>
      <c r="N334" t="s">
        <v>33</v>
      </c>
      <c r="O334" s="11">
        <f>E334/D334</f>
        <v>1.2395833333333333</v>
      </c>
      <c r="P334" s="5">
        <f>IF(ISERROR(E334/G334),"0",E334/G334)</f>
        <v>47.035573122529641</v>
      </c>
      <c r="Q334" t="s">
        <v>2038</v>
      </c>
      <c r="R334" t="s">
        <v>2039</v>
      </c>
      <c r="S334" s="8">
        <f>(((J334/60)/60)/24)+DATE(1970,1,1)</f>
        <v>43424.25</v>
      </c>
      <c r="T334" s="8">
        <f>(((K334/60)/60)/24)+DATE(1970,1,1)</f>
        <v>43452.25</v>
      </c>
    </row>
    <row r="335" spans="1:20" customFormat="1" ht="17" x14ac:dyDescent="0.2">
      <c r="A335">
        <v>334</v>
      </c>
      <c r="B335" t="s">
        <v>720</v>
      </c>
      <c r="C335" s="3" t="s">
        <v>721</v>
      </c>
      <c r="D335">
        <v>66200</v>
      </c>
      <c r="E335">
        <v>123538</v>
      </c>
      <c r="F335" t="s">
        <v>20</v>
      </c>
      <c r="G335">
        <v>1113</v>
      </c>
      <c r="H335" t="s">
        <v>21</v>
      </c>
      <c r="I335" t="s">
        <v>22</v>
      </c>
      <c r="J335">
        <v>1515564000</v>
      </c>
      <c r="K335">
        <v>1516168800</v>
      </c>
      <c r="L335" t="b">
        <v>0</v>
      </c>
      <c r="M335" t="b">
        <v>0</v>
      </c>
      <c r="N335" t="s">
        <v>23</v>
      </c>
      <c r="O335" s="11">
        <f>E335/D335</f>
        <v>1.8661329305135952</v>
      </c>
      <c r="P335" s="5">
        <f>IF(ISERROR(E335/G335),"0",E335/G335)</f>
        <v>110.99550763701707</v>
      </c>
      <c r="Q335" t="s">
        <v>2034</v>
      </c>
      <c r="R335" t="s">
        <v>2035</v>
      </c>
      <c r="S335" s="8">
        <f>(((J335/60)/60)/24)+DATE(1970,1,1)</f>
        <v>43110.25</v>
      </c>
      <c r="T335" s="8">
        <f>(((K335/60)/60)/24)+DATE(1970,1,1)</f>
        <v>43117.25</v>
      </c>
    </row>
    <row r="336" spans="1:20" customFormat="1" ht="17" x14ac:dyDescent="0.2">
      <c r="A336">
        <v>335</v>
      </c>
      <c r="B336" t="s">
        <v>722</v>
      </c>
      <c r="C336" s="3" t="s">
        <v>723</v>
      </c>
      <c r="D336">
        <v>173800</v>
      </c>
      <c r="E336">
        <v>198628</v>
      </c>
      <c r="F336" t="s">
        <v>20</v>
      </c>
      <c r="G336">
        <v>2283</v>
      </c>
      <c r="H336" t="s">
        <v>21</v>
      </c>
      <c r="I336" t="s">
        <v>22</v>
      </c>
      <c r="J336">
        <v>1573797600</v>
      </c>
      <c r="K336">
        <v>1574920800</v>
      </c>
      <c r="L336" t="b">
        <v>0</v>
      </c>
      <c r="M336" t="b">
        <v>0</v>
      </c>
      <c r="N336" t="s">
        <v>23</v>
      </c>
      <c r="O336" s="11">
        <f>E336/D336</f>
        <v>1.1428538550057536</v>
      </c>
      <c r="P336" s="5">
        <f>IF(ISERROR(E336/G336),"0",E336/G336)</f>
        <v>87.003066141042481</v>
      </c>
      <c r="Q336" t="s">
        <v>2034</v>
      </c>
      <c r="R336" t="s">
        <v>2035</v>
      </c>
      <c r="S336" s="8">
        <f>(((J336/60)/60)/24)+DATE(1970,1,1)</f>
        <v>43784.25</v>
      </c>
      <c r="T336" s="8">
        <f>(((K336/60)/60)/24)+DATE(1970,1,1)</f>
        <v>43797.25</v>
      </c>
    </row>
    <row r="337" spans="1:20" customFormat="1" ht="17" x14ac:dyDescent="0.2">
      <c r="A337">
        <v>336</v>
      </c>
      <c r="B337" t="s">
        <v>724</v>
      </c>
      <c r="C337" s="3" t="s">
        <v>725</v>
      </c>
      <c r="D337">
        <v>70700</v>
      </c>
      <c r="E337">
        <v>68602</v>
      </c>
      <c r="F337" t="s">
        <v>14</v>
      </c>
      <c r="G337">
        <v>1072</v>
      </c>
      <c r="H337" t="s">
        <v>21</v>
      </c>
      <c r="I337" t="s">
        <v>22</v>
      </c>
      <c r="J337">
        <v>1292392800</v>
      </c>
      <c r="K337">
        <v>1292479200</v>
      </c>
      <c r="L337" t="b">
        <v>0</v>
      </c>
      <c r="M337" t="b">
        <v>1</v>
      </c>
      <c r="N337" t="s">
        <v>23</v>
      </c>
      <c r="O337" s="11">
        <f>E337/D337</f>
        <v>0.97032531824611035</v>
      </c>
      <c r="P337" s="5">
        <f>IF(ISERROR(E337/G337),"0",E337/G337)</f>
        <v>63.994402985074629</v>
      </c>
      <c r="Q337" t="s">
        <v>2034</v>
      </c>
      <c r="R337" t="s">
        <v>2035</v>
      </c>
      <c r="S337" s="8">
        <f>(((J337/60)/60)/24)+DATE(1970,1,1)</f>
        <v>40527.25</v>
      </c>
      <c r="T337" s="8">
        <f>(((K337/60)/60)/24)+DATE(1970,1,1)</f>
        <v>40528.25</v>
      </c>
    </row>
    <row r="338" spans="1:20" customFormat="1" ht="17" x14ac:dyDescent="0.2">
      <c r="A338">
        <v>337</v>
      </c>
      <c r="B338" t="s">
        <v>726</v>
      </c>
      <c r="C338" s="3" t="s">
        <v>727</v>
      </c>
      <c r="D338">
        <v>94500</v>
      </c>
      <c r="E338">
        <v>116064</v>
      </c>
      <c r="F338" t="s">
        <v>20</v>
      </c>
      <c r="G338">
        <v>1095</v>
      </c>
      <c r="H338" t="s">
        <v>21</v>
      </c>
      <c r="I338" t="s">
        <v>22</v>
      </c>
      <c r="J338">
        <v>1573452000</v>
      </c>
      <c r="K338">
        <v>1573538400</v>
      </c>
      <c r="L338" t="b">
        <v>0</v>
      </c>
      <c r="M338" t="b">
        <v>0</v>
      </c>
      <c r="N338" t="s">
        <v>33</v>
      </c>
      <c r="O338" s="11">
        <f>E338/D338</f>
        <v>1.2281904761904763</v>
      </c>
      <c r="P338" s="5">
        <f>IF(ISERROR(E338/G338),"0",E338/G338)</f>
        <v>105.9945205479452</v>
      </c>
      <c r="Q338" t="s">
        <v>2038</v>
      </c>
      <c r="R338" t="s">
        <v>2039</v>
      </c>
      <c r="S338" s="8">
        <f>(((J338/60)/60)/24)+DATE(1970,1,1)</f>
        <v>43780.25</v>
      </c>
      <c r="T338" s="8">
        <f>(((K338/60)/60)/24)+DATE(1970,1,1)</f>
        <v>43781.25</v>
      </c>
    </row>
    <row r="339" spans="1:20" customFormat="1" ht="17" x14ac:dyDescent="0.2">
      <c r="A339">
        <v>338</v>
      </c>
      <c r="B339" t="s">
        <v>728</v>
      </c>
      <c r="C339" s="3" t="s">
        <v>729</v>
      </c>
      <c r="D339">
        <v>69800</v>
      </c>
      <c r="E339">
        <v>125042</v>
      </c>
      <c r="F339" t="s">
        <v>20</v>
      </c>
      <c r="G339">
        <v>1690</v>
      </c>
      <c r="H339" t="s">
        <v>21</v>
      </c>
      <c r="I339" t="s">
        <v>22</v>
      </c>
      <c r="J339">
        <v>1317790800</v>
      </c>
      <c r="K339">
        <v>1320382800</v>
      </c>
      <c r="L339" t="b">
        <v>0</v>
      </c>
      <c r="M339" t="b">
        <v>0</v>
      </c>
      <c r="N339" t="s">
        <v>33</v>
      </c>
      <c r="O339" s="11">
        <f>E339/D339</f>
        <v>1.7914326647564469</v>
      </c>
      <c r="P339" s="5">
        <f>IF(ISERROR(E339/G339),"0",E339/G339)</f>
        <v>73.989349112426041</v>
      </c>
      <c r="Q339" t="s">
        <v>2038</v>
      </c>
      <c r="R339" t="s">
        <v>2039</v>
      </c>
      <c r="S339" s="8">
        <f>(((J339/60)/60)/24)+DATE(1970,1,1)</f>
        <v>40821.208333333336</v>
      </c>
      <c r="T339" s="8">
        <f>(((K339/60)/60)/24)+DATE(1970,1,1)</f>
        <v>40851.208333333336</v>
      </c>
    </row>
    <row r="340" spans="1:20" customFormat="1" ht="17" x14ac:dyDescent="0.2">
      <c r="A340">
        <v>339</v>
      </c>
      <c r="B340" t="s">
        <v>730</v>
      </c>
      <c r="C340" s="3" t="s">
        <v>731</v>
      </c>
      <c r="D340">
        <v>136300</v>
      </c>
      <c r="E340">
        <v>108974</v>
      </c>
      <c r="F340" t="s">
        <v>74</v>
      </c>
      <c r="G340">
        <v>1297</v>
      </c>
      <c r="H340" t="s">
        <v>15</v>
      </c>
      <c r="I340" t="s">
        <v>16</v>
      </c>
      <c r="J340">
        <v>1501650000</v>
      </c>
      <c r="K340">
        <v>1502859600</v>
      </c>
      <c r="L340" t="b">
        <v>0</v>
      </c>
      <c r="M340" t="b">
        <v>0</v>
      </c>
      <c r="N340" t="s">
        <v>33</v>
      </c>
      <c r="O340" s="11">
        <f>E340/D340</f>
        <v>0.79951577402787966</v>
      </c>
      <c r="P340" s="5">
        <f>IF(ISERROR(E340/G340),"0",E340/G340)</f>
        <v>84.02004626060139</v>
      </c>
      <c r="Q340" t="s">
        <v>2038</v>
      </c>
      <c r="R340" t="s">
        <v>2039</v>
      </c>
      <c r="S340" s="8">
        <f>(((J340/60)/60)/24)+DATE(1970,1,1)</f>
        <v>42949.208333333328</v>
      </c>
      <c r="T340" s="8">
        <f>(((K340/60)/60)/24)+DATE(1970,1,1)</f>
        <v>42963.208333333328</v>
      </c>
    </row>
    <row r="341" spans="1:20" customFormat="1" ht="17" x14ac:dyDescent="0.2">
      <c r="A341">
        <v>340</v>
      </c>
      <c r="B341" t="s">
        <v>732</v>
      </c>
      <c r="C341" s="3" t="s">
        <v>733</v>
      </c>
      <c r="D341">
        <v>37100</v>
      </c>
      <c r="E341">
        <v>34964</v>
      </c>
      <c r="F341" t="s">
        <v>14</v>
      </c>
      <c r="G341">
        <v>393</v>
      </c>
      <c r="H341" t="s">
        <v>21</v>
      </c>
      <c r="I341" t="s">
        <v>22</v>
      </c>
      <c r="J341">
        <v>1323669600</v>
      </c>
      <c r="K341">
        <v>1323756000</v>
      </c>
      <c r="L341" t="b">
        <v>0</v>
      </c>
      <c r="M341" t="b">
        <v>0</v>
      </c>
      <c r="N341" t="s">
        <v>122</v>
      </c>
      <c r="O341" s="11">
        <f>E341/D341</f>
        <v>0.94242587601078165</v>
      </c>
      <c r="P341" s="5">
        <f>IF(ISERROR(E341/G341),"0",E341/G341)</f>
        <v>88.966921119592882</v>
      </c>
      <c r="Q341" t="s">
        <v>2053</v>
      </c>
      <c r="R341" t="s">
        <v>2054</v>
      </c>
      <c r="S341" s="8">
        <f>(((J341/60)/60)/24)+DATE(1970,1,1)</f>
        <v>40889.25</v>
      </c>
      <c r="T341" s="8">
        <f>(((K341/60)/60)/24)+DATE(1970,1,1)</f>
        <v>40890.25</v>
      </c>
    </row>
    <row r="342" spans="1:20" customFormat="1" ht="34" x14ac:dyDescent="0.2">
      <c r="A342">
        <v>341</v>
      </c>
      <c r="B342" t="s">
        <v>734</v>
      </c>
      <c r="C342" s="3" t="s">
        <v>735</v>
      </c>
      <c r="D342">
        <v>114300</v>
      </c>
      <c r="E342">
        <v>96777</v>
      </c>
      <c r="F342" t="s">
        <v>14</v>
      </c>
      <c r="G342">
        <v>1257</v>
      </c>
      <c r="H342" t="s">
        <v>21</v>
      </c>
      <c r="I342" t="s">
        <v>22</v>
      </c>
      <c r="J342">
        <v>1440738000</v>
      </c>
      <c r="K342">
        <v>1441342800</v>
      </c>
      <c r="L342" t="b">
        <v>0</v>
      </c>
      <c r="M342" t="b">
        <v>0</v>
      </c>
      <c r="N342" t="s">
        <v>60</v>
      </c>
      <c r="O342" s="11">
        <f>E342/D342</f>
        <v>0.84669291338582675</v>
      </c>
      <c r="P342" s="5">
        <f>IF(ISERROR(E342/G342),"0",E342/G342)</f>
        <v>76.990453460620529</v>
      </c>
      <c r="Q342" t="s">
        <v>2034</v>
      </c>
      <c r="R342" t="s">
        <v>2044</v>
      </c>
      <c r="S342" s="8">
        <f>(((J342/60)/60)/24)+DATE(1970,1,1)</f>
        <v>42244.208333333328</v>
      </c>
      <c r="T342" s="8">
        <f>(((K342/60)/60)/24)+DATE(1970,1,1)</f>
        <v>42251.208333333328</v>
      </c>
    </row>
    <row r="343" spans="1:20" customFormat="1" ht="17" x14ac:dyDescent="0.2">
      <c r="A343">
        <v>342</v>
      </c>
      <c r="B343" t="s">
        <v>736</v>
      </c>
      <c r="C343" s="3" t="s">
        <v>737</v>
      </c>
      <c r="D343">
        <v>47900</v>
      </c>
      <c r="E343">
        <v>31864</v>
      </c>
      <c r="F343" t="s">
        <v>14</v>
      </c>
      <c r="G343">
        <v>328</v>
      </c>
      <c r="H343" t="s">
        <v>21</v>
      </c>
      <c r="I343" t="s">
        <v>22</v>
      </c>
      <c r="J343">
        <v>1374296400</v>
      </c>
      <c r="K343">
        <v>1375333200</v>
      </c>
      <c r="L343" t="b">
        <v>0</v>
      </c>
      <c r="M343" t="b">
        <v>0</v>
      </c>
      <c r="N343" t="s">
        <v>33</v>
      </c>
      <c r="O343" s="11">
        <f>E343/D343</f>
        <v>0.66521920668058454</v>
      </c>
      <c r="P343" s="5">
        <f>IF(ISERROR(E343/G343),"0",E343/G343)</f>
        <v>97.146341463414629</v>
      </c>
      <c r="Q343" t="s">
        <v>2038</v>
      </c>
      <c r="R343" t="s">
        <v>2039</v>
      </c>
      <c r="S343" s="8">
        <f>(((J343/60)/60)/24)+DATE(1970,1,1)</f>
        <v>41475.208333333336</v>
      </c>
      <c r="T343" s="8">
        <f>(((K343/60)/60)/24)+DATE(1970,1,1)</f>
        <v>41487.208333333336</v>
      </c>
    </row>
    <row r="344" spans="1:20" customFormat="1" ht="17" x14ac:dyDescent="0.2">
      <c r="A344">
        <v>343</v>
      </c>
      <c r="B344" t="s">
        <v>738</v>
      </c>
      <c r="C344" s="3" t="s">
        <v>739</v>
      </c>
      <c r="D344">
        <v>9000</v>
      </c>
      <c r="E344">
        <v>4853</v>
      </c>
      <c r="F344" t="s">
        <v>14</v>
      </c>
      <c r="G344">
        <v>147</v>
      </c>
      <c r="H344" t="s">
        <v>21</v>
      </c>
      <c r="I344" t="s">
        <v>22</v>
      </c>
      <c r="J344">
        <v>1384840800</v>
      </c>
      <c r="K344">
        <v>1389420000</v>
      </c>
      <c r="L344" t="b">
        <v>0</v>
      </c>
      <c r="M344" t="b">
        <v>0</v>
      </c>
      <c r="N344" t="s">
        <v>33</v>
      </c>
      <c r="O344" s="11">
        <f>E344/D344</f>
        <v>0.53922222222222227</v>
      </c>
      <c r="P344" s="5">
        <f>IF(ISERROR(E344/G344),"0",E344/G344)</f>
        <v>33.013605442176868</v>
      </c>
      <c r="Q344" t="s">
        <v>2038</v>
      </c>
      <c r="R344" t="s">
        <v>2039</v>
      </c>
      <c r="S344" s="8">
        <f>(((J344/60)/60)/24)+DATE(1970,1,1)</f>
        <v>41597.25</v>
      </c>
      <c r="T344" s="8">
        <f>(((K344/60)/60)/24)+DATE(1970,1,1)</f>
        <v>41650.25</v>
      </c>
    </row>
    <row r="345" spans="1:20" customFormat="1" ht="17" x14ac:dyDescent="0.2">
      <c r="A345">
        <v>344</v>
      </c>
      <c r="B345" t="s">
        <v>740</v>
      </c>
      <c r="C345" s="3" t="s">
        <v>741</v>
      </c>
      <c r="D345">
        <v>197600</v>
      </c>
      <c r="E345">
        <v>82959</v>
      </c>
      <c r="F345" t="s">
        <v>14</v>
      </c>
      <c r="G345">
        <v>830</v>
      </c>
      <c r="H345" t="s">
        <v>21</v>
      </c>
      <c r="I345" t="s">
        <v>22</v>
      </c>
      <c r="J345">
        <v>1516600800</v>
      </c>
      <c r="K345">
        <v>1520056800</v>
      </c>
      <c r="L345" t="b">
        <v>0</v>
      </c>
      <c r="M345" t="b">
        <v>0</v>
      </c>
      <c r="N345" t="s">
        <v>89</v>
      </c>
      <c r="O345" s="11">
        <f>E345/D345</f>
        <v>0.41983299595141699</v>
      </c>
      <c r="P345" s="5">
        <f>IF(ISERROR(E345/G345),"0",E345/G345)</f>
        <v>99.950602409638549</v>
      </c>
      <c r="Q345" t="s">
        <v>2049</v>
      </c>
      <c r="R345" t="s">
        <v>2050</v>
      </c>
      <c r="S345" s="8">
        <f>(((J345/60)/60)/24)+DATE(1970,1,1)</f>
        <v>43122.25</v>
      </c>
      <c r="T345" s="8">
        <f>(((K345/60)/60)/24)+DATE(1970,1,1)</f>
        <v>43162.25</v>
      </c>
    </row>
    <row r="346" spans="1:20" customFormat="1" ht="17" x14ac:dyDescent="0.2">
      <c r="A346">
        <v>345</v>
      </c>
      <c r="B346" t="s">
        <v>742</v>
      </c>
      <c r="C346" s="3" t="s">
        <v>743</v>
      </c>
      <c r="D346">
        <v>157600</v>
      </c>
      <c r="E346">
        <v>23159</v>
      </c>
      <c r="F346" t="s">
        <v>14</v>
      </c>
      <c r="G346">
        <v>331</v>
      </c>
      <c r="H346" t="s">
        <v>40</v>
      </c>
      <c r="I346" t="s">
        <v>41</v>
      </c>
      <c r="J346">
        <v>1436418000</v>
      </c>
      <c r="K346">
        <v>1436504400</v>
      </c>
      <c r="L346" t="b">
        <v>0</v>
      </c>
      <c r="M346" t="b">
        <v>0</v>
      </c>
      <c r="N346" t="s">
        <v>53</v>
      </c>
      <c r="O346" s="11">
        <f>E346/D346</f>
        <v>0.14694796954314721</v>
      </c>
      <c r="P346" s="5">
        <f>IF(ISERROR(E346/G346),"0",E346/G346)</f>
        <v>69.966767371601208</v>
      </c>
      <c r="Q346" t="s">
        <v>2040</v>
      </c>
      <c r="R346" t="s">
        <v>2043</v>
      </c>
      <c r="S346" s="8">
        <f>(((J346/60)/60)/24)+DATE(1970,1,1)</f>
        <v>42194.208333333328</v>
      </c>
      <c r="T346" s="8">
        <f>(((K346/60)/60)/24)+DATE(1970,1,1)</f>
        <v>42195.208333333328</v>
      </c>
    </row>
    <row r="347" spans="1:20" customFormat="1" ht="17" x14ac:dyDescent="0.2">
      <c r="A347">
        <v>346</v>
      </c>
      <c r="B347" t="s">
        <v>744</v>
      </c>
      <c r="C347" s="3" t="s">
        <v>745</v>
      </c>
      <c r="D347">
        <v>8000</v>
      </c>
      <c r="E347">
        <v>2758</v>
      </c>
      <c r="F347" t="s">
        <v>14</v>
      </c>
      <c r="G347">
        <v>25</v>
      </c>
      <c r="H347" t="s">
        <v>21</v>
      </c>
      <c r="I347" t="s">
        <v>22</v>
      </c>
      <c r="J347">
        <v>1503550800</v>
      </c>
      <c r="K347">
        <v>1508302800</v>
      </c>
      <c r="L347" t="b">
        <v>0</v>
      </c>
      <c r="M347" t="b">
        <v>1</v>
      </c>
      <c r="N347" t="s">
        <v>60</v>
      </c>
      <c r="O347" s="11">
        <f>E347/D347</f>
        <v>0.34475</v>
      </c>
      <c r="P347" s="5">
        <f>IF(ISERROR(E347/G347),"0",E347/G347)</f>
        <v>110.32</v>
      </c>
      <c r="Q347" t="s">
        <v>2034</v>
      </c>
      <c r="R347" t="s">
        <v>2044</v>
      </c>
      <c r="S347" s="8">
        <f>(((J347/60)/60)/24)+DATE(1970,1,1)</f>
        <v>42971.208333333328</v>
      </c>
      <c r="T347" s="8">
        <f>(((K347/60)/60)/24)+DATE(1970,1,1)</f>
        <v>43026.208333333328</v>
      </c>
    </row>
    <row r="348" spans="1:20" customFormat="1" ht="17" x14ac:dyDescent="0.2">
      <c r="A348">
        <v>347</v>
      </c>
      <c r="B348" t="s">
        <v>746</v>
      </c>
      <c r="C348" s="3" t="s">
        <v>747</v>
      </c>
      <c r="D348">
        <v>900</v>
      </c>
      <c r="E348">
        <v>12607</v>
      </c>
      <c r="F348" t="s">
        <v>20</v>
      </c>
      <c r="G348">
        <v>191</v>
      </c>
      <c r="H348" t="s">
        <v>21</v>
      </c>
      <c r="I348" t="s">
        <v>22</v>
      </c>
      <c r="J348">
        <v>1423634400</v>
      </c>
      <c r="K348">
        <v>1425708000</v>
      </c>
      <c r="L348" t="b">
        <v>0</v>
      </c>
      <c r="M348" t="b">
        <v>0</v>
      </c>
      <c r="N348" t="s">
        <v>28</v>
      </c>
      <c r="O348" s="11">
        <f>E348/D348</f>
        <v>14.007777777777777</v>
      </c>
      <c r="P348" s="5">
        <f>IF(ISERROR(E348/G348),"0",E348/G348)</f>
        <v>66.005235602094245</v>
      </c>
      <c r="Q348" t="s">
        <v>2036</v>
      </c>
      <c r="R348" t="s">
        <v>2037</v>
      </c>
      <c r="S348" s="8">
        <f>(((J348/60)/60)/24)+DATE(1970,1,1)</f>
        <v>42046.25</v>
      </c>
      <c r="T348" s="8">
        <f>(((K348/60)/60)/24)+DATE(1970,1,1)</f>
        <v>42070.25</v>
      </c>
    </row>
    <row r="349" spans="1:20" customFormat="1" ht="17" x14ac:dyDescent="0.2">
      <c r="A349">
        <v>348</v>
      </c>
      <c r="B349" t="s">
        <v>748</v>
      </c>
      <c r="C349" s="3" t="s">
        <v>749</v>
      </c>
      <c r="D349">
        <v>199000</v>
      </c>
      <c r="E349">
        <v>142823</v>
      </c>
      <c r="F349" t="s">
        <v>14</v>
      </c>
      <c r="G349">
        <v>3483</v>
      </c>
      <c r="H349" t="s">
        <v>21</v>
      </c>
      <c r="I349" t="s">
        <v>22</v>
      </c>
      <c r="J349">
        <v>1487224800</v>
      </c>
      <c r="K349">
        <v>1488348000</v>
      </c>
      <c r="L349" t="b">
        <v>0</v>
      </c>
      <c r="M349" t="b">
        <v>0</v>
      </c>
      <c r="N349" t="s">
        <v>17</v>
      </c>
      <c r="O349" s="11">
        <f>E349/D349</f>
        <v>0.71770351758793971</v>
      </c>
      <c r="P349" s="5">
        <f>IF(ISERROR(E349/G349),"0",E349/G349)</f>
        <v>41.005742176284812</v>
      </c>
      <c r="Q349" t="s">
        <v>2032</v>
      </c>
      <c r="R349" t="s">
        <v>2033</v>
      </c>
      <c r="S349" s="8">
        <f>(((J349/60)/60)/24)+DATE(1970,1,1)</f>
        <v>42782.25</v>
      </c>
      <c r="T349" s="8">
        <f>(((K349/60)/60)/24)+DATE(1970,1,1)</f>
        <v>42795.25</v>
      </c>
    </row>
    <row r="350" spans="1:20" customFormat="1" ht="17" x14ac:dyDescent="0.2">
      <c r="A350">
        <v>349</v>
      </c>
      <c r="B350" t="s">
        <v>750</v>
      </c>
      <c r="C350" s="3" t="s">
        <v>751</v>
      </c>
      <c r="D350">
        <v>180800</v>
      </c>
      <c r="E350">
        <v>95958</v>
      </c>
      <c r="F350" t="s">
        <v>14</v>
      </c>
      <c r="G350">
        <v>923</v>
      </c>
      <c r="H350" t="s">
        <v>21</v>
      </c>
      <c r="I350" t="s">
        <v>22</v>
      </c>
      <c r="J350">
        <v>1500008400</v>
      </c>
      <c r="K350">
        <v>1502600400</v>
      </c>
      <c r="L350" t="b">
        <v>0</v>
      </c>
      <c r="M350" t="b">
        <v>0</v>
      </c>
      <c r="N350" t="s">
        <v>33</v>
      </c>
      <c r="O350" s="11">
        <f>E350/D350</f>
        <v>0.53074115044247783</v>
      </c>
      <c r="P350" s="5">
        <f>IF(ISERROR(E350/G350),"0",E350/G350)</f>
        <v>103.96316359696641</v>
      </c>
      <c r="Q350" t="s">
        <v>2038</v>
      </c>
      <c r="R350" t="s">
        <v>2039</v>
      </c>
      <c r="S350" s="8">
        <f>(((J350/60)/60)/24)+DATE(1970,1,1)</f>
        <v>42930.208333333328</v>
      </c>
      <c r="T350" s="8">
        <f>(((K350/60)/60)/24)+DATE(1970,1,1)</f>
        <v>42960.208333333328</v>
      </c>
    </row>
    <row r="351" spans="1:20" customFormat="1" ht="17" x14ac:dyDescent="0.2">
      <c r="A351">
        <v>350</v>
      </c>
      <c r="B351" t="s">
        <v>752</v>
      </c>
      <c r="C351" s="3" t="s">
        <v>753</v>
      </c>
      <c r="D351">
        <v>100</v>
      </c>
      <c r="E351">
        <v>5</v>
      </c>
      <c r="F351" t="s">
        <v>14</v>
      </c>
      <c r="G351">
        <v>1</v>
      </c>
      <c r="H351" t="s">
        <v>21</v>
      </c>
      <c r="I351" t="s">
        <v>22</v>
      </c>
      <c r="J351">
        <v>1432098000</v>
      </c>
      <c r="K351">
        <v>1433653200</v>
      </c>
      <c r="L351" t="b">
        <v>0</v>
      </c>
      <c r="M351" t="b">
        <v>1</v>
      </c>
      <c r="N351" t="s">
        <v>159</v>
      </c>
      <c r="O351" s="11">
        <f>E351/D351</f>
        <v>0.05</v>
      </c>
      <c r="P351" s="5">
        <f>IF(ISERROR(E351/G351),"0",E351/G351)</f>
        <v>5</v>
      </c>
      <c r="Q351" t="s">
        <v>2034</v>
      </c>
      <c r="R351" t="s">
        <v>2057</v>
      </c>
      <c r="S351" s="8">
        <f>(((J351/60)/60)/24)+DATE(1970,1,1)</f>
        <v>42144.208333333328</v>
      </c>
      <c r="T351" s="8">
        <f>(((K351/60)/60)/24)+DATE(1970,1,1)</f>
        <v>42162.208333333328</v>
      </c>
    </row>
    <row r="352" spans="1:20" customFormat="1" ht="17" x14ac:dyDescent="0.2">
      <c r="A352">
        <v>351</v>
      </c>
      <c r="B352" t="s">
        <v>754</v>
      </c>
      <c r="C352" s="3" t="s">
        <v>755</v>
      </c>
      <c r="D352">
        <v>74100</v>
      </c>
      <c r="E352">
        <v>94631</v>
      </c>
      <c r="F352" t="s">
        <v>20</v>
      </c>
      <c r="G352">
        <v>2013</v>
      </c>
      <c r="H352" t="s">
        <v>21</v>
      </c>
      <c r="I352" t="s">
        <v>22</v>
      </c>
      <c r="J352">
        <v>1440392400</v>
      </c>
      <c r="K352">
        <v>1441602000</v>
      </c>
      <c r="L352" t="b">
        <v>0</v>
      </c>
      <c r="M352" t="b">
        <v>0</v>
      </c>
      <c r="N352" t="s">
        <v>23</v>
      </c>
      <c r="O352" s="11">
        <f>E352/D352</f>
        <v>1.2770715249662619</v>
      </c>
      <c r="P352" s="5">
        <f>IF(ISERROR(E352/G352),"0",E352/G352)</f>
        <v>47.009935419771487</v>
      </c>
      <c r="Q352" t="s">
        <v>2034</v>
      </c>
      <c r="R352" t="s">
        <v>2035</v>
      </c>
      <c r="S352" s="8">
        <f>(((J352/60)/60)/24)+DATE(1970,1,1)</f>
        <v>42240.208333333328</v>
      </c>
      <c r="T352" s="8">
        <f>(((K352/60)/60)/24)+DATE(1970,1,1)</f>
        <v>42254.208333333328</v>
      </c>
    </row>
    <row r="353" spans="1:20" customFormat="1" ht="17" x14ac:dyDescent="0.2">
      <c r="A353">
        <v>352</v>
      </c>
      <c r="B353" t="s">
        <v>756</v>
      </c>
      <c r="C353" s="3" t="s">
        <v>757</v>
      </c>
      <c r="D353">
        <v>2800</v>
      </c>
      <c r="E353">
        <v>977</v>
      </c>
      <c r="F353" t="s">
        <v>14</v>
      </c>
      <c r="G353">
        <v>33</v>
      </c>
      <c r="H353" t="s">
        <v>15</v>
      </c>
      <c r="I353" t="s">
        <v>16</v>
      </c>
      <c r="J353">
        <v>1446876000</v>
      </c>
      <c r="K353">
        <v>1447567200</v>
      </c>
      <c r="L353" t="b">
        <v>0</v>
      </c>
      <c r="M353" t="b">
        <v>0</v>
      </c>
      <c r="N353" t="s">
        <v>33</v>
      </c>
      <c r="O353" s="11">
        <f>E353/D353</f>
        <v>0.34892857142857142</v>
      </c>
      <c r="P353" s="5">
        <f>IF(ISERROR(E353/G353),"0",E353/G353)</f>
        <v>29.606060606060606</v>
      </c>
      <c r="Q353" t="s">
        <v>2038</v>
      </c>
      <c r="R353" t="s">
        <v>2039</v>
      </c>
      <c r="S353" s="8">
        <f>(((J353/60)/60)/24)+DATE(1970,1,1)</f>
        <v>42315.25</v>
      </c>
      <c r="T353" s="8">
        <f>(((K353/60)/60)/24)+DATE(1970,1,1)</f>
        <v>42323.25</v>
      </c>
    </row>
    <row r="354" spans="1:20" customFormat="1" ht="17" x14ac:dyDescent="0.2">
      <c r="A354">
        <v>353</v>
      </c>
      <c r="B354" t="s">
        <v>758</v>
      </c>
      <c r="C354" s="3" t="s">
        <v>759</v>
      </c>
      <c r="D354">
        <v>33600</v>
      </c>
      <c r="E354">
        <v>137961</v>
      </c>
      <c r="F354" t="s">
        <v>20</v>
      </c>
      <c r="G354">
        <v>1703</v>
      </c>
      <c r="H354" t="s">
        <v>21</v>
      </c>
      <c r="I354" t="s">
        <v>22</v>
      </c>
      <c r="J354">
        <v>1562302800</v>
      </c>
      <c r="K354">
        <v>1562389200</v>
      </c>
      <c r="L354" t="b">
        <v>0</v>
      </c>
      <c r="M354" t="b">
        <v>0</v>
      </c>
      <c r="N354" t="s">
        <v>33</v>
      </c>
      <c r="O354" s="11">
        <f>E354/D354</f>
        <v>4.105982142857143</v>
      </c>
      <c r="P354" s="5">
        <f>IF(ISERROR(E354/G354),"0",E354/G354)</f>
        <v>81.010569583088667</v>
      </c>
      <c r="Q354" t="s">
        <v>2038</v>
      </c>
      <c r="R354" t="s">
        <v>2039</v>
      </c>
      <c r="S354" s="8">
        <f>(((J354/60)/60)/24)+DATE(1970,1,1)</f>
        <v>43651.208333333328</v>
      </c>
      <c r="T354" s="8">
        <f>(((K354/60)/60)/24)+DATE(1970,1,1)</f>
        <v>43652.208333333328</v>
      </c>
    </row>
    <row r="355" spans="1:20" customFormat="1" ht="17" x14ac:dyDescent="0.2">
      <c r="A355">
        <v>354</v>
      </c>
      <c r="B355" t="s">
        <v>760</v>
      </c>
      <c r="C355" s="3" t="s">
        <v>761</v>
      </c>
      <c r="D355">
        <v>6100</v>
      </c>
      <c r="E355">
        <v>7548</v>
      </c>
      <c r="F355" t="s">
        <v>20</v>
      </c>
      <c r="G355">
        <v>80</v>
      </c>
      <c r="H355" t="s">
        <v>36</v>
      </c>
      <c r="I355" t="s">
        <v>37</v>
      </c>
      <c r="J355">
        <v>1378184400</v>
      </c>
      <c r="K355">
        <v>1378789200</v>
      </c>
      <c r="L355" t="b">
        <v>0</v>
      </c>
      <c r="M355" t="b">
        <v>0</v>
      </c>
      <c r="N355" t="s">
        <v>42</v>
      </c>
      <c r="O355" s="11">
        <f>E355/D355</f>
        <v>1.2373770491803278</v>
      </c>
      <c r="P355" s="5">
        <f>IF(ISERROR(E355/G355),"0",E355/G355)</f>
        <v>94.35</v>
      </c>
      <c r="Q355" t="s">
        <v>2040</v>
      </c>
      <c r="R355" t="s">
        <v>2041</v>
      </c>
      <c r="S355" s="8">
        <f>(((J355/60)/60)/24)+DATE(1970,1,1)</f>
        <v>41520.208333333336</v>
      </c>
      <c r="T355" s="8">
        <f>(((K355/60)/60)/24)+DATE(1970,1,1)</f>
        <v>41527.208333333336</v>
      </c>
    </row>
    <row r="356" spans="1:20" customFormat="1" ht="17" x14ac:dyDescent="0.2">
      <c r="A356">
        <v>356</v>
      </c>
      <c r="B356" t="s">
        <v>764</v>
      </c>
      <c r="C356" s="3" t="s">
        <v>765</v>
      </c>
      <c r="D356">
        <v>9300</v>
      </c>
      <c r="E356">
        <v>3431</v>
      </c>
      <c r="F356" t="s">
        <v>14</v>
      </c>
      <c r="G356">
        <v>40</v>
      </c>
      <c r="H356" t="s">
        <v>107</v>
      </c>
      <c r="I356" t="s">
        <v>108</v>
      </c>
      <c r="J356">
        <v>1326520800</v>
      </c>
      <c r="K356">
        <v>1327298400</v>
      </c>
      <c r="L356" t="b">
        <v>0</v>
      </c>
      <c r="M356" t="b">
        <v>0</v>
      </c>
      <c r="N356" t="s">
        <v>33</v>
      </c>
      <c r="O356" s="11">
        <f>E356/D356</f>
        <v>0.36892473118279567</v>
      </c>
      <c r="P356" s="5">
        <f>IF(ISERROR(E356/G356),"0",E356/G356)</f>
        <v>85.775000000000006</v>
      </c>
      <c r="Q356" t="s">
        <v>2038</v>
      </c>
      <c r="R356" t="s">
        <v>2039</v>
      </c>
      <c r="S356" s="8">
        <f>(((J356/60)/60)/24)+DATE(1970,1,1)</f>
        <v>40922.25</v>
      </c>
      <c r="T356" s="8">
        <f>(((K356/60)/60)/24)+DATE(1970,1,1)</f>
        <v>40931.25</v>
      </c>
    </row>
    <row r="357" spans="1:20" customFormat="1" ht="17" x14ac:dyDescent="0.2">
      <c r="A357">
        <v>357</v>
      </c>
      <c r="B357" t="s">
        <v>766</v>
      </c>
      <c r="C357" s="3" t="s">
        <v>767</v>
      </c>
      <c r="D357">
        <v>2300</v>
      </c>
      <c r="E357">
        <v>4253</v>
      </c>
      <c r="F357" t="s">
        <v>20</v>
      </c>
      <c r="G357">
        <v>41</v>
      </c>
      <c r="H357" t="s">
        <v>21</v>
      </c>
      <c r="I357" t="s">
        <v>22</v>
      </c>
      <c r="J357">
        <v>1441256400</v>
      </c>
      <c r="K357">
        <v>1443416400</v>
      </c>
      <c r="L357" t="b">
        <v>0</v>
      </c>
      <c r="M357" t="b">
        <v>0</v>
      </c>
      <c r="N357" t="s">
        <v>89</v>
      </c>
      <c r="O357" s="11">
        <f>E357/D357</f>
        <v>1.8491304347826087</v>
      </c>
      <c r="P357" s="5">
        <f>IF(ISERROR(E357/G357),"0",E357/G357)</f>
        <v>103.73170731707317</v>
      </c>
      <c r="Q357" t="s">
        <v>2049</v>
      </c>
      <c r="R357" t="s">
        <v>2050</v>
      </c>
      <c r="S357" s="8">
        <f>(((J357/60)/60)/24)+DATE(1970,1,1)</f>
        <v>42250.208333333328</v>
      </c>
      <c r="T357" s="8">
        <f>(((K357/60)/60)/24)+DATE(1970,1,1)</f>
        <v>42275.208333333328</v>
      </c>
    </row>
    <row r="358" spans="1:20" customFormat="1" ht="17" x14ac:dyDescent="0.2">
      <c r="A358">
        <v>358</v>
      </c>
      <c r="B358" t="s">
        <v>768</v>
      </c>
      <c r="C358" s="3" t="s">
        <v>769</v>
      </c>
      <c r="D358">
        <v>9700</v>
      </c>
      <c r="E358">
        <v>1146</v>
      </c>
      <c r="F358" t="s">
        <v>14</v>
      </c>
      <c r="G358">
        <v>23</v>
      </c>
      <c r="H358" t="s">
        <v>15</v>
      </c>
      <c r="I358" t="s">
        <v>16</v>
      </c>
      <c r="J358">
        <v>1533877200</v>
      </c>
      <c r="K358">
        <v>1534136400</v>
      </c>
      <c r="L358" t="b">
        <v>1</v>
      </c>
      <c r="M358" t="b">
        <v>0</v>
      </c>
      <c r="N358" t="s">
        <v>122</v>
      </c>
      <c r="O358" s="11">
        <f>E358/D358</f>
        <v>0.11814432989690722</v>
      </c>
      <c r="P358" s="5">
        <f>IF(ISERROR(E358/G358),"0",E358/G358)</f>
        <v>49.826086956521742</v>
      </c>
      <c r="Q358" t="s">
        <v>2053</v>
      </c>
      <c r="R358" t="s">
        <v>2054</v>
      </c>
      <c r="S358" s="8">
        <f>(((J358/60)/60)/24)+DATE(1970,1,1)</f>
        <v>43322.208333333328</v>
      </c>
      <c r="T358" s="8">
        <f>(((K358/60)/60)/24)+DATE(1970,1,1)</f>
        <v>43325.208333333328</v>
      </c>
    </row>
    <row r="359" spans="1:20" customFormat="1" ht="17" x14ac:dyDescent="0.2">
      <c r="A359">
        <v>359</v>
      </c>
      <c r="B359" t="s">
        <v>770</v>
      </c>
      <c r="C359" s="3" t="s">
        <v>771</v>
      </c>
      <c r="D359">
        <v>4000</v>
      </c>
      <c r="E359">
        <v>11948</v>
      </c>
      <c r="F359" t="s">
        <v>20</v>
      </c>
      <c r="G359">
        <v>187</v>
      </c>
      <c r="H359" t="s">
        <v>21</v>
      </c>
      <c r="I359" t="s">
        <v>22</v>
      </c>
      <c r="J359">
        <v>1314421200</v>
      </c>
      <c r="K359">
        <v>1315026000</v>
      </c>
      <c r="L359" t="b">
        <v>0</v>
      </c>
      <c r="M359" t="b">
        <v>0</v>
      </c>
      <c r="N359" t="s">
        <v>71</v>
      </c>
      <c r="O359" s="11">
        <f>E359/D359</f>
        <v>2.9870000000000001</v>
      </c>
      <c r="P359" s="5">
        <f>IF(ISERROR(E359/G359),"0",E359/G359)</f>
        <v>63.893048128342244</v>
      </c>
      <c r="Q359" t="s">
        <v>2040</v>
      </c>
      <c r="R359" t="s">
        <v>2048</v>
      </c>
      <c r="S359" s="8">
        <f>(((J359/60)/60)/24)+DATE(1970,1,1)</f>
        <v>40782.208333333336</v>
      </c>
      <c r="T359" s="8">
        <f>(((K359/60)/60)/24)+DATE(1970,1,1)</f>
        <v>40789.208333333336</v>
      </c>
    </row>
    <row r="360" spans="1:20" customFormat="1" ht="17" x14ac:dyDescent="0.2">
      <c r="A360">
        <v>360</v>
      </c>
      <c r="B360" t="s">
        <v>772</v>
      </c>
      <c r="C360" s="3" t="s">
        <v>773</v>
      </c>
      <c r="D360">
        <v>59700</v>
      </c>
      <c r="E360">
        <v>135132</v>
      </c>
      <c r="F360" t="s">
        <v>20</v>
      </c>
      <c r="G360">
        <v>2875</v>
      </c>
      <c r="H360" t="s">
        <v>40</v>
      </c>
      <c r="I360" t="s">
        <v>41</v>
      </c>
      <c r="J360">
        <v>1293861600</v>
      </c>
      <c r="K360">
        <v>1295071200</v>
      </c>
      <c r="L360" t="b">
        <v>0</v>
      </c>
      <c r="M360" t="b">
        <v>1</v>
      </c>
      <c r="N360" t="s">
        <v>33</v>
      </c>
      <c r="O360" s="11">
        <f>E360/D360</f>
        <v>2.2635175879396985</v>
      </c>
      <c r="P360" s="5">
        <f>IF(ISERROR(E360/G360),"0",E360/G360)</f>
        <v>47.002434782608695</v>
      </c>
      <c r="Q360" t="s">
        <v>2038</v>
      </c>
      <c r="R360" t="s">
        <v>2039</v>
      </c>
      <c r="S360" s="8">
        <f>(((J360/60)/60)/24)+DATE(1970,1,1)</f>
        <v>40544.25</v>
      </c>
      <c r="T360" s="8">
        <f>(((K360/60)/60)/24)+DATE(1970,1,1)</f>
        <v>40558.25</v>
      </c>
    </row>
    <row r="361" spans="1:20" customFormat="1" ht="17" x14ac:dyDescent="0.2">
      <c r="A361">
        <v>361</v>
      </c>
      <c r="B361" t="s">
        <v>774</v>
      </c>
      <c r="C361" s="3" t="s">
        <v>775</v>
      </c>
      <c r="D361">
        <v>5500</v>
      </c>
      <c r="E361">
        <v>9546</v>
      </c>
      <c r="F361" t="s">
        <v>20</v>
      </c>
      <c r="G361">
        <v>88</v>
      </c>
      <c r="H361" t="s">
        <v>21</v>
      </c>
      <c r="I361" t="s">
        <v>22</v>
      </c>
      <c r="J361">
        <v>1507352400</v>
      </c>
      <c r="K361">
        <v>1509426000</v>
      </c>
      <c r="L361" t="b">
        <v>0</v>
      </c>
      <c r="M361" t="b">
        <v>0</v>
      </c>
      <c r="N361" t="s">
        <v>33</v>
      </c>
      <c r="O361" s="11">
        <f>E361/D361</f>
        <v>1.7356363636363636</v>
      </c>
      <c r="P361" s="5">
        <f>IF(ISERROR(E361/G361),"0",E361/G361)</f>
        <v>108.47727272727273</v>
      </c>
      <c r="Q361" t="s">
        <v>2038</v>
      </c>
      <c r="R361" t="s">
        <v>2039</v>
      </c>
      <c r="S361" s="8">
        <f>(((J361/60)/60)/24)+DATE(1970,1,1)</f>
        <v>43015.208333333328</v>
      </c>
      <c r="T361" s="8">
        <f>(((K361/60)/60)/24)+DATE(1970,1,1)</f>
        <v>43039.208333333328</v>
      </c>
    </row>
    <row r="362" spans="1:20" customFormat="1" ht="17" x14ac:dyDescent="0.2">
      <c r="A362">
        <v>362</v>
      </c>
      <c r="B362" t="s">
        <v>776</v>
      </c>
      <c r="C362" s="3" t="s">
        <v>777</v>
      </c>
      <c r="D362">
        <v>3700</v>
      </c>
      <c r="E362">
        <v>13755</v>
      </c>
      <c r="F362" t="s">
        <v>20</v>
      </c>
      <c r="G362">
        <v>191</v>
      </c>
      <c r="H362" t="s">
        <v>21</v>
      </c>
      <c r="I362" t="s">
        <v>22</v>
      </c>
      <c r="J362">
        <v>1296108000</v>
      </c>
      <c r="K362">
        <v>1299391200</v>
      </c>
      <c r="L362" t="b">
        <v>0</v>
      </c>
      <c r="M362" t="b">
        <v>0</v>
      </c>
      <c r="N362" t="s">
        <v>23</v>
      </c>
      <c r="O362" s="11">
        <f>E362/D362</f>
        <v>3.7175675675675675</v>
      </c>
      <c r="P362" s="5">
        <f>IF(ISERROR(E362/G362),"0",E362/G362)</f>
        <v>72.015706806282722</v>
      </c>
      <c r="Q362" t="s">
        <v>2034</v>
      </c>
      <c r="R362" t="s">
        <v>2035</v>
      </c>
      <c r="S362" s="8">
        <f>(((J362/60)/60)/24)+DATE(1970,1,1)</f>
        <v>40570.25</v>
      </c>
      <c r="T362" s="8">
        <f>(((K362/60)/60)/24)+DATE(1970,1,1)</f>
        <v>40608.25</v>
      </c>
    </row>
    <row r="363" spans="1:20" customFormat="1" ht="17" x14ac:dyDescent="0.2">
      <c r="A363">
        <v>363</v>
      </c>
      <c r="B363" t="s">
        <v>778</v>
      </c>
      <c r="C363" s="3" t="s">
        <v>779</v>
      </c>
      <c r="D363">
        <v>5200</v>
      </c>
      <c r="E363">
        <v>8330</v>
      </c>
      <c r="F363" t="s">
        <v>20</v>
      </c>
      <c r="G363">
        <v>139</v>
      </c>
      <c r="H363" t="s">
        <v>21</v>
      </c>
      <c r="I363" t="s">
        <v>22</v>
      </c>
      <c r="J363">
        <v>1324965600</v>
      </c>
      <c r="K363">
        <v>1325052000</v>
      </c>
      <c r="L363" t="b">
        <v>0</v>
      </c>
      <c r="M363" t="b">
        <v>0</v>
      </c>
      <c r="N363" t="s">
        <v>23</v>
      </c>
      <c r="O363" s="11">
        <f>E363/D363</f>
        <v>1.601923076923077</v>
      </c>
      <c r="P363" s="5">
        <f>IF(ISERROR(E363/G363),"0",E363/G363)</f>
        <v>59.928057553956833</v>
      </c>
      <c r="Q363" t="s">
        <v>2034</v>
      </c>
      <c r="R363" t="s">
        <v>2035</v>
      </c>
      <c r="S363" s="8">
        <f>(((J363/60)/60)/24)+DATE(1970,1,1)</f>
        <v>40904.25</v>
      </c>
      <c r="T363" s="8">
        <f>(((K363/60)/60)/24)+DATE(1970,1,1)</f>
        <v>40905.25</v>
      </c>
    </row>
    <row r="364" spans="1:20" customFormat="1" ht="17" x14ac:dyDescent="0.2">
      <c r="A364">
        <v>364</v>
      </c>
      <c r="B364" t="s">
        <v>780</v>
      </c>
      <c r="C364" s="3" t="s">
        <v>781</v>
      </c>
      <c r="D364">
        <v>900</v>
      </c>
      <c r="E364">
        <v>14547</v>
      </c>
      <c r="F364" t="s">
        <v>20</v>
      </c>
      <c r="G364">
        <v>186</v>
      </c>
      <c r="H364" t="s">
        <v>21</v>
      </c>
      <c r="I364" t="s">
        <v>22</v>
      </c>
      <c r="J364">
        <v>1520229600</v>
      </c>
      <c r="K364">
        <v>1522818000</v>
      </c>
      <c r="L364" t="b">
        <v>0</v>
      </c>
      <c r="M364" t="b">
        <v>0</v>
      </c>
      <c r="N364" t="s">
        <v>60</v>
      </c>
      <c r="O364" s="11">
        <f>E364/D364</f>
        <v>16.163333333333334</v>
      </c>
      <c r="P364" s="5">
        <f>IF(ISERROR(E364/G364),"0",E364/G364)</f>
        <v>78.209677419354833</v>
      </c>
      <c r="Q364" t="s">
        <v>2034</v>
      </c>
      <c r="R364" t="s">
        <v>2044</v>
      </c>
      <c r="S364" s="8">
        <f>(((J364/60)/60)/24)+DATE(1970,1,1)</f>
        <v>43164.25</v>
      </c>
      <c r="T364" s="8">
        <f>(((K364/60)/60)/24)+DATE(1970,1,1)</f>
        <v>43194.208333333328</v>
      </c>
    </row>
    <row r="365" spans="1:20" customFormat="1" ht="17" x14ac:dyDescent="0.2">
      <c r="A365">
        <v>365</v>
      </c>
      <c r="B365" t="s">
        <v>782</v>
      </c>
      <c r="C365" s="3" t="s">
        <v>783</v>
      </c>
      <c r="D365">
        <v>1600</v>
      </c>
      <c r="E365">
        <v>11735</v>
      </c>
      <c r="F365" t="s">
        <v>20</v>
      </c>
      <c r="G365">
        <v>112</v>
      </c>
      <c r="H365" t="s">
        <v>26</v>
      </c>
      <c r="I365" t="s">
        <v>27</v>
      </c>
      <c r="J365">
        <v>1482991200</v>
      </c>
      <c r="K365">
        <v>1485324000</v>
      </c>
      <c r="L365" t="b">
        <v>0</v>
      </c>
      <c r="M365" t="b">
        <v>0</v>
      </c>
      <c r="N365" t="s">
        <v>33</v>
      </c>
      <c r="O365" s="11">
        <f>E365/D365</f>
        <v>7.3343749999999996</v>
      </c>
      <c r="P365" s="5">
        <f>IF(ISERROR(E365/G365),"0",E365/G365)</f>
        <v>104.77678571428571</v>
      </c>
      <c r="Q365" t="s">
        <v>2038</v>
      </c>
      <c r="R365" t="s">
        <v>2039</v>
      </c>
      <c r="S365" s="8">
        <f>(((J365/60)/60)/24)+DATE(1970,1,1)</f>
        <v>42733.25</v>
      </c>
      <c r="T365" s="8">
        <f>(((K365/60)/60)/24)+DATE(1970,1,1)</f>
        <v>42760.25</v>
      </c>
    </row>
    <row r="366" spans="1:20" customFormat="1" ht="17" x14ac:dyDescent="0.2">
      <c r="A366">
        <v>366</v>
      </c>
      <c r="B366" t="s">
        <v>784</v>
      </c>
      <c r="C366" s="3" t="s">
        <v>785</v>
      </c>
      <c r="D366">
        <v>1800</v>
      </c>
      <c r="E366">
        <v>10658</v>
      </c>
      <c r="F366" t="s">
        <v>20</v>
      </c>
      <c r="G366">
        <v>101</v>
      </c>
      <c r="H366" t="s">
        <v>21</v>
      </c>
      <c r="I366" t="s">
        <v>22</v>
      </c>
      <c r="J366">
        <v>1294034400</v>
      </c>
      <c r="K366">
        <v>1294120800</v>
      </c>
      <c r="L366" t="b">
        <v>0</v>
      </c>
      <c r="M366" t="b">
        <v>1</v>
      </c>
      <c r="N366" t="s">
        <v>33</v>
      </c>
      <c r="O366" s="11">
        <f>E366/D366</f>
        <v>5.9211111111111112</v>
      </c>
      <c r="P366" s="5">
        <f>IF(ISERROR(E366/G366),"0",E366/G366)</f>
        <v>105.52475247524752</v>
      </c>
      <c r="Q366" t="s">
        <v>2038</v>
      </c>
      <c r="R366" t="s">
        <v>2039</v>
      </c>
      <c r="S366" s="8">
        <f>(((J366/60)/60)/24)+DATE(1970,1,1)</f>
        <v>40546.25</v>
      </c>
      <c r="T366" s="8">
        <f>(((K366/60)/60)/24)+DATE(1970,1,1)</f>
        <v>40547.25</v>
      </c>
    </row>
    <row r="367" spans="1:20" customFormat="1" ht="17" x14ac:dyDescent="0.2">
      <c r="A367">
        <v>367</v>
      </c>
      <c r="B367" t="s">
        <v>786</v>
      </c>
      <c r="C367" s="3" t="s">
        <v>787</v>
      </c>
      <c r="D367">
        <v>9900</v>
      </c>
      <c r="E367">
        <v>1870</v>
      </c>
      <c r="F367" t="s">
        <v>14</v>
      </c>
      <c r="G367">
        <v>75</v>
      </c>
      <c r="H367" t="s">
        <v>21</v>
      </c>
      <c r="I367" t="s">
        <v>22</v>
      </c>
      <c r="J367">
        <v>1413608400</v>
      </c>
      <c r="K367">
        <v>1415685600</v>
      </c>
      <c r="L367" t="b">
        <v>0</v>
      </c>
      <c r="M367" t="b">
        <v>1</v>
      </c>
      <c r="N367" t="s">
        <v>33</v>
      </c>
      <c r="O367" s="11">
        <f>E367/D367</f>
        <v>0.18888888888888888</v>
      </c>
      <c r="P367" s="5">
        <f>IF(ISERROR(E367/G367),"0",E367/G367)</f>
        <v>24.933333333333334</v>
      </c>
      <c r="Q367" t="s">
        <v>2038</v>
      </c>
      <c r="R367" t="s">
        <v>2039</v>
      </c>
      <c r="S367" s="8">
        <f>(((J367/60)/60)/24)+DATE(1970,1,1)</f>
        <v>41930.208333333336</v>
      </c>
      <c r="T367" s="8">
        <f>(((K367/60)/60)/24)+DATE(1970,1,1)</f>
        <v>41954.25</v>
      </c>
    </row>
    <row r="368" spans="1:20" customFormat="1" ht="17" x14ac:dyDescent="0.2">
      <c r="A368">
        <v>368</v>
      </c>
      <c r="B368" t="s">
        <v>788</v>
      </c>
      <c r="C368" s="3" t="s">
        <v>789</v>
      </c>
      <c r="D368">
        <v>5200</v>
      </c>
      <c r="E368">
        <v>14394</v>
      </c>
      <c r="F368" t="s">
        <v>20</v>
      </c>
      <c r="G368">
        <v>206</v>
      </c>
      <c r="H368" t="s">
        <v>40</v>
      </c>
      <c r="I368" t="s">
        <v>41</v>
      </c>
      <c r="J368">
        <v>1286946000</v>
      </c>
      <c r="K368">
        <v>1288933200</v>
      </c>
      <c r="L368" t="b">
        <v>0</v>
      </c>
      <c r="M368" t="b">
        <v>1</v>
      </c>
      <c r="N368" t="s">
        <v>42</v>
      </c>
      <c r="O368" s="11">
        <f>E368/D368</f>
        <v>2.7680769230769231</v>
      </c>
      <c r="P368" s="5">
        <f>IF(ISERROR(E368/G368),"0",E368/G368)</f>
        <v>69.873786407766985</v>
      </c>
      <c r="Q368" t="s">
        <v>2040</v>
      </c>
      <c r="R368" t="s">
        <v>2041</v>
      </c>
      <c r="S368" s="8">
        <f>(((J368/60)/60)/24)+DATE(1970,1,1)</f>
        <v>40464.208333333336</v>
      </c>
      <c r="T368" s="8">
        <f>(((K368/60)/60)/24)+DATE(1970,1,1)</f>
        <v>40487.208333333336</v>
      </c>
    </row>
    <row r="369" spans="1:20" customFormat="1" ht="17" x14ac:dyDescent="0.2">
      <c r="A369">
        <v>369</v>
      </c>
      <c r="B369" t="s">
        <v>790</v>
      </c>
      <c r="C369" s="3" t="s">
        <v>791</v>
      </c>
      <c r="D369">
        <v>5400</v>
      </c>
      <c r="E369">
        <v>14743</v>
      </c>
      <c r="F369" t="s">
        <v>20</v>
      </c>
      <c r="G369">
        <v>154</v>
      </c>
      <c r="H369" t="s">
        <v>21</v>
      </c>
      <c r="I369" t="s">
        <v>22</v>
      </c>
      <c r="J369">
        <v>1359871200</v>
      </c>
      <c r="K369">
        <v>1363237200</v>
      </c>
      <c r="L369" t="b">
        <v>0</v>
      </c>
      <c r="M369" t="b">
        <v>1</v>
      </c>
      <c r="N369" t="s">
        <v>269</v>
      </c>
      <c r="O369" s="11">
        <f>E369/D369</f>
        <v>2.730185185185185</v>
      </c>
      <c r="P369" s="5">
        <f>IF(ISERROR(E369/G369),"0",E369/G369)</f>
        <v>95.733766233766232</v>
      </c>
      <c r="Q369" t="s">
        <v>2040</v>
      </c>
      <c r="R369" t="s">
        <v>2059</v>
      </c>
      <c r="S369" s="8">
        <f>(((J369/60)/60)/24)+DATE(1970,1,1)</f>
        <v>41308.25</v>
      </c>
      <c r="T369" s="8">
        <f>(((K369/60)/60)/24)+DATE(1970,1,1)</f>
        <v>41347.208333333336</v>
      </c>
    </row>
    <row r="370" spans="1:20" customFormat="1" ht="17" x14ac:dyDescent="0.2">
      <c r="A370">
        <v>370</v>
      </c>
      <c r="B370" t="s">
        <v>792</v>
      </c>
      <c r="C370" s="3" t="s">
        <v>793</v>
      </c>
      <c r="D370">
        <v>112300</v>
      </c>
      <c r="E370">
        <v>178965</v>
      </c>
      <c r="F370" t="s">
        <v>20</v>
      </c>
      <c r="G370">
        <v>5966</v>
      </c>
      <c r="H370" t="s">
        <v>21</v>
      </c>
      <c r="I370" t="s">
        <v>22</v>
      </c>
      <c r="J370">
        <v>1555304400</v>
      </c>
      <c r="K370">
        <v>1555822800</v>
      </c>
      <c r="L370" t="b">
        <v>0</v>
      </c>
      <c r="M370" t="b">
        <v>0</v>
      </c>
      <c r="N370" t="s">
        <v>33</v>
      </c>
      <c r="O370" s="11">
        <f>E370/D370</f>
        <v>1.593633125556545</v>
      </c>
      <c r="P370" s="5">
        <f>IF(ISERROR(E370/G370),"0",E370/G370)</f>
        <v>29.997485752598056</v>
      </c>
      <c r="Q370" t="s">
        <v>2038</v>
      </c>
      <c r="R370" t="s">
        <v>2039</v>
      </c>
      <c r="S370" s="8">
        <f>(((J370/60)/60)/24)+DATE(1970,1,1)</f>
        <v>43570.208333333328</v>
      </c>
      <c r="T370" s="8">
        <f>(((K370/60)/60)/24)+DATE(1970,1,1)</f>
        <v>43576.208333333328</v>
      </c>
    </row>
    <row r="371" spans="1:20" customFormat="1" ht="17" x14ac:dyDescent="0.2">
      <c r="A371">
        <v>371</v>
      </c>
      <c r="B371" t="s">
        <v>794</v>
      </c>
      <c r="C371" s="3" t="s">
        <v>795</v>
      </c>
      <c r="D371">
        <v>189200</v>
      </c>
      <c r="E371">
        <v>128410</v>
      </c>
      <c r="F371" t="s">
        <v>14</v>
      </c>
      <c r="G371">
        <v>2176</v>
      </c>
      <c r="H371" t="s">
        <v>21</v>
      </c>
      <c r="I371" t="s">
        <v>22</v>
      </c>
      <c r="J371">
        <v>1423375200</v>
      </c>
      <c r="K371">
        <v>1427778000</v>
      </c>
      <c r="L371" t="b">
        <v>0</v>
      </c>
      <c r="M371" t="b">
        <v>0</v>
      </c>
      <c r="N371" t="s">
        <v>33</v>
      </c>
      <c r="O371" s="11">
        <f>E371/D371</f>
        <v>0.67869978858350954</v>
      </c>
      <c r="P371" s="5">
        <f>IF(ISERROR(E371/G371),"0",E371/G371)</f>
        <v>59.011948529411768</v>
      </c>
      <c r="Q371" t="s">
        <v>2038</v>
      </c>
      <c r="R371" t="s">
        <v>2039</v>
      </c>
      <c r="S371" s="8">
        <f>(((J371/60)/60)/24)+DATE(1970,1,1)</f>
        <v>42043.25</v>
      </c>
      <c r="T371" s="8">
        <f>(((K371/60)/60)/24)+DATE(1970,1,1)</f>
        <v>42094.208333333328</v>
      </c>
    </row>
    <row r="372" spans="1:20" customFormat="1" ht="34" x14ac:dyDescent="0.2">
      <c r="A372">
        <v>372</v>
      </c>
      <c r="B372" t="s">
        <v>796</v>
      </c>
      <c r="C372" s="3" t="s">
        <v>797</v>
      </c>
      <c r="D372">
        <v>900</v>
      </c>
      <c r="E372">
        <v>14324</v>
      </c>
      <c r="F372" t="s">
        <v>20</v>
      </c>
      <c r="G372">
        <v>169</v>
      </c>
      <c r="H372" t="s">
        <v>21</v>
      </c>
      <c r="I372" t="s">
        <v>22</v>
      </c>
      <c r="J372">
        <v>1420696800</v>
      </c>
      <c r="K372">
        <v>1422424800</v>
      </c>
      <c r="L372" t="b">
        <v>0</v>
      </c>
      <c r="M372" t="b">
        <v>1</v>
      </c>
      <c r="N372" t="s">
        <v>42</v>
      </c>
      <c r="O372" s="11">
        <f>E372/D372</f>
        <v>15.915555555555555</v>
      </c>
      <c r="P372" s="5">
        <f>IF(ISERROR(E372/G372),"0",E372/G372)</f>
        <v>84.757396449704146</v>
      </c>
      <c r="Q372" t="s">
        <v>2040</v>
      </c>
      <c r="R372" t="s">
        <v>2041</v>
      </c>
      <c r="S372" s="8">
        <f>(((J372/60)/60)/24)+DATE(1970,1,1)</f>
        <v>42012.25</v>
      </c>
      <c r="T372" s="8">
        <f>(((K372/60)/60)/24)+DATE(1970,1,1)</f>
        <v>42032.25</v>
      </c>
    </row>
    <row r="373" spans="1:20" customFormat="1" ht="17" x14ac:dyDescent="0.2">
      <c r="A373">
        <v>373</v>
      </c>
      <c r="B373" t="s">
        <v>798</v>
      </c>
      <c r="C373" s="3" t="s">
        <v>799</v>
      </c>
      <c r="D373">
        <v>22500</v>
      </c>
      <c r="E373">
        <v>164291</v>
      </c>
      <c r="F373" t="s">
        <v>20</v>
      </c>
      <c r="G373">
        <v>2106</v>
      </c>
      <c r="H373" t="s">
        <v>21</v>
      </c>
      <c r="I373" t="s">
        <v>22</v>
      </c>
      <c r="J373">
        <v>1502946000</v>
      </c>
      <c r="K373">
        <v>1503637200</v>
      </c>
      <c r="L373" t="b">
        <v>0</v>
      </c>
      <c r="M373" t="b">
        <v>0</v>
      </c>
      <c r="N373" t="s">
        <v>33</v>
      </c>
      <c r="O373" s="11">
        <f>E373/D373</f>
        <v>7.3018222222222224</v>
      </c>
      <c r="P373" s="5">
        <f>IF(ISERROR(E373/G373),"0",E373/G373)</f>
        <v>78.010921177587846</v>
      </c>
      <c r="Q373" t="s">
        <v>2038</v>
      </c>
      <c r="R373" t="s">
        <v>2039</v>
      </c>
      <c r="S373" s="8">
        <f>(((J373/60)/60)/24)+DATE(1970,1,1)</f>
        <v>42964.208333333328</v>
      </c>
      <c r="T373" s="8">
        <f>(((K373/60)/60)/24)+DATE(1970,1,1)</f>
        <v>42972.208333333328</v>
      </c>
    </row>
    <row r="374" spans="1:20" customFormat="1" ht="34" x14ac:dyDescent="0.2">
      <c r="A374">
        <v>374</v>
      </c>
      <c r="B374" t="s">
        <v>800</v>
      </c>
      <c r="C374" s="3" t="s">
        <v>801</v>
      </c>
      <c r="D374">
        <v>167400</v>
      </c>
      <c r="E374">
        <v>22073</v>
      </c>
      <c r="F374" t="s">
        <v>14</v>
      </c>
      <c r="G374">
        <v>441</v>
      </c>
      <c r="H374" t="s">
        <v>21</v>
      </c>
      <c r="I374" t="s">
        <v>22</v>
      </c>
      <c r="J374">
        <v>1547186400</v>
      </c>
      <c r="K374">
        <v>1547618400</v>
      </c>
      <c r="L374" t="b">
        <v>0</v>
      </c>
      <c r="M374" t="b">
        <v>1</v>
      </c>
      <c r="N374" t="s">
        <v>42</v>
      </c>
      <c r="O374" s="11">
        <f>E374/D374</f>
        <v>0.13185782556750297</v>
      </c>
      <c r="P374" s="5">
        <f>IF(ISERROR(E374/G374),"0",E374/G374)</f>
        <v>50.05215419501134</v>
      </c>
      <c r="Q374" t="s">
        <v>2040</v>
      </c>
      <c r="R374" t="s">
        <v>2041</v>
      </c>
      <c r="S374" s="8">
        <f>(((J374/60)/60)/24)+DATE(1970,1,1)</f>
        <v>43476.25</v>
      </c>
      <c r="T374" s="8">
        <f>(((K374/60)/60)/24)+DATE(1970,1,1)</f>
        <v>43481.25</v>
      </c>
    </row>
    <row r="375" spans="1:20" customFormat="1" ht="34" x14ac:dyDescent="0.2">
      <c r="A375">
        <v>375</v>
      </c>
      <c r="B375" t="s">
        <v>802</v>
      </c>
      <c r="C375" s="3" t="s">
        <v>803</v>
      </c>
      <c r="D375">
        <v>2700</v>
      </c>
      <c r="E375">
        <v>1479</v>
      </c>
      <c r="F375" t="s">
        <v>14</v>
      </c>
      <c r="G375">
        <v>25</v>
      </c>
      <c r="H375" t="s">
        <v>21</v>
      </c>
      <c r="I375" t="s">
        <v>22</v>
      </c>
      <c r="J375">
        <v>1444971600</v>
      </c>
      <c r="K375">
        <v>1449900000</v>
      </c>
      <c r="L375" t="b">
        <v>0</v>
      </c>
      <c r="M375" t="b">
        <v>0</v>
      </c>
      <c r="N375" t="s">
        <v>60</v>
      </c>
      <c r="O375" s="11">
        <f>E375/D375</f>
        <v>0.54777777777777781</v>
      </c>
      <c r="P375" s="5">
        <f>IF(ISERROR(E375/G375),"0",E375/G375)</f>
        <v>59.16</v>
      </c>
      <c r="Q375" t="s">
        <v>2034</v>
      </c>
      <c r="R375" t="s">
        <v>2044</v>
      </c>
      <c r="S375" s="8">
        <f>(((J375/60)/60)/24)+DATE(1970,1,1)</f>
        <v>42293.208333333328</v>
      </c>
      <c r="T375" s="8">
        <f>(((K375/60)/60)/24)+DATE(1970,1,1)</f>
        <v>42350.25</v>
      </c>
    </row>
    <row r="376" spans="1:20" customFormat="1" ht="17" x14ac:dyDescent="0.2">
      <c r="A376">
        <v>376</v>
      </c>
      <c r="B376" t="s">
        <v>804</v>
      </c>
      <c r="C376" s="3" t="s">
        <v>805</v>
      </c>
      <c r="D376">
        <v>3400</v>
      </c>
      <c r="E376">
        <v>12275</v>
      </c>
      <c r="F376" t="s">
        <v>20</v>
      </c>
      <c r="G376">
        <v>131</v>
      </c>
      <c r="H376" t="s">
        <v>21</v>
      </c>
      <c r="I376" t="s">
        <v>22</v>
      </c>
      <c r="J376">
        <v>1404622800</v>
      </c>
      <c r="K376">
        <v>1405141200</v>
      </c>
      <c r="L376" t="b">
        <v>0</v>
      </c>
      <c r="M376" t="b">
        <v>0</v>
      </c>
      <c r="N376" t="s">
        <v>23</v>
      </c>
      <c r="O376" s="11">
        <f>E376/D376</f>
        <v>3.6102941176470589</v>
      </c>
      <c r="P376" s="5">
        <f>IF(ISERROR(E376/G376),"0",E376/G376)</f>
        <v>93.702290076335885</v>
      </c>
      <c r="Q376" t="s">
        <v>2034</v>
      </c>
      <c r="R376" t="s">
        <v>2035</v>
      </c>
      <c r="S376" s="8">
        <f>(((J376/60)/60)/24)+DATE(1970,1,1)</f>
        <v>41826.208333333336</v>
      </c>
      <c r="T376" s="8">
        <f>(((K376/60)/60)/24)+DATE(1970,1,1)</f>
        <v>41832.208333333336</v>
      </c>
    </row>
    <row r="377" spans="1:20" customFormat="1" ht="17" x14ac:dyDescent="0.2">
      <c r="A377">
        <v>377</v>
      </c>
      <c r="B377" t="s">
        <v>806</v>
      </c>
      <c r="C377" s="3" t="s">
        <v>807</v>
      </c>
      <c r="D377">
        <v>49700</v>
      </c>
      <c r="E377">
        <v>5098</v>
      </c>
      <c r="F377" t="s">
        <v>14</v>
      </c>
      <c r="G377">
        <v>127</v>
      </c>
      <c r="H377" t="s">
        <v>21</v>
      </c>
      <c r="I377" t="s">
        <v>22</v>
      </c>
      <c r="J377">
        <v>1571720400</v>
      </c>
      <c r="K377">
        <v>1572933600</v>
      </c>
      <c r="L377" t="b">
        <v>0</v>
      </c>
      <c r="M377" t="b">
        <v>0</v>
      </c>
      <c r="N377" t="s">
        <v>33</v>
      </c>
      <c r="O377" s="11">
        <f>E377/D377</f>
        <v>0.10257545271629778</v>
      </c>
      <c r="P377" s="5">
        <f>IF(ISERROR(E377/G377),"0",E377/G377)</f>
        <v>40.14173228346457</v>
      </c>
      <c r="Q377" t="s">
        <v>2038</v>
      </c>
      <c r="R377" t="s">
        <v>2039</v>
      </c>
      <c r="S377" s="8">
        <f>(((J377/60)/60)/24)+DATE(1970,1,1)</f>
        <v>43760.208333333328</v>
      </c>
      <c r="T377" s="8">
        <f>(((K377/60)/60)/24)+DATE(1970,1,1)</f>
        <v>43774.25</v>
      </c>
    </row>
    <row r="378" spans="1:20" customFormat="1" ht="17" x14ac:dyDescent="0.2">
      <c r="A378">
        <v>378</v>
      </c>
      <c r="B378" t="s">
        <v>808</v>
      </c>
      <c r="C378" s="3" t="s">
        <v>809</v>
      </c>
      <c r="D378">
        <v>178200</v>
      </c>
      <c r="E378">
        <v>24882</v>
      </c>
      <c r="F378" t="s">
        <v>14</v>
      </c>
      <c r="G378">
        <v>355</v>
      </c>
      <c r="H378" t="s">
        <v>21</v>
      </c>
      <c r="I378" t="s">
        <v>22</v>
      </c>
      <c r="J378">
        <v>1526878800</v>
      </c>
      <c r="K378">
        <v>1530162000</v>
      </c>
      <c r="L378" t="b">
        <v>0</v>
      </c>
      <c r="M378" t="b">
        <v>0</v>
      </c>
      <c r="N378" t="s">
        <v>42</v>
      </c>
      <c r="O378" s="11">
        <f>E378/D378</f>
        <v>0.13962962962962963</v>
      </c>
      <c r="P378" s="5">
        <f>IF(ISERROR(E378/G378),"0",E378/G378)</f>
        <v>70.090140845070422</v>
      </c>
      <c r="Q378" t="s">
        <v>2040</v>
      </c>
      <c r="R378" t="s">
        <v>2041</v>
      </c>
      <c r="S378" s="8">
        <f>(((J378/60)/60)/24)+DATE(1970,1,1)</f>
        <v>43241.208333333328</v>
      </c>
      <c r="T378" s="8">
        <f>(((K378/60)/60)/24)+DATE(1970,1,1)</f>
        <v>43279.208333333328</v>
      </c>
    </row>
    <row r="379" spans="1:20" customFormat="1" ht="17" x14ac:dyDescent="0.2">
      <c r="A379">
        <v>379</v>
      </c>
      <c r="B379" t="s">
        <v>810</v>
      </c>
      <c r="C379" s="3" t="s">
        <v>811</v>
      </c>
      <c r="D379">
        <v>7200</v>
      </c>
      <c r="E379">
        <v>2912</v>
      </c>
      <c r="F379" t="s">
        <v>14</v>
      </c>
      <c r="G379">
        <v>44</v>
      </c>
      <c r="H379" t="s">
        <v>40</v>
      </c>
      <c r="I379" t="s">
        <v>41</v>
      </c>
      <c r="J379">
        <v>1319691600</v>
      </c>
      <c r="K379">
        <v>1320904800</v>
      </c>
      <c r="L379" t="b">
        <v>0</v>
      </c>
      <c r="M379" t="b">
        <v>0</v>
      </c>
      <c r="N379" t="s">
        <v>33</v>
      </c>
      <c r="O379" s="11">
        <f>E379/D379</f>
        <v>0.40444444444444444</v>
      </c>
      <c r="P379" s="5">
        <f>IF(ISERROR(E379/G379),"0",E379/G379)</f>
        <v>66.181818181818187</v>
      </c>
      <c r="Q379" t="s">
        <v>2038</v>
      </c>
      <c r="R379" t="s">
        <v>2039</v>
      </c>
      <c r="S379" s="8">
        <f>(((J379/60)/60)/24)+DATE(1970,1,1)</f>
        <v>40843.208333333336</v>
      </c>
      <c r="T379" s="8">
        <f>(((K379/60)/60)/24)+DATE(1970,1,1)</f>
        <v>40857.25</v>
      </c>
    </row>
    <row r="380" spans="1:20" customFormat="1" ht="34" x14ac:dyDescent="0.2">
      <c r="A380">
        <v>380</v>
      </c>
      <c r="B380" t="s">
        <v>812</v>
      </c>
      <c r="C380" s="3" t="s">
        <v>813</v>
      </c>
      <c r="D380">
        <v>2500</v>
      </c>
      <c r="E380">
        <v>4008</v>
      </c>
      <c r="F380" t="s">
        <v>20</v>
      </c>
      <c r="G380">
        <v>84</v>
      </c>
      <c r="H380" t="s">
        <v>21</v>
      </c>
      <c r="I380" t="s">
        <v>22</v>
      </c>
      <c r="J380">
        <v>1371963600</v>
      </c>
      <c r="K380">
        <v>1372395600</v>
      </c>
      <c r="L380" t="b">
        <v>0</v>
      </c>
      <c r="M380" t="b">
        <v>0</v>
      </c>
      <c r="N380" t="s">
        <v>33</v>
      </c>
      <c r="O380" s="11">
        <f>E380/D380</f>
        <v>1.6032</v>
      </c>
      <c r="P380" s="5">
        <f>IF(ISERROR(E380/G380),"0",E380/G380)</f>
        <v>47.714285714285715</v>
      </c>
      <c r="Q380" t="s">
        <v>2038</v>
      </c>
      <c r="R380" t="s">
        <v>2039</v>
      </c>
      <c r="S380" s="8">
        <f>(((J380/60)/60)/24)+DATE(1970,1,1)</f>
        <v>41448.208333333336</v>
      </c>
      <c r="T380" s="8">
        <f>(((K380/60)/60)/24)+DATE(1970,1,1)</f>
        <v>41453.208333333336</v>
      </c>
    </row>
    <row r="381" spans="1:20" customFormat="1" ht="17" x14ac:dyDescent="0.2">
      <c r="A381">
        <v>381</v>
      </c>
      <c r="B381" t="s">
        <v>814</v>
      </c>
      <c r="C381" s="3" t="s">
        <v>815</v>
      </c>
      <c r="D381">
        <v>5300</v>
      </c>
      <c r="E381">
        <v>9749</v>
      </c>
      <c r="F381" t="s">
        <v>20</v>
      </c>
      <c r="G381">
        <v>155</v>
      </c>
      <c r="H381" t="s">
        <v>21</v>
      </c>
      <c r="I381" t="s">
        <v>22</v>
      </c>
      <c r="J381">
        <v>1433739600</v>
      </c>
      <c r="K381">
        <v>1437714000</v>
      </c>
      <c r="L381" t="b">
        <v>0</v>
      </c>
      <c r="M381" t="b">
        <v>0</v>
      </c>
      <c r="N381" t="s">
        <v>33</v>
      </c>
      <c r="O381" s="11">
        <f>E381/D381</f>
        <v>1.8394339622641509</v>
      </c>
      <c r="P381" s="5">
        <f>IF(ISERROR(E381/G381),"0",E381/G381)</f>
        <v>62.896774193548389</v>
      </c>
      <c r="Q381" t="s">
        <v>2038</v>
      </c>
      <c r="R381" t="s">
        <v>2039</v>
      </c>
      <c r="S381" s="8">
        <f>(((J381/60)/60)/24)+DATE(1970,1,1)</f>
        <v>42163.208333333328</v>
      </c>
      <c r="T381" s="8">
        <f>(((K381/60)/60)/24)+DATE(1970,1,1)</f>
        <v>42209.208333333328</v>
      </c>
    </row>
    <row r="382" spans="1:20" customFormat="1" ht="34" x14ac:dyDescent="0.2">
      <c r="A382">
        <v>382</v>
      </c>
      <c r="B382" t="s">
        <v>816</v>
      </c>
      <c r="C382" s="3" t="s">
        <v>817</v>
      </c>
      <c r="D382">
        <v>9100</v>
      </c>
      <c r="E382">
        <v>5803</v>
      </c>
      <c r="F382" t="s">
        <v>14</v>
      </c>
      <c r="G382">
        <v>67</v>
      </c>
      <c r="H382" t="s">
        <v>21</v>
      </c>
      <c r="I382" t="s">
        <v>22</v>
      </c>
      <c r="J382">
        <v>1508130000</v>
      </c>
      <c r="K382">
        <v>1509771600</v>
      </c>
      <c r="L382" t="b">
        <v>0</v>
      </c>
      <c r="M382" t="b">
        <v>0</v>
      </c>
      <c r="N382" t="s">
        <v>122</v>
      </c>
      <c r="O382" s="11">
        <f>E382/D382</f>
        <v>0.63769230769230767</v>
      </c>
      <c r="P382" s="5">
        <f>IF(ISERROR(E382/G382),"0",E382/G382)</f>
        <v>86.611940298507463</v>
      </c>
      <c r="Q382" t="s">
        <v>2053</v>
      </c>
      <c r="R382" t="s">
        <v>2054</v>
      </c>
      <c r="S382" s="8">
        <f>(((J382/60)/60)/24)+DATE(1970,1,1)</f>
        <v>43024.208333333328</v>
      </c>
      <c r="T382" s="8">
        <f>(((K382/60)/60)/24)+DATE(1970,1,1)</f>
        <v>43043.208333333328</v>
      </c>
    </row>
    <row r="383" spans="1:20" customFormat="1" ht="17" x14ac:dyDescent="0.2">
      <c r="A383">
        <v>383</v>
      </c>
      <c r="B383" t="s">
        <v>818</v>
      </c>
      <c r="C383" s="3" t="s">
        <v>819</v>
      </c>
      <c r="D383">
        <v>6300</v>
      </c>
      <c r="E383">
        <v>14199</v>
      </c>
      <c r="F383" t="s">
        <v>20</v>
      </c>
      <c r="G383">
        <v>189</v>
      </c>
      <c r="H383" t="s">
        <v>21</v>
      </c>
      <c r="I383" t="s">
        <v>22</v>
      </c>
      <c r="J383">
        <v>1550037600</v>
      </c>
      <c r="K383">
        <v>1550556000</v>
      </c>
      <c r="L383" t="b">
        <v>0</v>
      </c>
      <c r="M383" t="b">
        <v>1</v>
      </c>
      <c r="N383" t="s">
        <v>17</v>
      </c>
      <c r="O383" s="11">
        <f>E383/D383</f>
        <v>2.2538095238095237</v>
      </c>
      <c r="P383" s="5">
        <f>IF(ISERROR(E383/G383),"0",E383/G383)</f>
        <v>75.126984126984127</v>
      </c>
      <c r="Q383" t="s">
        <v>2032</v>
      </c>
      <c r="R383" t="s">
        <v>2033</v>
      </c>
      <c r="S383" s="8">
        <f>(((J383/60)/60)/24)+DATE(1970,1,1)</f>
        <v>43509.25</v>
      </c>
      <c r="T383" s="8">
        <f>(((K383/60)/60)/24)+DATE(1970,1,1)</f>
        <v>43515.25</v>
      </c>
    </row>
    <row r="384" spans="1:20" customFormat="1" ht="17" x14ac:dyDescent="0.2">
      <c r="A384">
        <v>384</v>
      </c>
      <c r="B384" t="s">
        <v>820</v>
      </c>
      <c r="C384" s="3" t="s">
        <v>821</v>
      </c>
      <c r="D384">
        <v>114400</v>
      </c>
      <c r="E384">
        <v>196779</v>
      </c>
      <c r="F384" t="s">
        <v>20</v>
      </c>
      <c r="G384">
        <v>4799</v>
      </c>
      <c r="H384" t="s">
        <v>21</v>
      </c>
      <c r="I384" t="s">
        <v>22</v>
      </c>
      <c r="J384">
        <v>1486706400</v>
      </c>
      <c r="K384">
        <v>1489039200</v>
      </c>
      <c r="L384" t="b">
        <v>1</v>
      </c>
      <c r="M384" t="b">
        <v>1</v>
      </c>
      <c r="N384" t="s">
        <v>42</v>
      </c>
      <c r="O384" s="11">
        <f>E384/D384</f>
        <v>1.7200961538461539</v>
      </c>
      <c r="P384" s="5">
        <f>IF(ISERROR(E384/G384),"0",E384/G384)</f>
        <v>41.004167534903104</v>
      </c>
      <c r="Q384" t="s">
        <v>2040</v>
      </c>
      <c r="R384" t="s">
        <v>2041</v>
      </c>
      <c r="S384" s="8">
        <f>(((J384/60)/60)/24)+DATE(1970,1,1)</f>
        <v>42776.25</v>
      </c>
      <c r="T384" s="8">
        <f>(((K384/60)/60)/24)+DATE(1970,1,1)</f>
        <v>42803.25</v>
      </c>
    </row>
    <row r="385" spans="1:20" customFormat="1" ht="34" x14ac:dyDescent="0.2">
      <c r="A385">
        <v>385</v>
      </c>
      <c r="B385" t="s">
        <v>822</v>
      </c>
      <c r="C385" s="3" t="s">
        <v>823</v>
      </c>
      <c r="D385">
        <v>38900</v>
      </c>
      <c r="E385">
        <v>56859</v>
      </c>
      <c r="F385" t="s">
        <v>20</v>
      </c>
      <c r="G385">
        <v>1137</v>
      </c>
      <c r="H385" t="s">
        <v>21</v>
      </c>
      <c r="I385" t="s">
        <v>22</v>
      </c>
      <c r="J385">
        <v>1553835600</v>
      </c>
      <c r="K385">
        <v>1556600400</v>
      </c>
      <c r="L385" t="b">
        <v>0</v>
      </c>
      <c r="M385" t="b">
        <v>0</v>
      </c>
      <c r="N385" t="s">
        <v>68</v>
      </c>
      <c r="O385" s="11">
        <f>E385/D385</f>
        <v>1.4616709511568124</v>
      </c>
      <c r="P385" s="5">
        <f>IF(ISERROR(E385/G385),"0",E385/G385)</f>
        <v>50.007915567282325</v>
      </c>
      <c r="Q385" t="s">
        <v>2046</v>
      </c>
      <c r="R385" t="s">
        <v>2047</v>
      </c>
      <c r="S385" s="8">
        <f>(((J385/60)/60)/24)+DATE(1970,1,1)</f>
        <v>43553.208333333328</v>
      </c>
      <c r="T385" s="8">
        <f>(((K385/60)/60)/24)+DATE(1970,1,1)</f>
        <v>43585.208333333328</v>
      </c>
    </row>
    <row r="386" spans="1:20" customFormat="1" ht="34" x14ac:dyDescent="0.2">
      <c r="A386">
        <v>386</v>
      </c>
      <c r="B386" t="s">
        <v>824</v>
      </c>
      <c r="C386" s="3" t="s">
        <v>825</v>
      </c>
      <c r="D386">
        <v>135500</v>
      </c>
      <c r="E386">
        <v>103554</v>
      </c>
      <c r="F386" t="s">
        <v>14</v>
      </c>
      <c r="G386">
        <v>1068</v>
      </c>
      <c r="H386" t="s">
        <v>21</v>
      </c>
      <c r="I386" t="s">
        <v>22</v>
      </c>
      <c r="J386">
        <v>1277528400</v>
      </c>
      <c r="K386">
        <v>1278565200</v>
      </c>
      <c r="L386" t="b">
        <v>0</v>
      </c>
      <c r="M386" t="b">
        <v>0</v>
      </c>
      <c r="N386" t="s">
        <v>33</v>
      </c>
      <c r="O386" s="11">
        <f>E386/D386</f>
        <v>0.76423616236162362</v>
      </c>
      <c r="P386" s="5">
        <f>IF(ISERROR(E386/G386),"0",E386/G386)</f>
        <v>96.960674157303373</v>
      </c>
      <c r="Q386" t="s">
        <v>2038</v>
      </c>
      <c r="R386" t="s">
        <v>2039</v>
      </c>
      <c r="S386" s="8">
        <f>(((J386/60)/60)/24)+DATE(1970,1,1)</f>
        <v>40355.208333333336</v>
      </c>
      <c r="T386" s="8">
        <f>(((K386/60)/60)/24)+DATE(1970,1,1)</f>
        <v>40367.208333333336</v>
      </c>
    </row>
    <row r="387" spans="1:20" customFormat="1" ht="17" x14ac:dyDescent="0.2">
      <c r="A387">
        <v>387</v>
      </c>
      <c r="B387" t="s">
        <v>826</v>
      </c>
      <c r="C387" s="3" t="s">
        <v>827</v>
      </c>
      <c r="D387">
        <v>109000</v>
      </c>
      <c r="E387">
        <v>42795</v>
      </c>
      <c r="F387" t="s">
        <v>14</v>
      </c>
      <c r="G387">
        <v>424</v>
      </c>
      <c r="H387" t="s">
        <v>21</v>
      </c>
      <c r="I387" t="s">
        <v>22</v>
      </c>
      <c r="J387">
        <v>1339477200</v>
      </c>
      <c r="K387">
        <v>1339909200</v>
      </c>
      <c r="L387" t="b">
        <v>0</v>
      </c>
      <c r="M387" t="b">
        <v>0</v>
      </c>
      <c r="N387" t="s">
        <v>65</v>
      </c>
      <c r="O387" s="11">
        <f>E387/D387</f>
        <v>0.39261467889908258</v>
      </c>
      <c r="P387" s="5">
        <f>IF(ISERROR(E387/G387),"0",E387/G387)</f>
        <v>100.93160377358491</v>
      </c>
      <c r="Q387" t="s">
        <v>2036</v>
      </c>
      <c r="R387" t="s">
        <v>2045</v>
      </c>
      <c r="S387" s="8">
        <f>(((J387/60)/60)/24)+DATE(1970,1,1)</f>
        <v>41072.208333333336</v>
      </c>
      <c r="T387" s="8">
        <f>(((K387/60)/60)/24)+DATE(1970,1,1)</f>
        <v>41077.208333333336</v>
      </c>
    </row>
    <row r="388" spans="1:20" customFormat="1" ht="17" x14ac:dyDescent="0.2">
      <c r="A388">
        <v>388</v>
      </c>
      <c r="B388" t="s">
        <v>828</v>
      </c>
      <c r="C388" s="3" t="s">
        <v>829</v>
      </c>
      <c r="D388">
        <v>114800</v>
      </c>
      <c r="E388">
        <v>12938</v>
      </c>
      <c r="F388" t="s">
        <v>74</v>
      </c>
      <c r="G388">
        <v>145</v>
      </c>
      <c r="H388" t="s">
        <v>98</v>
      </c>
      <c r="I388" t="s">
        <v>99</v>
      </c>
      <c r="J388">
        <v>1325656800</v>
      </c>
      <c r="K388">
        <v>1325829600</v>
      </c>
      <c r="L388" t="b">
        <v>0</v>
      </c>
      <c r="M388" t="b">
        <v>0</v>
      </c>
      <c r="N388" t="s">
        <v>60</v>
      </c>
      <c r="O388" s="11">
        <f>E388/D388</f>
        <v>0.11270034843205574</v>
      </c>
      <c r="P388" s="5">
        <f>IF(ISERROR(E388/G388),"0",E388/G388)</f>
        <v>89.227586206896547</v>
      </c>
      <c r="Q388" t="s">
        <v>2034</v>
      </c>
      <c r="R388" t="s">
        <v>2044</v>
      </c>
      <c r="S388" s="8">
        <f>(((J388/60)/60)/24)+DATE(1970,1,1)</f>
        <v>40912.25</v>
      </c>
      <c r="T388" s="8">
        <f>(((K388/60)/60)/24)+DATE(1970,1,1)</f>
        <v>40914.25</v>
      </c>
    </row>
    <row r="389" spans="1:20" customFormat="1" ht="17" x14ac:dyDescent="0.2">
      <c r="A389">
        <v>389</v>
      </c>
      <c r="B389" t="s">
        <v>830</v>
      </c>
      <c r="C389" s="3" t="s">
        <v>831</v>
      </c>
      <c r="D389">
        <v>83000</v>
      </c>
      <c r="E389">
        <v>101352</v>
      </c>
      <c r="F389" t="s">
        <v>20</v>
      </c>
      <c r="G389">
        <v>1152</v>
      </c>
      <c r="H389" t="s">
        <v>21</v>
      </c>
      <c r="I389" t="s">
        <v>22</v>
      </c>
      <c r="J389">
        <v>1288242000</v>
      </c>
      <c r="K389">
        <v>1290578400</v>
      </c>
      <c r="L389" t="b">
        <v>0</v>
      </c>
      <c r="M389" t="b">
        <v>0</v>
      </c>
      <c r="N389" t="s">
        <v>33</v>
      </c>
      <c r="O389" s="11">
        <f>E389/D389</f>
        <v>1.2211084337349398</v>
      </c>
      <c r="P389" s="5">
        <f>IF(ISERROR(E389/G389),"0",E389/G389)</f>
        <v>87.979166666666671</v>
      </c>
      <c r="Q389" t="s">
        <v>2038</v>
      </c>
      <c r="R389" t="s">
        <v>2039</v>
      </c>
      <c r="S389" s="8">
        <f>(((J389/60)/60)/24)+DATE(1970,1,1)</f>
        <v>40479.208333333336</v>
      </c>
      <c r="T389" s="8">
        <f>(((K389/60)/60)/24)+DATE(1970,1,1)</f>
        <v>40506.25</v>
      </c>
    </row>
    <row r="390" spans="1:20" customFormat="1" ht="17" x14ac:dyDescent="0.2">
      <c r="A390">
        <v>390</v>
      </c>
      <c r="B390" t="s">
        <v>832</v>
      </c>
      <c r="C390" s="3" t="s">
        <v>833</v>
      </c>
      <c r="D390">
        <v>2400</v>
      </c>
      <c r="E390">
        <v>4477</v>
      </c>
      <c r="F390" t="s">
        <v>20</v>
      </c>
      <c r="G390">
        <v>50</v>
      </c>
      <c r="H390" t="s">
        <v>21</v>
      </c>
      <c r="I390" t="s">
        <v>22</v>
      </c>
      <c r="J390">
        <v>1379048400</v>
      </c>
      <c r="K390">
        <v>1380344400</v>
      </c>
      <c r="L390" t="b">
        <v>0</v>
      </c>
      <c r="M390" t="b">
        <v>0</v>
      </c>
      <c r="N390" t="s">
        <v>122</v>
      </c>
      <c r="O390" s="11">
        <f>E390/D390</f>
        <v>1.8654166666666667</v>
      </c>
      <c r="P390" s="5">
        <f>IF(ISERROR(E390/G390),"0",E390/G390)</f>
        <v>89.54</v>
      </c>
      <c r="Q390" t="s">
        <v>2053</v>
      </c>
      <c r="R390" t="s">
        <v>2054</v>
      </c>
      <c r="S390" s="8">
        <f>(((J390/60)/60)/24)+DATE(1970,1,1)</f>
        <v>41530.208333333336</v>
      </c>
      <c r="T390" s="8">
        <f>(((K390/60)/60)/24)+DATE(1970,1,1)</f>
        <v>41545.208333333336</v>
      </c>
    </row>
    <row r="391" spans="1:20" customFormat="1" ht="17" x14ac:dyDescent="0.2">
      <c r="A391">
        <v>391</v>
      </c>
      <c r="B391" t="s">
        <v>834</v>
      </c>
      <c r="C391" s="3" t="s">
        <v>835</v>
      </c>
      <c r="D391">
        <v>60400</v>
      </c>
      <c r="E391">
        <v>4393</v>
      </c>
      <c r="F391" t="s">
        <v>14</v>
      </c>
      <c r="G391">
        <v>151</v>
      </c>
      <c r="H391" t="s">
        <v>21</v>
      </c>
      <c r="I391" t="s">
        <v>22</v>
      </c>
      <c r="J391">
        <v>1389679200</v>
      </c>
      <c r="K391">
        <v>1389852000</v>
      </c>
      <c r="L391" t="b">
        <v>0</v>
      </c>
      <c r="M391" t="b">
        <v>0</v>
      </c>
      <c r="N391" t="s">
        <v>68</v>
      </c>
      <c r="O391" s="11">
        <f>E391/D391</f>
        <v>7.27317880794702E-2</v>
      </c>
      <c r="P391" s="5">
        <f>IF(ISERROR(E391/G391),"0",E391/G391)</f>
        <v>29.09271523178808</v>
      </c>
      <c r="Q391" t="s">
        <v>2046</v>
      </c>
      <c r="R391" t="s">
        <v>2047</v>
      </c>
      <c r="S391" s="8">
        <f>(((J391/60)/60)/24)+DATE(1970,1,1)</f>
        <v>41653.25</v>
      </c>
      <c r="T391" s="8">
        <f>(((K391/60)/60)/24)+DATE(1970,1,1)</f>
        <v>41655.25</v>
      </c>
    </row>
    <row r="392" spans="1:20" customFormat="1" ht="34" x14ac:dyDescent="0.2">
      <c r="A392">
        <v>392</v>
      </c>
      <c r="B392" t="s">
        <v>836</v>
      </c>
      <c r="C392" s="3" t="s">
        <v>837</v>
      </c>
      <c r="D392">
        <v>102900</v>
      </c>
      <c r="E392">
        <v>67546</v>
      </c>
      <c r="F392" t="s">
        <v>14</v>
      </c>
      <c r="G392">
        <v>1608</v>
      </c>
      <c r="H392" t="s">
        <v>21</v>
      </c>
      <c r="I392" t="s">
        <v>22</v>
      </c>
      <c r="J392">
        <v>1294293600</v>
      </c>
      <c r="K392">
        <v>1294466400</v>
      </c>
      <c r="L392" t="b">
        <v>0</v>
      </c>
      <c r="M392" t="b">
        <v>0</v>
      </c>
      <c r="N392" t="s">
        <v>65</v>
      </c>
      <c r="O392" s="11">
        <f>E392/D392</f>
        <v>0.65642371234207963</v>
      </c>
      <c r="P392" s="5">
        <f>IF(ISERROR(E392/G392),"0",E392/G392)</f>
        <v>42.006218905472636</v>
      </c>
      <c r="Q392" t="s">
        <v>2036</v>
      </c>
      <c r="R392" t="s">
        <v>2045</v>
      </c>
      <c r="S392" s="8">
        <f>(((J392/60)/60)/24)+DATE(1970,1,1)</f>
        <v>40549.25</v>
      </c>
      <c r="T392" s="8">
        <f>(((K392/60)/60)/24)+DATE(1970,1,1)</f>
        <v>40551.25</v>
      </c>
    </row>
    <row r="393" spans="1:20" customFormat="1" ht="17" x14ac:dyDescent="0.2">
      <c r="A393">
        <v>393</v>
      </c>
      <c r="B393" t="s">
        <v>838</v>
      </c>
      <c r="C393" s="3" t="s">
        <v>839</v>
      </c>
      <c r="D393">
        <v>62800</v>
      </c>
      <c r="E393">
        <v>143788</v>
      </c>
      <c r="F393" t="s">
        <v>20</v>
      </c>
      <c r="G393">
        <v>3059</v>
      </c>
      <c r="H393" t="s">
        <v>15</v>
      </c>
      <c r="I393" t="s">
        <v>16</v>
      </c>
      <c r="J393">
        <v>1500267600</v>
      </c>
      <c r="K393">
        <v>1500354000</v>
      </c>
      <c r="L393" t="b">
        <v>0</v>
      </c>
      <c r="M393" t="b">
        <v>0</v>
      </c>
      <c r="N393" t="s">
        <v>159</v>
      </c>
      <c r="O393" s="11">
        <f>E393/D393</f>
        <v>2.2896178343949045</v>
      </c>
      <c r="P393" s="5">
        <f>IF(ISERROR(E393/G393),"0",E393/G393)</f>
        <v>47.004903563255965</v>
      </c>
      <c r="Q393" t="s">
        <v>2034</v>
      </c>
      <c r="R393" t="s">
        <v>2057</v>
      </c>
      <c r="S393" s="8">
        <f>(((J393/60)/60)/24)+DATE(1970,1,1)</f>
        <v>42933.208333333328</v>
      </c>
      <c r="T393" s="8">
        <f>(((K393/60)/60)/24)+DATE(1970,1,1)</f>
        <v>42934.208333333328</v>
      </c>
    </row>
    <row r="394" spans="1:20" customFormat="1" ht="17" x14ac:dyDescent="0.2">
      <c r="A394">
        <v>394</v>
      </c>
      <c r="B394" t="s">
        <v>840</v>
      </c>
      <c r="C394" s="3" t="s">
        <v>841</v>
      </c>
      <c r="D394">
        <v>800</v>
      </c>
      <c r="E394">
        <v>3755</v>
      </c>
      <c r="F394" t="s">
        <v>20</v>
      </c>
      <c r="G394">
        <v>34</v>
      </c>
      <c r="H394" t="s">
        <v>21</v>
      </c>
      <c r="I394" t="s">
        <v>22</v>
      </c>
      <c r="J394">
        <v>1375074000</v>
      </c>
      <c r="K394">
        <v>1375938000</v>
      </c>
      <c r="L394" t="b">
        <v>0</v>
      </c>
      <c r="M394" t="b">
        <v>1</v>
      </c>
      <c r="N394" t="s">
        <v>42</v>
      </c>
      <c r="O394" s="11">
        <f>E394/D394</f>
        <v>4.6937499999999996</v>
      </c>
      <c r="P394" s="5">
        <f>IF(ISERROR(E394/G394),"0",E394/G394)</f>
        <v>110.44117647058823</v>
      </c>
      <c r="Q394" t="s">
        <v>2040</v>
      </c>
      <c r="R394" t="s">
        <v>2041</v>
      </c>
      <c r="S394" s="8">
        <f>(((J394/60)/60)/24)+DATE(1970,1,1)</f>
        <v>41484.208333333336</v>
      </c>
      <c r="T394" s="8">
        <f>(((K394/60)/60)/24)+DATE(1970,1,1)</f>
        <v>41494.208333333336</v>
      </c>
    </row>
    <row r="395" spans="1:20" customFormat="1" ht="34" x14ac:dyDescent="0.2">
      <c r="A395">
        <v>395</v>
      </c>
      <c r="B395" t="s">
        <v>295</v>
      </c>
      <c r="C395" s="3" t="s">
        <v>842</v>
      </c>
      <c r="D395">
        <v>7100</v>
      </c>
      <c r="E395">
        <v>9238</v>
      </c>
      <c r="F395" t="s">
        <v>20</v>
      </c>
      <c r="G395">
        <v>220</v>
      </c>
      <c r="H395" t="s">
        <v>21</v>
      </c>
      <c r="I395" t="s">
        <v>22</v>
      </c>
      <c r="J395">
        <v>1323324000</v>
      </c>
      <c r="K395">
        <v>1323410400</v>
      </c>
      <c r="L395" t="b">
        <v>1</v>
      </c>
      <c r="M395" t="b">
        <v>0</v>
      </c>
      <c r="N395" t="s">
        <v>33</v>
      </c>
      <c r="O395" s="11">
        <f>E395/D395</f>
        <v>1.3011267605633803</v>
      </c>
      <c r="P395" s="5">
        <f>IF(ISERROR(E395/G395),"0",E395/G395)</f>
        <v>41.990909090909092</v>
      </c>
      <c r="Q395" t="s">
        <v>2038</v>
      </c>
      <c r="R395" t="s">
        <v>2039</v>
      </c>
      <c r="S395" s="8">
        <f>(((J395/60)/60)/24)+DATE(1970,1,1)</f>
        <v>40885.25</v>
      </c>
      <c r="T395" s="8">
        <f>(((K395/60)/60)/24)+DATE(1970,1,1)</f>
        <v>40886.25</v>
      </c>
    </row>
    <row r="396" spans="1:20" customFormat="1" ht="17" x14ac:dyDescent="0.2">
      <c r="A396">
        <v>396</v>
      </c>
      <c r="B396" t="s">
        <v>843</v>
      </c>
      <c r="C396" s="3" t="s">
        <v>844</v>
      </c>
      <c r="D396">
        <v>46100</v>
      </c>
      <c r="E396">
        <v>77012</v>
      </c>
      <c r="F396" t="s">
        <v>20</v>
      </c>
      <c r="G396">
        <v>1604</v>
      </c>
      <c r="H396" t="s">
        <v>26</v>
      </c>
      <c r="I396" t="s">
        <v>27</v>
      </c>
      <c r="J396">
        <v>1538715600</v>
      </c>
      <c r="K396">
        <v>1539406800</v>
      </c>
      <c r="L396" t="b">
        <v>0</v>
      </c>
      <c r="M396" t="b">
        <v>0</v>
      </c>
      <c r="N396" t="s">
        <v>53</v>
      </c>
      <c r="O396" s="11">
        <f>E396/D396</f>
        <v>1.6705422993492407</v>
      </c>
      <c r="P396" s="5">
        <f>IF(ISERROR(E396/G396),"0",E396/G396)</f>
        <v>48.012468827930178</v>
      </c>
      <c r="Q396" t="s">
        <v>2040</v>
      </c>
      <c r="R396" t="s">
        <v>2043</v>
      </c>
      <c r="S396" s="8">
        <f>(((J396/60)/60)/24)+DATE(1970,1,1)</f>
        <v>43378.208333333328</v>
      </c>
      <c r="T396" s="8">
        <f>(((K396/60)/60)/24)+DATE(1970,1,1)</f>
        <v>43386.208333333328</v>
      </c>
    </row>
    <row r="397" spans="1:20" customFormat="1" ht="17" x14ac:dyDescent="0.2">
      <c r="A397">
        <v>397</v>
      </c>
      <c r="B397" t="s">
        <v>845</v>
      </c>
      <c r="C397" s="3" t="s">
        <v>846</v>
      </c>
      <c r="D397">
        <v>8100</v>
      </c>
      <c r="E397">
        <v>14083</v>
      </c>
      <c r="F397" t="s">
        <v>20</v>
      </c>
      <c r="G397">
        <v>454</v>
      </c>
      <c r="H397" t="s">
        <v>21</v>
      </c>
      <c r="I397" t="s">
        <v>22</v>
      </c>
      <c r="J397">
        <v>1369285200</v>
      </c>
      <c r="K397">
        <v>1369803600</v>
      </c>
      <c r="L397" t="b">
        <v>0</v>
      </c>
      <c r="M397" t="b">
        <v>0</v>
      </c>
      <c r="N397" t="s">
        <v>23</v>
      </c>
      <c r="O397" s="11">
        <f>E397/D397</f>
        <v>1.738641975308642</v>
      </c>
      <c r="P397" s="5">
        <f>IF(ISERROR(E397/G397),"0",E397/G397)</f>
        <v>31.019823788546255</v>
      </c>
      <c r="Q397" t="s">
        <v>2034</v>
      </c>
      <c r="R397" t="s">
        <v>2035</v>
      </c>
      <c r="S397" s="8">
        <f>(((J397/60)/60)/24)+DATE(1970,1,1)</f>
        <v>41417.208333333336</v>
      </c>
      <c r="T397" s="8">
        <f>(((K397/60)/60)/24)+DATE(1970,1,1)</f>
        <v>41423.208333333336</v>
      </c>
    </row>
    <row r="398" spans="1:20" customFormat="1" ht="34" x14ac:dyDescent="0.2">
      <c r="A398">
        <v>398</v>
      </c>
      <c r="B398" t="s">
        <v>847</v>
      </c>
      <c r="C398" s="3" t="s">
        <v>848</v>
      </c>
      <c r="D398">
        <v>1700</v>
      </c>
      <c r="E398">
        <v>12202</v>
      </c>
      <c r="F398" t="s">
        <v>20</v>
      </c>
      <c r="G398">
        <v>123</v>
      </c>
      <c r="H398" t="s">
        <v>107</v>
      </c>
      <c r="I398" t="s">
        <v>108</v>
      </c>
      <c r="J398">
        <v>1525755600</v>
      </c>
      <c r="K398">
        <v>1525928400</v>
      </c>
      <c r="L398" t="b">
        <v>0</v>
      </c>
      <c r="M398" t="b">
        <v>1</v>
      </c>
      <c r="N398" t="s">
        <v>71</v>
      </c>
      <c r="O398" s="11">
        <f>E398/D398</f>
        <v>7.1776470588235295</v>
      </c>
      <c r="P398" s="5">
        <f>IF(ISERROR(E398/G398),"0",E398/G398)</f>
        <v>99.203252032520325</v>
      </c>
      <c r="Q398" t="s">
        <v>2040</v>
      </c>
      <c r="R398" t="s">
        <v>2048</v>
      </c>
      <c r="S398" s="8">
        <f>(((J398/60)/60)/24)+DATE(1970,1,1)</f>
        <v>43228.208333333328</v>
      </c>
      <c r="T398" s="8">
        <f>(((K398/60)/60)/24)+DATE(1970,1,1)</f>
        <v>43230.208333333328</v>
      </c>
    </row>
    <row r="399" spans="1:20" customFormat="1" ht="17" x14ac:dyDescent="0.2">
      <c r="A399">
        <v>399</v>
      </c>
      <c r="B399" t="s">
        <v>849</v>
      </c>
      <c r="C399" s="3" t="s">
        <v>850</v>
      </c>
      <c r="D399">
        <v>97300</v>
      </c>
      <c r="E399">
        <v>62127</v>
      </c>
      <c r="F399" t="s">
        <v>14</v>
      </c>
      <c r="G399">
        <v>941</v>
      </c>
      <c r="H399" t="s">
        <v>21</v>
      </c>
      <c r="I399" t="s">
        <v>22</v>
      </c>
      <c r="J399">
        <v>1296626400</v>
      </c>
      <c r="K399">
        <v>1297231200</v>
      </c>
      <c r="L399" t="b">
        <v>0</v>
      </c>
      <c r="M399" t="b">
        <v>0</v>
      </c>
      <c r="N399" t="s">
        <v>60</v>
      </c>
      <c r="O399" s="11">
        <f>E399/D399</f>
        <v>0.63850976361767731</v>
      </c>
      <c r="P399" s="5">
        <f>IF(ISERROR(E399/G399),"0",E399/G399)</f>
        <v>66.022316684378325</v>
      </c>
      <c r="Q399" t="s">
        <v>2034</v>
      </c>
      <c r="R399" t="s">
        <v>2044</v>
      </c>
      <c r="S399" s="8">
        <f>(((J399/60)/60)/24)+DATE(1970,1,1)</f>
        <v>40576.25</v>
      </c>
      <c r="T399" s="8">
        <f>(((K399/60)/60)/24)+DATE(1970,1,1)</f>
        <v>40583.25</v>
      </c>
    </row>
    <row r="400" spans="1:20" customFormat="1" ht="34" x14ac:dyDescent="0.2">
      <c r="A400">
        <v>400</v>
      </c>
      <c r="B400" t="s">
        <v>851</v>
      </c>
      <c r="C400" s="3" t="s">
        <v>852</v>
      </c>
      <c r="D400">
        <v>100</v>
      </c>
      <c r="E400">
        <v>2</v>
      </c>
      <c r="F400" t="s">
        <v>14</v>
      </c>
      <c r="G400">
        <v>1</v>
      </c>
      <c r="H400" t="s">
        <v>21</v>
      </c>
      <c r="I400" t="s">
        <v>22</v>
      </c>
      <c r="J400">
        <v>1376629200</v>
      </c>
      <c r="K400">
        <v>1378530000</v>
      </c>
      <c r="L400" t="b">
        <v>0</v>
      </c>
      <c r="M400" t="b">
        <v>1</v>
      </c>
      <c r="N400" t="s">
        <v>122</v>
      </c>
      <c r="O400" s="11">
        <f>E400/D400</f>
        <v>0.02</v>
      </c>
      <c r="P400" s="5">
        <f>IF(ISERROR(E400/G400),"0",E400/G400)</f>
        <v>2</v>
      </c>
      <c r="Q400" t="s">
        <v>2053</v>
      </c>
      <c r="R400" t="s">
        <v>2054</v>
      </c>
      <c r="S400" s="8">
        <f>(((J400/60)/60)/24)+DATE(1970,1,1)</f>
        <v>41502.208333333336</v>
      </c>
      <c r="T400" s="8">
        <f>(((K400/60)/60)/24)+DATE(1970,1,1)</f>
        <v>41524.208333333336</v>
      </c>
    </row>
    <row r="401" spans="1:20" customFormat="1" ht="17" x14ac:dyDescent="0.2">
      <c r="A401">
        <v>401</v>
      </c>
      <c r="B401" t="s">
        <v>853</v>
      </c>
      <c r="C401" s="3" t="s">
        <v>854</v>
      </c>
      <c r="D401">
        <v>900</v>
      </c>
      <c r="E401">
        <v>13772</v>
      </c>
      <c r="F401" t="s">
        <v>20</v>
      </c>
      <c r="G401">
        <v>299</v>
      </c>
      <c r="H401" t="s">
        <v>21</v>
      </c>
      <c r="I401" t="s">
        <v>22</v>
      </c>
      <c r="J401">
        <v>1572152400</v>
      </c>
      <c r="K401">
        <v>1572152400</v>
      </c>
      <c r="L401" t="b">
        <v>0</v>
      </c>
      <c r="M401" t="b">
        <v>0</v>
      </c>
      <c r="N401" t="s">
        <v>33</v>
      </c>
      <c r="O401" s="11">
        <f>E401/D401</f>
        <v>15.302222222222222</v>
      </c>
      <c r="P401" s="5">
        <f>IF(ISERROR(E401/G401),"0",E401/G401)</f>
        <v>46.060200668896321</v>
      </c>
      <c r="Q401" t="s">
        <v>2038</v>
      </c>
      <c r="R401" t="s">
        <v>2039</v>
      </c>
      <c r="S401" s="8">
        <f>(((J401/60)/60)/24)+DATE(1970,1,1)</f>
        <v>43765.208333333328</v>
      </c>
      <c r="T401" s="8">
        <f>(((K401/60)/60)/24)+DATE(1970,1,1)</f>
        <v>43765.208333333328</v>
      </c>
    </row>
    <row r="402" spans="1:20" customFormat="1" ht="17" x14ac:dyDescent="0.2">
      <c r="A402">
        <v>402</v>
      </c>
      <c r="B402" t="s">
        <v>855</v>
      </c>
      <c r="C402" s="3" t="s">
        <v>856</v>
      </c>
      <c r="D402">
        <v>7300</v>
      </c>
      <c r="E402">
        <v>2946</v>
      </c>
      <c r="F402" t="s">
        <v>14</v>
      </c>
      <c r="G402">
        <v>40</v>
      </c>
      <c r="H402" t="s">
        <v>21</v>
      </c>
      <c r="I402" t="s">
        <v>22</v>
      </c>
      <c r="J402">
        <v>1325829600</v>
      </c>
      <c r="K402">
        <v>1329890400</v>
      </c>
      <c r="L402" t="b">
        <v>0</v>
      </c>
      <c r="M402" t="b">
        <v>1</v>
      </c>
      <c r="N402" t="s">
        <v>100</v>
      </c>
      <c r="O402" s="11">
        <f>E402/D402</f>
        <v>0.40356164383561643</v>
      </c>
      <c r="P402" s="5">
        <f>IF(ISERROR(E402/G402),"0",E402/G402)</f>
        <v>73.650000000000006</v>
      </c>
      <c r="Q402" t="s">
        <v>2040</v>
      </c>
      <c r="R402" t="s">
        <v>2051</v>
      </c>
      <c r="S402" s="8">
        <f>(((J402/60)/60)/24)+DATE(1970,1,1)</f>
        <v>40914.25</v>
      </c>
      <c r="T402" s="8">
        <f>(((K402/60)/60)/24)+DATE(1970,1,1)</f>
        <v>40961.25</v>
      </c>
    </row>
    <row r="403" spans="1:20" customFormat="1" ht="17" x14ac:dyDescent="0.2">
      <c r="A403">
        <v>403</v>
      </c>
      <c r="B403" t="s">
        <v>857</v>
      </c>
      <c r="C403" s="3" t="s">
        <v>858</v>
      </c>
      <c r="D403">
        <v>195800</v>
      </c>
      <c r="E403">
        <v>168820</v>
      </c>
      <c r="F403" t="s">
        <v>14</v>
      </c>
      <c r="G403">
        <v>3015</v>
      </c>
      <c r="H403" t="s">
        <v>15</v>
      </c>
      <c r="I403" t="s">
        <v>16</v>
      </c>
      <c r="J403">
        <v>1273640400</v>
      </c>
      <c r="K403">
        <v>1276750800</v>
      </c>
      <c r="L403" t="b">
        <v>0</v>
      </c>
      <c r="M403" t="b">
        <v>1</v>
      </c>
      <c r="N403" t="s">
        <v>33</v>
      </c>
      <c r="O403" s="11">
        <f>E403/D403</f>
        <v>0.86220633299284988</v>
      </c>
      <c r="P403" s="5">
        <f>IF(ISERROR(E403/G403),"0",E403/G403)</f>
        <v>55.99336650082919</v>
      </c>
      <c r="Q403" t="s">
        <v>2038</v>
      </c>
      <c r="R403" t="s">
        <v>2039</v>
      </c>
      <c r="S403" s="8">
        <f>(((J403/60)/60)/24)+DATE(1970,1,1)</f>
        <v>40310.208333333336</v>
      </c>
      <c r="T403" s="8">
        <f>(((K403/60)/60)/24)+DATE(1970,1,1)</f>
        <v>40346.208333333336</v>
      </c>
    </row>
    <row r="404" spans="1:20" customFormat="1" ht="17" x14ac:dyDescent="0.2">
      <c r="A404">
        <v>404</v>
      </c>
      <c r="B404" t="s">
        <v>859</v>
      </c>
      <c r="C404" s="3" t="s">
        <v>860</v>
      </c>
      <c r="D404">
        <v>48900</v>
      </c>
      <c r="E404">
        <v>154321</v>
      </c>
      <c r="F404" t="s">
        <v>20</v>
      </c>
      <c r="G404">
        <v>2237</v>
      </c>
      <c r="H404" t="s">
        <v>21</v>
      </c>
      <c r="I404" t="s">
        <v>22</v>
      </c>
      <c r="J404">
        <v>1510639200</v>
      </c>
      <c r="K404">
        <v>1510898400</v>
      </c>
      <c r="L404" t="b">
        <v>0</v>
      </c>
      <c r="M404" t="b">
        <v>0</v>
      </c>
      <c r="N404" t="s">
        <v>33</v>
      </c>
      <c r="O404" s="11">
        <f>E404/D404</f>
        <v>3.1558486707566464</v>
      </c>
      <c r="P404" s="5">
        <f>IF(ISERROR(E404/G404),"0",E404/G404)</f>
        <v>68.985695127402778</v>
      </c>
      <c r="Q404" t="s">
        <v>2038</v>
      </c>
      <c r="R404" t="s">
        <v>2039</v>
      </c>
      <c r="S404" s="8">
        <f>(((J404/60)/60)/24)+DATE(1970,1,1)</f>
        <v>43053.25</v>
      </c>
      <c r="T404" s="8">
        <f>(((K404/60)/60)/24)+DATE(1970,1,1)</f>
        <v>43056.25</v>
      </c>
    </row>
    <row r="405" spans="1:20" customFormat="1" ht="17" x14ac:dyDescent="0.2">
      <c r="A405">
        <v>405</v>
      </c>
      <c r="B405" t="s">
        <v>861</v>
      </c>
      <c r="C405" s="3" t="s">
        <v>862</v>
      </c>
      <c r="D405">
        <v>29600</v>
      </c>
      <c r="E405">
        <v>26527</v>
      </c>
      <c r="F405" t="s">
        <v>14</v>
      </c>
      <c r="G405">
        <v>435</v>
      </c>
      <c r="H405" t="s">
        <v>21</v>
      </c>
      <c r="I405" t="s">
        <v>22</v>
      </c>
      <c r="J405">
        <v>1528088400</v>
      </c>
      <c r="K405">
        <v>1532408400</v>
      </c>
      <c r="L405" t="b">
        <v>0</v>
      </c>
      <c r="M405" t="b">
        <v>0</v>
      </c>
      <c r="N405" t="s">
        <v>33</v>
      </c>
      <c r="O405" s="11">
        <f>E405/D405</f>
        <v>0.89618243243243245</v>
      </c>
      <c r="P405" s="5">
        <f>IF(ISERROR(E405/G405),"0",E405/G405)</f>
        <v>60.981609195402299</v>
      </c>
      <c r="Q405" t="s">
        <v>2038</v>
      </c>
      <c r="R405" t="s">
        <v>2039</v>
      </c>
      <c r="S405" s="8">
        <f>(((J405/60)/60)/24)+DATE(1970,1,1)</f>
        <v>43255.208333333328</v>
      </c>
      <c r="T405" s="8">
        <f>(((K405/60)/60)/24)+DATE(1970,1,1)</f>
        <v>43305.208333333328</v>
      </c>
    </row>
    <row r="406" spans="1:20" customFormat="1" ht="17" x14ac:dyDescent="0.2">
      <c r="A406">
        <v>406</v>
      </c>
      <c r="B406" t="s">
        <v>863</v>
      </c>
      <c r="C406" s="3" t="s">
        <v>864</v>
      </c>
      <c r="D406">
        <v>39300</v>
      </c>
      <c r="E406">
        <v>71583</v>
      </c>
      <c r="F406" t="s">
        <v>20</v>
      </c>
      <c r="G406">
        <v>645</v>
      </c>
      <c r="H406" t="s">
        <v>21</v>
      </c>
      <c r="I406" t="s">
        <v>22</v>
      </c>
      <c r="J406">
        <v>1359525600</v>
      </c>
      <c r="K406">
        <v>1360562400</v>
      </c>
      <c r="L406" t="b">
        <v>1</v>
      </c>
      <c r="M406" t="b">
        <v>0</v>
      </c>
      <c r="N406" t="s">
        <v>42</v>
      </c>
      <c r="O406" s="11">
        <f>E406/D406</f>
        <v>1.8214503816793892</v>
      </c>
      <c r="P406" s="5">
        <f>IF(ISERROR(E406/G406),"0",E406/G406)</f>
        <v>110.98139534883721</v>
      </c>
      <c r="Q406" t="s">
        <v>2040</v>
      </c>
      <c r="R406" t="s">
        <v>2041</v>
      </c>
      <c r="S406" s="8">
        <f>(((J406/60)/60)/24)+DATE(1970,1,1)</f>
        <v>41304.25</v>
      </c>
      <c r="T406" s="8">
        <f>(((K406/60)/60)/24)+DATE(1970,1,1)</f>
        <v>41316.25</v>
      </c>
    </row>
    <row r="407" spans="1:20" customFormat="1" ht="17" x14ac:dyDescent="0.2">
      <c r="A407">
        <v>407</v>
      </c>
      <c r="B407" t="s">
        <v>865</v>
      </c>
      <c r="C407" s="3" t="s">
        <v>866</v>
      </c>
      <c r="D407">
        <v>3400</v>
      </c>
      <c r="E407">
        <v>12100</v>
      </c>
      <c r="F407" t="s">
        <v>20</v>
      </c>
      <c r="G407">
        <v>484</v>
      </c>
      <c r="H407" t="s">
        <v>36</v>
      </c>
      <c r="I407" t="s">
        <v>37</v>
      </c>
      <c r="J407">
        <v>1570942800</v>
      </c>
      <c r="K407">
        <v>1571547600</v>
      </c>
      <c r="L407" t="b">
        <v>0</v>
      </c>
      <c r="M407" t="b">
        <v>0</v>
      </c>
      <c r="N407" t="s">
        <v>33</v>
      </c>
      <c r="O407" s="11">
        <f>E407/D407</f>
        <v>3.5588235294117645</v>
      </c>
      <c r="P407" s="5">
        <f>IF(ISERROR(E407/G407),"0",E407/G407)</f>
        <v>25</v>
      </c>
      <c r="Q407" t="s">
        <v>2038</v>
      </c>
      <c r="R407" t="s">
        <v>2039</v>
      </c>
      <c r="S407" s="8">
        <f>(((J407/60)/60)/24)+DATE(1970,1,1)</f>
        <v>43751.208333333328</v>
      </c>
      <c r="T407" s="8">
        <f>(((K407/60)/60)/24)+DATE(1970,1,1)</f>
        <v>43758.208333333328</v>
      </c>
    </row>
    <row r="408" spans="1:20" customFormat="1" ht="17" x14ac:dyDescent="0.2">
      <c r="A408">
        <v>408</v>
      </c>
      <c r="B408" t="s">
        <v>867</v>
      </c>
      <c r="C408" s="3" t="s">
        <v>868</v>
      </c>
      <c r="D408">
        <v>9200</v>
      </c>
      <c r="E408">
        <v>12129</v>
      </c>
      <c r="F408" t="s">
        <v>20</v>
      </c>
      <c r="G408">
        <v>154</v>
      </c>
      <c r="H408" t="s">
        <v>15</v>
      </c>
      <c r="I408" t="s">
        <v>16</v>
      </c>
      <c r="J408">
        <v>1466398800</v>
      </c>
      <c r="K408">
        <v>1468126800</v>
      </c>
      <c r="L408" t="b">
        <v>0</v>
      </c>
      <c r="M408" t="b">
        <v>0</v>
      </c>
      <c r="N408" t="s">
        <v>42</v>
      </c>
      <c r="O408" s="11">
        <f>E408/D408</f>
        <v>1.3183695652173912</v>
      </c>
      <c r="P408" s="5">
        <f>IF(ISERROR(E408/G408),"0",E408/G408)</f>
        <v>78.759740259740255</v>
      </c>
      <c r="Q408" t="s">
        <v>2040</v>
      </c>
      <c r="R408" t="s">
        <v>2041</v>
      </c>
      <c r="S408" s="8">
        <f>(((J408/60)/60)/24)+DATE(1970,1,1)</f>
        <v>42541.208333333328</v>
      </c>
      <c r="T408" s="8">
        <f>(((K408/60)/60)/24)+DATE(1970,1,1)</f>
        <v>42561.208333333328</v>
      </c>
    </row>
    <row r="409" spans="1:20" customFormat="1" ht="17" x14ac:dyDescent="0.2">
      <c r="A409">
        <v>409</v>
      </c>
      <c r="B409" t="s">
        <v>243</v>
      </c>
      <c r="C409" s="3" t="s">
        <v>869</v>
      </c>
      <c r="D409">
        <v>135600</v>
      </c>
      <c r="E409">
        <v>62804</v>
      </c>
      <c r="F409" t="s">
        <v>14</v>
      </c>
      <c r="G409">
        <v>714</v>
      </c>
      <c r="H409" t="s">
        <v>21</v>
      </c>
      <c r="I409" t="s">
        <v>22</v>
      </c>
      <c r="J409">
        <v>1492491600</v>
      </c>
      <c r="K409">
        <v>1492837200</v>
      </c>
      <c r="L409" t="b">
        <v>0</v>
      </c>
      <c r="M409" t="b">
        <v>0</v>
      </c>
      <c r="N409" t="s">
        <v>23</v>
      </c>
      <c r="O409" s="11">
        <f>E409/D409</f>
        <v>0.46315634218289087</v>
      </c>
      <c r="P409" s="5">
        <f>IF(ISERROR(E409/G409),"0",E409/G409)</f>
        <v>87.960784313725483</v>
      </c>
      <c r="Q409" t="s">
        <v>2034</v>
      </c>
      <c r="R409" t="s">
        <v>2035</v>
      </c>
      <c r="S409" s="8">
        <f>(((J409/60)/60)/24)+DATE(1970,1,1)</f>
        <v>42843.208333333328</v>
      </c>
      <c r="T409" s="8">
        <f>(((K409/60)/60)/24)+DATE(1970,1,1)</f>
        <v>42847.208333333328</v>
      </c>
    </row>
    <row r="410" spans="1:20" customFormat="1" ht="17" x14ac:dyDescent="0.2">
      <c r="A410">
        <v>411</v>
      </c>
      <c r="B410" t="s">
        <v>872</v>
      </c>
      <c r="C410" s="3" t="s">
        <v>873</v>
      </c>
      <c r="D410">
        <v>7800</v>
      </c>
      <c r="E410">
        <v>8161</v>
      </c>
      <c r="F410" t="s">
        <v>20</v>
      </c>
      <c r="G410">
        <v>82</v>
      </c>
      <c r="H410" t="s">
        <v>21</v>
      </c>
      <c r="I410" t="s">
        <v>22</v>
      </c>
      <c r="J410">
        <v>1496034000</v>
      </c>
      <c r="K410">
        <v>1496206800</v>
      </c>
      <c r="L410" t="b">
        <v>0</v>
      </c>
      <c r="M410" t="b">
        <v>0</v>
      </c>
      <c r="N410" t="s">
        <v>33</v>
      </c>
      <c r="O410" s="11">
        <f>E410/D410</f>
        <v>1.0462820512820512</v>
      </c>
      <c r="P410" s="5">
        <f>IF(ISERROR(E410/G410),"0",E410/G410)</f>
        <v>99.524390243902445</v>
      </c>
      <c r="Q410" t="s">
        <v>2038</v>
      </c>
      <c r="R410" t="s">
        <v>2039</v>
      </c>
      <c r="S410" s="8">
        <f>(((J410/60)/60)/24)+DATE(1970,1,1)</f>
        <v>42884.208333333328</v>
      </c>
      <c r="T410" s="8">
        <f>(((K410/60)/60)/24)+DATE(1970,1,1)</f>
        <v>42886.208333333328</v>
      </c>
    </row>
    <row r="411" spans="1:20" customFormat="1" ht="17" x14ac:dyDescent="0.2">
      <c r="A411">
        <v>412</v>
      </c>
      <c r="B411" t="s">
        <v>874</v>
      </c>
      <c r="C411" s="3" t="s">
        <v>875</v>
      </c>
      <c r="D411">
        <v>2100</v>
      </c>
      <c r="E411">
        <v>14046</v>
      </c>
      <c r="F411" t="s">
        <v>20</v>
      </c>
      <c r="G411">
        <v>134</v>
      </c>
      <c r="H411" t="s">
        <v>21</v>
      </c>
      <c r="I411" t="s">
        <v>22</v>
      </c>
      <c r="J411">
        <v>1388728800</v>
      </c>
      <c r="K411">
        <v>1389592800</v>
      </c>
      <c r="L411" t="b">
        <v>0</v>
      </c>
      <c r="M411" t="b">
        <v>0</v>
      </c>
      <c r="N411" t="s">
        <v>119</v>
      </c>
      <c r="O411" s="11">
        <f>E411/D411</f>
        <v>6.6885714285714286</v>
      </c>
      <c r="P411" s="5">
        <f>IF(ISERROR(E411/G411),"0",E411/G411)</f>
        <v>104.82089552238806</v>
      </c>
      <c r="Q411" t="s">
        <v>2046</v>
      </c>
      <c r="R411" t="s">
        <v>2052</v>
      </c>
      <c r="S411" s="8">
        <f>(((J411/60)/60)/24)+DATE(1970,1,1)</f>
        <v>41642.25</v>
      </c>
      <c r="T411" s="8">
        <f>(((K411/60)/60)/24)+DATE(1970,1,1)</f>
        <v>41652.25</v>
      </c>
    </row>
    <row r="412" spans="1:20" customFormat="1" ht="17" x14ac:dyDescent="0.2">
      <c r="A412">
        <v>414</v>
      </c>
      <c r="B412" t="s">
        <v>878</v>
      </c>
      <c r="C412" s="3" t="s">
        <v>879</v>
      </c>
      <c r="D412">
        <v>188200</v>
      </c>
      <c r="E412">
        <v>159405</v>
      </c>
      <c r="F412" t="s">
        <v>14</v>
      </c>
      <c r="G412">
        <v>5497</v>
      </c>
      <c r="H412" t="s">
        <v>21</v>
      </c>
      <c r="I412" t="s">
        <v>22</v>
      </c>
      <c r="J412">
        <v>1271739600</v>
      </c>
      <c r="K412">
        <v>1272430800</v>
      </c>
      <c r="L412" t="b">
        <v>0</v>
      </c>
      <c r="M412" t="b">
        <v>1</v>
      </c>
      <c r="N412" t="s">
        <v>17</v>
      </c>
      <c r="O412" s="11">
        <f>E412/D412</f>
        <v>0.84699787460148779</v>
      </c>
      <c r="P412" s="5">
        <f>IF(ISERROR(E412/G412),"0",E412/G412)</f>
        <v>28.998544660724033</v>
      </c>
      <c r="Q412" t="s">
        <v>2032</v>
      </c>
      <c r="R412" t="s">
        <v>2033</v>
      </c>
      <c r="S412" s="8">
        <f>(((J412/60)/60)/24)+DATE(1970,1,1)</f>
        <v>40288.208333333336</v>
      </c>
      <c r="T412" s="8">
        <f>(((K412/60)/60)/24)+DATE(1970,1,1)</f>
        <v>40296.208333333336</v>
      </c>
    </row>
    <row r="413" spans="1:20" customFormat="1" ht="17" x14ac:dyDescent="0.2">
      <c r="A413">
        <v>415</v>
      </c>
      <c r="B413" t="s">
        <v>880</v>
      </c>
      <c r="C413" s="3" t="s">
        <v>881</v>
      </c>
      <c r="D413">
        <v>113500</v>
      </c>
      <c r="E413">
        <v>12552</v>
      </c>
      <c r="F413" t="s">
        <v>14</v>
      </c>
      <c r="G413">
        <v>418</v>
      </c>
      <c r="H413" t="s">
        <v>21</v>
      </c>
      <c r="I413" t="s">
        <v>22</v>
      </c>
      <c r="J413">
        <v>1326434400</v>
      </c>
      <c r="K413">
        <v>1327903200</v>
      </c>
      <c r="L413" t="b">
        <v>0</v>
      </c>
      <c r="M413" t="b">
        <v>0</v>
      </c>
      <c r="N413" t="s">
        <v>33</v>
      </c>
      <c r="O413" s="11">
        <f>E413/D413</f>
        <v>0.11059030837004405</v>
      </c>
      <c r="P413" s="5">
        <f>IF(ISERROR(E413/G413),"0",E413/G413)</f>
        <v>30.028708133971293</v>
      </c>
      <c r="Q413" t="s">
        <v>2038</v>
      </c>
      <c r="R413" t="s">
        <v>2039</v>
      </c>
      <c r="S413" s="8">
        <f>(((J413/60)/60)/24)+DATE(1970,1,1)</f>
        <v>40921.25</v>
      </c>
      <c r="T413" s="8">
        <f>(((K413/60)/60)/24)+DATE(1970,1,1)</f>
        <v>40938.25</v>
      </c>
    </row>
    <row r="414" spans="1:20" customFormat="1" ht="34" x14ac:dyDescent="0.2">
      <c r="A414">
        <v>416</v>
      </c>
      <c r="B414" t="s">
        <v>882</v>
      </c>
      <c r="C414" s="3" t="s">
        <v>883</v>
      </c>
      <c r="D414">
        <v>134600</v>
      </c>
      <c r="E414">
        <v>59007</v>
      </c>
      <c r="F414" t="s">
        <v>14</v>
      </c>
      <c r="G414">
        <v>1439</v>
      </c>
      <c r="H414" t="s">
        <v>21</v>
      </c>
      <c r="I414" t="s">
        <v>22</v>
      </c>
      <c r="J414">
        <v>1295244000</v>
      </c>
      <c r="K414">
        <v>1296021600</v>
      </c>
      <c r="L414" t="b">
        <v>0</v>
      </c>
      <c r="M414" t="b">
        <v>1</v>
      </c>
      <c r="N414" t="s">
        <v>42</v>
      </c>
      <c r="O414" s="11">
        <f>E414/D414</f>
        <v>0.43838781575037145</v>
      </c>
      <c r="P414" s="5">
        <f>IF(ISERROR(E414/G414),"0",E414/G414)</f>
        <v>41.005559416261292</v>
      </c>
      <c r="Q414" t="s">
        <v>2040</v>
      </c>
      <c r="R414" t="s">
        <v>2041</v>
      </c>
      <c r="S414" s="8">
        <f>(((J414/60)/60)/24)+DATE(1970,1,1)</f>
        <v>40560.25</v>
      </c>
      <c r="T414" s="8">
        <f>(((K414/60)/60)/24)+DATE(1970,1,1)</f>
        <v>40569.25</v>
      </c>
    </row>
    <row r="415" spans="1:20" customFormat="1" ht="17" x14ac:dyDescent="0.2">
      <c r="A415">
        <v>417</v>
      </c>
      <c r="B415" t="s">
        <v>884</v>
      </c>
      <c r="C415" s="3" t="s">
        <v>885</v>
      </c>
      <c r="D415">
        <v>1700</v>
      </c>
      <c r="E415">
        <v>943</v>
      </c>
      <c r="F415" t="s">
        <v>14</v>
      </c>
      <c r="G415">
        <v>15</v>
      </c>
      <c r="H415" t="s">
        <v>21</v>
      </c>
      <c r="I415" t="s">
        <v>22</v>
      </c>
      <c r="J415">
        <v>1541221200</v>
      </c>
      <c r="K415">
        <v>1543298400</v>
      </c>
      <c r="L415" t="b">
        <v>0</v>
      </c>
      <c r="M415" t="b">
        <v>0</v>
      </c>
      <c r="N415" t="s">
        <v>33</v>
      </c>
      <c r="O415" s="11">
        <f>E415/D415</f>
        <v>0.55470588235294116</v>
      </c>
      <c r="P415" s="5">
        <f>IF(ISERROR(E415/G415),"0",E415/G415)</f>
        <v>62.866666666666667</v>
      </c>
      <c r="Q415" t="s">
        <v>2038</v>
      </c>
      <c r="R415" t="s">
        <v>2039</v>
      </c>
      <c r="S415" s="8">
        <f>(((J415/60)/60)/24)+DATE(1970,1,1)</f>
        <v>43407.208333333328</v>
      </c>
      <c r="T415" s="8">
        <f>(((K415/60)/60)/24)+DATE(1970,1,1)</f>
        <v>43431.25</v>
      </c>
    </row>
    <row r="416" spans="1:20" customFormat="1" ht="17" x14ac:dyDescent="0.2">
      <c r="A416">
        <v>418</v>
      </c>
      <c r="B416" t="s">
        <v>105</v>
      </c>
      <c r="C416" s="3" t="s">
        <v>886</v>
      </c>
      <c r="D416">
        <v>163700</v>
      </c>
      <c r="E416">
        <v>93963</v>
      </c>
      <c r="F416" t="s">
        <v>14</v>
      </c>
      <c r="G416">
        <v>1999</v>
      </c>
      <c r="H416" t="s">
        <v>15</v>
      </c>
      <c r="I416" t="s">
        <v>16</v>
      </c>
      <c r="J416">
        <v>1336280400</v>
      </c>
      <c r="K416">
        <v>1336366800</v>
      </c>
      <c r="L416" t="b">
        <v>0</v>
      </c>
      <c r="M416" t="b">
        <v>0</v>
      </c>
      <c r="N416" t="s">
        <v>42</v>
      </c>
      <c r="O416" s="11">
        <f>E416/D416</f>
        <v>0.57399511301160655</v>
      </c>
      <c r="P416" s="5">
        <f>IF(ISERROR(E416/G416),"0",E416/G416)</f>
        <v>47.005002501250623</v>
      </c>
      <c r="Q416" t="s">
        <v>2040</v>
      </c>
      <c r="R416" t="s">
        <v>2041</v>
      </c>
      <c r="S416" s="8">
        <f>(((J416/60)/60)/24)+DATE(1970,1,1)</f>
        <v>41035.208333333336</v>
      </c>
      <c r="T416" s="8">
        <f>(((K416/60)/60)/24)+DATE(1970,1,1)</f>
        <v>41036.208333333336</v>
      </c>
    </row>
    <row r="417" spans="1:20" customFormat="1" ht="17" x14ac:dyDescent="0.2">
      <c r="A417">
        <v>419</v>
      </c>
      <c r="B417" t="s">
        <v>887</v>
      </c>
      <c r="C417" s="3" t="s">
        <v>888</v>
      </c>
      <c r="D417">
        <v>113800</v>
      </c>
      <c r="E417">
        <v>140469</v>
      </c>
      <c r="F417" t="s">
        <v>20</v>
      </c>
      <c r="G417">
        <v>5203</v>
      </c>
      <c r="H417" t="s">
        <v>21</v>
      </c>
      <c r="I417" t="s">
        <v>22</v>
      </c>
      <c r="J417">
        <v>1324533600</v>
      </c>
      <c r="K417">
        <v>1325052000</v>
      </c>
      <c r="L417" t="b">
        <v>0</v>
      </c>
      <c r="M417" t="b">
        <v>0</v>
      </c>
      <c r="N417" t="s">
        <v>28</v>
      </c>
      <c r="O417" s="11">
        <f>E417/D417</f>
        <v>1.2343497363796134</v>
      </c>
      <c r="P417" s="5">
        <f>IF(ISERROR(E417/G417),"0",E417/G417)</f>
        <v>26.997693638285604</v>
      </c>
      <c r="Q417" t="s">
        <v>2036</v>
      </c>
      <c r="R417" t="s">
        <v>2037</v>
      </c>
      <c r="S417" s="8">
        <f>(((J417/60)/60)/24)+DATE(1970,1,1)</f>
        <v>40899.25</v>
      </c>
      <c r="T417" s="8">
        <f>(((K417/60)/60)/24)+DATE(1970,1,1)</f>
        <v>40905.25</v>
      </c>
    </row>
    <row r="418" spans="1:20" customFormat="1" ht="17" x14ac:dyDescent="0.2">
      <c r="A418">
        <v>420</v>
      </c>
      <c r="B418" t="s">
        <v>889</v>
      </c>
      <c r="C418" s="3" t="s">
        <v>890</v>
      </c>
      <c r="D418">
        <v>5000</v>
      </c>
      <c r="E418">
        <v>6423</v>
      </c>
      <c r="F418" t="s">
        <v>20</v>
      </c>
      <c r="G418">
        <v>94</v>
      </c>
      <c r="H418" t="s">
        <v>21</v>
      </c>
      <c r="I418" t="s">
        <v>22</v>
      </c>
      <c r="J418">
        <v>1498366800</v>
      </c>
      <c r="K418">
        <v>1499576400</v>
      </c>
      <c r="L418" t="b">
        <v>0</v>
      </c>
      <c r="M418" t="b">
        <v>0</v>
      </c>
      <c r="N418" t="s">
        <v>33</v>
      </c>
      <c r="O418" s="11">
        <f>E418/D418</f>
        <v>1.2846</v>
      </c>
      <c r="P418" s="5">
        <f>IF(ISERROR(E418/G418),"0",E418/G418)</f>
        <v>68.329787234042556</v>
      </c>
      <c r="Q418" t="s">
        <v>2038</v>
      </c>
      <c r="R418" t="s">
        <v>2039</v>
      </c>
      <c r="S418" s="8">
        <f>(((J418/60)/60)/24)+DATE(1970,1,1)</f>
        <v>42911.208333333328</v>
      </c>
      <c r="T418" s="8">
        <f>(((K418/60)/60)/24)+DATE(1970,1,1)</f>
        <v>42925.208333333328</v>
      </c>
    </row>
    <row r="419" spans="1:20" customFormat="1" ht="17" x14ac:dyDescent="0.2">
      <c r="A419">
        <v>421</v>
      </c>
      <c r="B419" t="s">
        <v>891</v>
      </c>
      <c r="C419" s="3" t="s">
        <v>892</v>
      </c>
      <c r="D419">
        <v>9400</v>
      </c>
      <c r="E419">
        <v>6015</v>
      </c>
      <c r="F419" t="s">
        <v>14</v>
      </c>
      <c r="G419">
        <v>118</v>
      </c>
      <c r="H419" t="s">
        <v>21</v>
      </c>
      <c r="I419" t="s">
        <v>22</v>
      </c>
      <c r="J419">
        <v>1498712400</v>
      </c>
      <c r="K419">
        <v>1501304400</v>
      </c>
      <c r="L419" t="b">
        <v>0</v>
      </c>
      <c r="M419" t="b">
        <v>1</v>
      </c>
      <c r="N419" t="s">
        <v>65</v>
      </c>
      <c r="O419" s="11">
        <f>E419/D419</f>
        <v>0.63989361702127656</v>
      </c>
      <c r="P419" s="5">
        <f>IF(ISERROR(E419/G419),"0",E419/G419)</f>
        <v>50.974576271186443</v>
      </c>
      <c r="Q419" t="s">
        <v>2036</v>
      </c>
      <c r="R419" t="s">
        <v>2045</v>
      </c>
      <c r="S419" s="8">
        <f>(((J419/60)/60)/24)+DATE(1970,1,1)</f>
        <v>42915.208333333328</v>
      </c>
      <c r="T419" s="8">
        <f>(((K419/60)/60)/24)+DATE(1970,1,1)</f>
        <v>42945.208333333328</v>
      </c>
    </row>
    <row r="420" spans="1:20" customFormat="1" ht="34" x14ac:dyDescent="0.2">
      <c r="A420">
        <v>422</v>
      </c>
      <c r="B420" t="s">
        <v>893</v>
      </c>
      <c r="C420" s="3" t="s">
        <v>894</v>
      </c>
      <c r="D420">
        <v>8700</v>
      </c>
      <c r="E420">
        <v>11075</v>
      </c>
      <c r="F420" t="s">
        <v>20</v>
      </c>
      <c r="G420">
        <v>205</v>
      </c>
      <c r="H420" t="s">
        <v>21</v>
      </c>
      <c r="I420" t="s">
        <v>22</v>
      </c>
      <c r="J420">
        <v>1271480400</v>
      </c>
      <c r="K420">
        <v>1273208400</v>
      </c>
      <c r="L420" t="b">
        <v>0</v>
      </c>
      <c r="M420" t="b">
        <v>1</v>
      </c>
      <c r="N420" t="s">
        <v>33</v>
      </c>
      <c r="O420" s="11">
        <f>E420/D420</f>
        <v>1.2729885057471264</v>
      </c>
      <c r="P420" s="5">
        <f>IF(ISERROR(E420/G420),"0",E420/G420)</f>
        <v>54.024390243902438</v>
      </c>
      <c r="Q420" t="s">
        <v>2038</v>
      </c>
      <c r="R420" t="s">
        <v>2039</v>
      </c>
      <c r="S420" s="8">
        <f>(((J420/60)/60)/24)+DATE(1970,1,1)</f>
        <v>40285.208333333336</v>
      </c>
      <c r="T420" s="8">
        <f>(((K420/60)/60)/24)+DATE(1970,1,1)</f>
        <v>40305.208333333336</v>
      </c>
    </row>
    <row r="421" spans="1:20" customFormat="1" ht="17" x14ac:dyDescent="0.2">
      <c r="A421">
        <v>423</v>
      </c>
      <c r="B421" t="s">
        <v>895</v>
      </c>
      <c r="C421" s="3" t="s">
        <v>896</v>
      </c>
      <c r="D421">
        <v>147800</v>
      </c>
      <c r="E421">
        <v>15723</v>
      </c>
      <c r="F421" t="s">
        <v>14</v>
      </c>
      <c r="G421">
        <v>162</v>
      </c>
      <c r="H421" t="s">
        <v>21</v>
      </c>
      <c r="I421" t="s">
        <v>22</v>
      </c>
      <c r="J421">
        <v>1316667600</v>
      </c>
      <c r="K421">
        <v>1316840400</v>
      </c>
      <c r="L421" t="b">
        <v>0</v>
      </c>
      <c r="M421" t="b">
        <v>1</v>
      </c>
      <c r="N421" t="s">
        <v>17</v>
      </c>
      <c r="O421" s="11">
        <f>E421/D421</f>
        <v>0.10638024357239513</v>
      </c>
      <c r="P421" s="5">
        <f>IF(ISERROR(E421/G421),"0",E421/G421)</f>
        <v>97.055555555555557</v>
      </c>
      <c r="Q421" t="s">
        <v>2032</v>
      </c>
      <c r="R421" t="s">
        <v>2033</v>
      </c>
      <c r="S421" s="8">
        <f>(((J421/60)/60)/24)+DATE(1970,1,1)</f>
        <v>40808.208333333336</v>
      </c>
      <c r="T421" s="8">
        <f>(((K421/60)/60)/24)+DATE(1970,1,1)</f>
        <v>40810.208333333336</v>
      </c>
    </row>
    <row r="422" spans="1:20" customFormat="1" ht="17" x14ac:dyDescent="0.2">
      <c r="A422">
        <v>424</v>
      </c>
      <c r="B422" t="s">
        <v>897</v>
      </c>
      <c r="C422" s="3" t="s">
        <v>898</v>
      </c>
      <c r="D422">
        <v>5100</v>
      </c>
      <c r="E422">
        <v>2064</v>
      </c>
      <c r="F422" t="s">
        <v>14</v>
      </c>
      <c r="G422">
        <v>83</v>
      </c>
      <c r="H422" t="s">
        <v>21</v>
      </c>
      <c r="I422" t="s">
        <v>22</v>
      </c>
      <c r="J422">
        <v>1524027600</v>
      </c>
      <c r="K422">
        <v>1524546000</v>
      </c>
      <c r="L422" t="b">
        <v>0</v>
      </c>
      <c r="M422" t="b">
        <v>0</v>
      </c>
      <c r="N422" t="s">
        <v>60</v>
      </c>
      <c r="O422" s="11">
        <f>E422/D422</f>
        <v>0.40470588235294119</v>
      </c>
      <c r="P422" s="5">
        <f>IF(ISERROR(E422/G422),"0",E422/G422)</f>
        <v>24.867469879518072</v>
      </c>
      <c r="Q422" t="s">
        <v>2034</v>
      </c>
      <c r="R422" t="s">
        <v>2044</v>
      </c>
      <c r="S422" s="8">
        <f>(((J422/60)/60)/24)+DATE(1970,1,1)</f>
        <v>43208.208333333328</v>
      </c>
      <c r="T422" s="8">
        <f>(((K422/60)/60)/24)+DATE(1970,1,1)</f>
        <v>43214.208333333328</v>
      </c>
    </row>
    <row r="423" spans="1:20" customFormat="1" ht="17" x14ac:dyDescent="0.2">
      <c r="A423">
        <v>425</v>
      </c>
      <c r="B423" t="s">
        <v>899</v>
      </c>
      <c r="C423" s="3" t="s">
        <v>900</v>
      </c>
      <c r="D423">
        <v>2700</v>
      </c>
      <c r="E423">
        <v>7767</v>
      </c>
      <c r="F423" t="s">
        <v>20</v>
      </c>
      <c r="G423">
        <v>92</v>
      </c>
      <c r="H423" t="s">
        <v>21</v>
      </c>
      <c r="I423" t="s">
        <v>22</v>
      </c>
      <c r="J423">
        <v>1438059600</v>
      </c>
      <c r="K423">
        <v>1438578000</v>
      </c>
      <c r="L423" t="b">
        <v>0</v>
      </c>
      <c r="M423" t="b">
        <v>0</v>
      </c>
      <c r="N423" t="s">
        <v>122</v>
      </c>
      <c r="O423" s="11">
        <f>E423/D423</f>
        <v>2.8766666666666665</v>
      </c>
      <c r="P423" s="5">
        <f>IF(ISERROR(E423/G423),"0",E423/G423)</f>
        <v>84.423913043478265</v>
      </c>
      <c r="Q423" t="s">
        <v>2053</v>
      </c>
      <c r="R423" t="s">
        <v>2054</v>
      </c>
      <c r="S423" s="8">
        <f>(((J423/60)/60)/24)+DATE(1970,1,1)</f>
        <v>42213.208333333328</v>
      </c>
      <c r="T423" s="8">
        <f>(((K423/60)/60)/24)+DATE(1970,1,1)</f>
        <v>42219.208333333328</v>
      </c>
    </row>
    <row r="424" spans="1:20" customFormat="1" ht="17" x14ac:dyDescent="0.2">
      <c r="A424">
        <v>426</v>
      </c>
      <c r="B424" t="s">
        <v>901</v>
      </c>
      <c r="C424" s="3" t="s">
        <v>902</v>
      </c>
      <c r="D424">
        <v>1800</v>
      </c>
      <c r="E424">
        <v>10313</v>
      </c>
      <c r="F424" t="s">
        <v>20</v>
      </c>
      <c r="G424">
        <v>219</v>
      </c>
      <c r="H424" t="s">
        <v>21</v>
      </c>
      <c r="I424" t="s">
        <v>22</v>
      </c>
      <c r="J424">
        <v>1361944800</v>
      </c>
      <c r="K424">
        <v>1362549600</v>
      </c>
      <c r="L424" t="b">
        <v>0</v>
      </c>
      <c r="M424" t="b">
        <v>0</v>
      </c>
      <c r="N424" t="s">
        <v>33</v>
      </c>
      <c r="O424" s="11">
        <f>E424/D424</f>
        <v>5.7294444444444448</v>
      </c>
      <c r="P424" s="5">
        <f>IF(ISERROR(E424/G424),"0",E424/G424)</f>
        <v>47.091324200913242</v>
      </c>
      <c r="Q424" t="s">
        <v>2038</v>
      </c>
      <c r="R424" t="s">
        <v>2039</v>
      </c>
      <c r="S424" s="8">
        <f>(((J424/60)/60)/24)+DATE(1970,1,1)</f>
        <v>41332.25</v>
      </c>
      <c r="T424" s="8">
        <f>(((K424/60)/60)/24)+DATE(1970,1,1)</f>
        <v>41339.25</v>
      </c>
    </row>
    <row r="425" spans="1:20" customFormat="1" ht="17" x14ac:dyDescent="0.2">
      <c r="A425">
        <v>427</v>
      </c>
      <c r="B425" t="s">
        <v>903</v>
      </c>
      <c r="C425" s="3" t="s">
        <v>904</v>
      </c>
      <c r="D425">
        <v>174500</v>
      </c>
      <c r="E425">
        <v>197018</v>
      </c>
      <c r="F425" t="s">
        <v>20</v>
      </c>
      <c r="G425">
        <v>2526</v>
      </c>
      <c r="H425" t="s">
        <v>21</v>
      </c>
      <c r="I425" t="s">
        <v>22</v>
      </c>
      <c r="J425">
        <v>1410584400</v>
      </c>
      <c r="K425">
        <v>1413349200</v>
      </c>
      <c r="L425" t="b">
        <v>0</v>
      </c>
      <c r="M425" t="b">
        <v>1</v>
      </c>
      <c r="N425" t="s">
        <v>33</v>
      </c>
      <c r="O425" s="11">
        <f>E425/D425</f>
        <v>1.1290429799426933</v>
      </c>
      <c r="P425" s="5">
        <f>IF(ISERROR(E425/G425),"0",E425/G425)</f>
        <v>77.996041171813147</v>
      </c>
      <c r="Q425" t="s">
        <v>2038</v>
      </c>
      <c r="R425" t="s">
        <v>2039</v>
      </c>
      <c r="S425" s="8">
        <f>(((J425/60)/60)/24)+DATE(1970,1,1)</f>
        <v>41895.208333333336</v>
      </c>
      <c r="T425" s="8">
        <f>(((K425/60)/60)/24)+DATE(1970,1,1)</f>
        <v>41927.208333333336</v>
      </c>
    </row>
    <row r="426" spans="1:20" customFormat="1" ht="17" x14ac:dyDescent="0.2">
      <c r="A426">
        <v>428</v>
      </c>
      <c r="B426" t="s">
        <v>905</v>
      </c>
      <c r="C426" s="3" t="s">
        <v>906</v>
      </c>
      <c r="D426">
        <v>101400</v>
      </c>
      <c r="E426">
        <v>47037</v>
      </c>
      <c r="F426" t="s">
        <v>14</v>
      </c>
      <c r="G426">
        <v>747</v>
      </c>
      <c r="H426" t="s">
        <v>21</v>
      </c>
      <c r="I426" t="s">
        <v>22</v>
      </c>
      <c r="J426">
        <v>1297404000</v>
      </c>
      <c r="K426">
        <v>1298008800</v>
      </c>
      <c r="L426" t="b">
        <v>0</v>
      </c>
      <c r="M426" t="b">
        <v>0</v>
      </c>
      <c r="N426" t="s">
        <v>71</v>
      </c>
      <c r="O426" s="11">
        <f>E426/D426</f>
        <v>0.46387573964497042</v>
      </c>
      <c r="P426" s="5">
        <f>IF(ISERROR(E426/G426),"0",E426/G426)</f>
        <v>62.967871485943775</v>
      </c>
      <c r="Q426" t="s">
        <v>2040</v>
      </c>
      <c r="R426" t="s">
        <v>2048</v>
      </c>
      <c r="S426" s="8">
        <f>(((J426/60)/60)/24)+DATE(1970,1,1)</f>
        <v>40585.25</v>
      </c>
      <c r="T426" s="8">
        <f>(((K426/60)/60)/24)+DATE(1970,1,1)</f>
        <v>40592.25</v>
      </c>
    </row>
    <row r="427" spans="1:20" customFormat="1" ht="17" x14ac:dyDescent="0.2">
      <c r="A427">
        <v>429</v>
      </c>
      <c r="B427" t="s">
        <v>907</v>
      </c>
      <c r="C427" s="3" t="s">
        <v>908</v>
      </c>
      <c r="D427">
        <v>191000</v>
      </c>
      <c r="E427">
        <v>173191</v>
      </c>
      <c r="F427" t="s">
        <v>74</v>
      </c>
      <c r="G427">
        <v>2138</v>
      </c>
      <c r="H427" t="s">
        <v>21</v>
      </c>
      <c r="I427" t="s">
        <v>22</v>
      </c>
      <c r="J427">
        <v>1392012000</v>
      </c>
      <c r="K427">
        <v>1394427600</v>
      </c>
      <c r="L427" t="b">
        <v>0</v>
      </c>
      <c r="M427" t="b">
        <v>1</v>
      </c>
      <c r="N427" t="s">
        <v>122</v>
      </c>
      <c r="O427" s="11">
        <f>E427/D427</f>
        <v>0.90675916230366493</v>
      </c>
      <c r="P427" s="5">
        <f>IF(ISERROR(E427/G427),"0",E427/G427)</f>
        <v>81.006080449017773</v>
      </c>
      <c r="Q427" t="s">
        <v>2053</v>
      </c>
      <c r="R427" t="s">
        <v>2054</v>
      </c>
      <c r="S427" s="8">
        <f>(((J427/60)/60)/24)+DATE(1970,1,1)</f>
        <v>41680.25</v>
      </c>
      <c r="T427" s="8">
        <f>(((K427/60)/60)/24)+DATE(1970,1,1)</f>
        <v>41708.208333333336</v>
      </c>
    </row>
    <row r="428" spans="1:20" customFormat="1" ht="34" x14ac:dyDescent="0.2">
      <c r="A428">
        <v>430</v>
      </c>
      <c r="B428" t="s">
        <v>909</v>
      </c>
      <c r="C428" s="3" t="s">
        <v>910</v>
      </c>
      <c r="D428">
        <v>8100</v>
      </c>
      <c r="E428">
        <v>5487</v>
      </c>
      <c r="F428" t="s">
        <v>14</v>
      </c>
      <c r="G428">
        <v>84</v>
      </c>
      <c r="H428" t="s">
        <v>21</v>
      </c>
      <c r="I428" t="s">
        <v>22</v>
      </c>
      <c r="J428">
        <v>1569733200</v>
      </c>
      <c r="K428">
        <v>1572670800</v>
      </c>
      <c r="L428" t="b">
        <v>0</v>
      </c>
      <c r="M428" t="b">
        <v>0</v>
      </c>
      <c r="N428" t="s">
        <v>33</v>
      </c>
      <c r="O428" s="11">
        <f>E428/D428</f>
        <v>0.67740740740740746</v>
      </c>
      <c r="P428" s="5">
        <f>IF(ISERROR(E428/G428),"0",E428/G428)</f>
        <v>65.321428571428569</v>
      </c>
      <c r="Q428" t="s">
        <v>2038</v>
      </c>
      <c r="R428" t="s">
        <v>2039</v>
      </c>
      <c r="S428" s="8">
        <f>(((J428/60)/60)/24)+DATE(1970,1,1)</f>
        <v>43737.208333333328</v>
      </c>
      <c r="T428" s="8">
        <f>(((K428/60)/60)/24)+DATE(1970,1,1)</f>
        <v>43771.208333333328</v>
      </c>
    </row>
    <row r="429" spans="1:20" customFormat="1" ht="17" x14ac:dyDescent="0.2">
      <c r="A429">
        <v>431</v>
      </c>
      <c r="B429" t="s">
        <v>911</v>
      </c>
      <c r="C429" s="3" t="s">
        <v>912</v>
      </c>
      <c r="D429">
        <v>5100</v>
      </c>
      <c r="E429">
        <v>9817</v>
      </c>
      <c r="F429" t="s">
        <v>20</v>
      </c>
      <c r="G429">
        <v>94</v>
      </c>
      <c r="H429" t="s">
        <v>21</v>
      </c>
      <c r="I429" t="s">
        <v>22</v>
      </c>
      <c r="J429">
        <v>1529643600</v>
      </c>
      <c r="K429">
        <v>1531112400</v>
      </c>
      <c r="L429" t="b">
        <v>1</v>
      </c>
      <c r="M429" t="b">
        <v>0</v>
      </c>
      <c r="N429" t="s">
        <v>33</v>
      </c>
      <c r="O429" s="11">
        <f>E429/D429</f>
        <v>1.9249019607843136</v>
      </c>
      <c r="P429" s="5">
        <f>IF(ISERROR(E429/G429),"0",E429/G429)</f>
        <v>104.43617021276596</v>
      </c>
      <c r="Q429" t="s">
        <v>2038</v>
      </c>
      <c r="R429" t="s">
        <v>2039</v>
      </c>
      <c r="S429" s="8">
        <f>(((J429/60)/60)/24)+DATE(1970,1,1)</f>
        <v>43273.208333333328</v>
      </c>
      <c r="T429" s="8">
        <f>(((K429/60)/60)/24)+DATE(1970,1,1)</f>
        <v>43290.208333333328</v>
      </c>
    </row>
    <row r="430" spans="1:20" customFormat="1" ht="17" x14ac:dyDescent="0.2">
      <c r="A430">
        <v>432</v>
      </c>
      <c r="B430" t="s">
        <v>913</v>
      </c>
      <c r="C430" s="3" t="s">
        <v>914</v>
      </c>
      <c r="D430">
        <v>7700</v>
      </c>
      <c r="E430">
        <v>6369</v>
      </c>
      <c r="F430" t="s">
        <v>14</v>
      </c>
      <c r="G430">
        <v>91</v>
      </c>
      <c r="H430" t="s">
        <v>21</v>
      </c>
      <c r="I430" t="s">
        <v>22</v>
      </c>
      <c r="J430">
        <v>1399006800</v>
      </c>
      <c r="K430">
        <v>1400734800</v>
      </c>
      <c r="L430" t="b">
        <v>0</v>
      </c>
      <c r="M430" t="b">
        <v>0</v>
      </c>
      <c r="N430" t="s">
        <v>33</v>
      </c>
      <c r="O430" s="11">
        <f>E430/D430</f>
        <v>0.82714285714285718</v>
      </c>
      <c r="P430" s="5">
        <f>IF(ISERROR(E430/G430),"0",E430/G430)</f>
        <v>69.989010989010993</v>
      </c>
      <c r="Q430" t="s">
        <v>2038</v>
      </c>
      <c r="R430" t="s">
        <v>2039</v>
      </c>
      <c r="S430" s="8">
        <f>(((J430/60)/60)/24)+DATE(1970,1,1)</f>
        <v>41761.208333333336</v>
      </c>
      <c r="T430" s="8">
        <f>(((K430/60)/60)/24)+DATE(1970,1,1)</f>
        <v>41781.208333333336</v>
      </c>
    </row>
    <row r="431" spans="1:20" customFormat="1" ht="17" x14ac:dyDescent="0.2">
      <c r="A431">
        <v>433</v>
      </c>
      <c r="B431" t="s">
        <v>915</v>
      </c>
      <c r="C431" s="3" t="s">
        <v>916</v>
      </c>
      <c r="D431">
        <v>121400</v>
      </c>
      <c r="E431">
        <v>65755</v>
      </c>
      <c r="F431" t="s">
        <v>14</v>
      </c>
      <c r="G431">
        <v>792</v>
      </c>
      <c r="H431" t="s">
        <v>21</v>
      </c>
      <c r="I431" t="s">
        <v>22</v>
      </c>
      <c r="J431">
        <v>1385359200</v>
      </c>
      <c r="K431">
        <v>1386741600</v>
      </c>
      <c r="L431" t="b">
        <v>0</v>
      </c>
      <c r="M431" t="b">
        <v>1</v>
      </c>
      <c r="N431" t="s">
        <v>42</v>
      </c>
      <c r="O431" s="11">
        <f>E431/D431</f>
        <v>0.54163920922570019</v>
      </c>
      <c r="P431" s="5">
        <f>IF(ISERROR(E431/G431),"0",E431/G431)</f>
        <v>83.023989898989896</v>
      </c>
      <c r="Q431" t="s">
        <v>2040</v>
      </c>
      <c r="R431" t="s">
        <v>2041</v>
      </c>
      <c r="S431" s="8">
        <f>(((J431/60)/60)/24)+DATE(1970,1,1)</f>
        <v>41603.25</v>
      </c>
      <c r="T431" s="8">
        <f>(((K431/60)/60)/24)+DATE(1970,1,1)</f>
        <v>41619.25</v>
      </c>
    </row>
    <row r="432" spans="1:20" customFormat="1" ht="17" x14ac:dyDescent="0.2">
      <c r="A432">
        <v>434</v>
      </c>
      <c r="B432" t="s">
        <v>917</v>
      </c>
      <c r="C432" s="3" t="s">
        <v>918</v>
      </c>
      <c r="D432">
        <v>5400</v>
      </c>
      <c r="E432">
        <v>903</v>
      </c>
      <c r="F432" t="s">
        <v>74</v>
      </c>
      <c r="G432">
        <v>10</v>
      </c>
      <c r="H432" t="s">
        <v>15</v>
      </c>
      <c r="I432" t="s">
        <v>16</v>
      </c>
      <c r="J432">
        <v>1480572000</v>
      </c>
      <c r="K432">
        <v>1481781600</v>
      </c>
      <c r="L432" t="b">
        <v>1</v>
      </c>
      <c r="M432" t="b">
        <v>0</v>
      </c>
      <c r="N432" t="s">
        <v>33</v>
      </c>
      <c r="O432" s="11">
        <f>E432/D432</f>
        <v>0.16722222222222222</v>
      </c>
      <c r="P432" s="5">
        <f>IF(ISERROR(E432/G432),"0",E432/G432)</f>
        <v>90.3</v>
      </c>
      <c r="Q432" t="s">
        <v>2038</v>
      </c>
      <c r="R432" t="s">
        <v>2039</v>
      </c>
      <c r="S432" s="8">
        <f>(((J432/60)/60)/24)+DATE(1970,1,1)</f>
        <v>42705.25</v>
      </c>
      <c r="T432" s="8">
        <f>(((K432/60)/60)/24)+DATE(1970,1,1)</f>
        <v>42719.25</v>
      </c>
    </row>
    <row r="433" spans="1:20" customFormat="1" ht="17" x14ac:dyDescent="0.2">
      <c r="A433">
        <v>435</v>
      </c>
      <c r="B433" t="s">
        <v>919</v>
      </c>
      <c r="C433" s="3" t="s">
        <v>920</v>
      </c>
      <c r="D433">
        <v>152400</v>
      </c>
      <c r="E433">
        <v>178120</v>
      </c>
      <c r="F433" t="s">
        <v>20</v>
      </c>
      <c r="G433">
        <v>1713</v>
      </c>
      <c r="H433" t="s">
        <v>107</v>
      </c>
      <c r="I433" t="s">
        <v>108</v>
      </c>
      <c r="J433">
        <v>1418623200</v>
      </c>
      <c r="K433">
        <v>1419660000</v>
      </c>
      <c r="L433" t="b">
        <v>0</v>
      </c>
      <c r="M433" t="b">
        <v>1</v>
      </c>
      <c r="N433" t="s">
        <v>33</v>
      </c>
      <c r="O433" s="11">
        <f>E433/D433</f>
        <v>1.168766404199475</v>
      </c>
      <c r="P433" s="5">
        <f>IF(ISERROR(E433/G433),"0",E433/G433)</f>
        <v>103.98131932282546</v>
      </c>
      <c r="Q433" t="s">
        <v>2038</v>
      </c>
      <c r="R433" t="s">
        <v>2039</v>
      </c>
      <c r="S433" s="8">
        <f>(((J433/60)/60)/24)+DATE(1970,1,1)</f>
        <v>41988.25</v>
      </c>
      <c r="T433" s="8">
        <f>(((K433/60)/60)/24)+DATE(1970,1,1)</f>
        <v>42000.25</v>
      </c>
    </row>
    <row r="434" spans="1:20" customFormat="1" ht="17" x14ac:dyDescent="0.2">
      <c r="A434">
        <v>436</v>
      </c>
      <c r="B434" t="s">
        <v>921</v>
      </c>
      <c r="C434" s="3" t="s">
        <v>922</v>
      </c>
      <c r="D434">
        <v>1300</v>
      </c>
      <c r="E434">
        <v>13678</v>
      </c>
      <c r="F434" t="s">
        <v>20</v>
      </c>
      <c r="G434">
        <v>249</v>
      </c>
      <c r="H434" t="s">
        <v>21</v>
      </c>
      <c r="I434" t="s">
        <v>22</v>
      </c>
      <c r="J434">
        <v>1555736400</v>
      </c>
      <c r="K434">
        <v>1555822800</v>
      </c>
      <c r="L434" t="b">
        <v>0</v>
      </c>
      <c r="M434" t="b">
        <v>0</v>
      </c>
      <c r="N434" t="s">
        <v>159</v>
      </c>
      <c r="O434" s="11">
        <f>E434/D434</f>
        <v>10.521538461538462</v>
      </c>
      <c r="P434" s="5">
        <f>IF(ISERROR(E434/G434),"0",E434/G434)</f>
        <v>54.931726907630519</v>
      </c>
      <c r="Q434" t="s">
        <v>2034</v>
      </c>
      <c r="R434" t="s">
        <v>2057</v>
      </c>
      <c r="S434" s="8">
        <f>(((J434/60)/60)/24)+DATE(1970,1,1)</f>
        <v>43575.208333333328</v>
      </c>
      <c r="T434" s="8">
        <f>(((K434/60)/60)/24)+DATE(1970,1,1)</f>
        <v>43576.208333333328</v>
      </c>
    </row>
    <row r="435" spans="1:20" customFormat="1" ht="17" x14ac:dyDescent="0.2">
      <c r="A435">
        <v>437</v>
      </c>
      <c r="B435" t="s">
        <v>923</v>
      </c>
      <c r="C435" s="3" t="s">
        <v>924</v>
      </c>
      <c r="D435">
        <v>8100</v>
      </c>
      <c r="E435">
        <v>9969</v>
      </c>
      <c r="F435" t="s">
        <v>20</v>
      </c>
      <c r="G435">
        <v>192</v>
      </c>
      <c r="H435" t="s">
        <v>21</v>
      </c>
      <c r="I435" t="s">
        <v>22</v>
      </c>
      <c r="J435">
        <v>1442120400</v>
      </c>
      <c r="K435">
        <v>1442379600</v>
      </c>
      <c r="L435" t="b">
        <v>0</v>
      </c>
      <c r="M435" t="b">
        <v>1</v>
      </c>
      <c r="N435" t="s">
        <v>71</v>
      </c>
      <c r="O435" s="11">
        <f>E435/D435</f>
        <v>1.2307407407407407</v>
      </c>
      <c r="P435" s="5">
        <f>IF(ISERROR(E435/G435),"0",E435/G435)</f>
        <v>51.921875</v>
      </c>
      <c r="Q435" t="s">
        <v>2040</v>
      </c>
      <c r="R435" t="s">
        <v>2048</v>
      </c>
      <c r="S435" s="8">
        <f>(((J435/60)/60)/24)+DATE(1970,1,1)</f>
        <v>42260.208333333328</v>
      </c>
      <c r="T435" s="8">
        <f>(((K435/60)/60)/24)+DATE(1970,1,1)</f>
        <v>42263.208333333328</v>
      </c>
    </row>
    <row r="436" spans="1:20" customFormat="1" ht="34" x14ac:dyDescent="0.2">
      <c r="A436">
        <v>438</v>
      </c>
      <c r="B436" t="s">
        <v>925</v>
      </c>
      <c r="C436" s="3" t="s">
        <v>926</v>
      </c>
      <c r="D436">
        <v>8300</v>
      </c>
      <c r="E436">
        <v>14827</v>
      </c>
      <c r="F436" t="s">
        <v>20</v>
      </c>
      <c r="G436">
        <v>247</v>
      </c>
      <c r="H436" t="s">
        <v>21</v>
      </c>
      <c r="I436" t="s">
        <v>22</v>
      </c>
      <c r="J436">
        <v>1362376800</v>
      </c>
      <c r="K436">
        <v>1364965200</v>
      </c>
      <c r="L436" t="b">
        <v>0</v>
      </c>
      <c r="M436" t="b">
        <v>0</v>
      </c>
      <c r="N436" t="s">
        <v>33</v>
      </c>
      <c r="O436" s="11">
        <f>E436/D436</f>
        <v>1.7863855421686747</v>
      </c>
      <c r="P436" s="5">
        <f>IF(ISERROR(E436/G436),"0",E436/G436)</f>
        <v>60.02834008097166</v>
      </c>
      <c r="Q436" t="s">
        <v>2038</v>
      </c>
      <c r="R436" t="s">
        <v>2039</v>
      </c>
      <c r="S436" s="8">
        <f>(((J436/60)/60)/24)+DATE(1970,1,1)</f>
        <v>41337.25</v>
      </c>
      <c r="T436" s="8">
        <f>(((K436/60)/60)/24)+DATE(1970,1,1)</f>
        <v>41367.208333333336</v>
      </c>
    </row>
    <row r="437" spans="1:20" customFormat="1" ht="17" x14ac:dyDescent="0.2">
      <c r="A437">
        <v>439</v>
      </c>
      <c r="B437" t="s">
        <v>927</v>
      </c>
      <c r="C437" s="3" t="s">
        <v>928</v>
      </c>
      <c r="D437">
        <v>28400</v>
      </c>
      <c r="E437">
        <v>100900</v>
      </c>
      <c r="F437" t="s">
        <v>20</v>
      </c>
      <c r="G437">
        <v>2293</v>
      </c>
      <c r="H437" t="s">
        <v>21</v>
      </c>
      <c r="I437" t="s">
        <v>22</v>
      </c>
      <c r="J437">
        <v>1478408400</v>
      </c>
      <c r="K437">
        <v>1479016800</v>
      </c>
      <c r="L437" t="b">
        <v>0</v>
      </c>
      <c r="M437" t="b">
        <v>0</v>
      </c>
      <c r="N437" t="s">
        <v>474</v>
      </c>
      <c r="O437" s="11">
        <f>E437/D437</f>
        <v>3.5528169014084505</v>
      </c>
      <c r="P437" s="5">
        <f>IF(ISERROR(E437/G437),"0",E437/G437)</f>
        <v>44.003488879197555</v>
      </c>
      <c r="Q437" t="s">
        <v>2040</v>
      </c>
      <c r="R437" t="s">
        <v>2062</v>
      </c>
      <c r="S437" s="8">
        <f>(((J437/60)/60)/24)+DATE(1970,1,1)</f>
        <v>42680.208333333328</v>
      </c>
      <c r="T437" s="8">
        <f>(((K437/60)/60)/24)+DATE(1970,1,1)</f>
        <v>42687.25</v>
      </c>
    </row>
    <row r="438" spans="1:20" customFormat="1" ht="17" x14ac:dyDescent="0.2">
      <c r="A438">
        <v>440</v>
      </c>
      <c r="B438" t="s">
        <v>929</v>
      </c>
      <c r="C438" s="3" t="s">
        <v>930</v>
      </c>
      <c r="D438">
        <v>102500</v>
      </c>
      <c r="E438">
        <v>165954</v>
      </c>
      <c r="F438" t="s">
        <v>20</v>
      </c>
      <c r="G438">
        <v>3131</v>
      </c>
      <c r="H438" t="s">
        <v>21</v>
      </c>
      <c r="I438" t="s">
        <v>22</v>
      </c>
      <c r="J438">
        <v>1498798800</v>
      </c>
      <c r="K438">
        <v>1499662800</v>
      </c>
      <c r="L438" t="b">
        <v>0</v>
      </c>
      <c r="M438" t="b">
        <v>0</v>
      </c>
      <c r="N438" t="s">
        <v>269</v>
      </c>
      <c r="O438" s="11">
        <f>E438/D438</f>
        <v>1.6190634146341463</v>
      </c>
      <c r="P438" s="5">
        <f>IF(ISERROR(E438/G438),"0",E438/G438)</f>
        <v>53.003513254551258</v>
      </c>
      <c r="Q438" t="s">
        <v>2040</v>
      </c>
      <c r="R438" t="s">
        <v>2059</v>
      </c>
      <c r="S438" s="8">
        <f>(((J438/60)/60)/24)+DATE(1970,1,1)</f>
        <v>42916.208333333328</v>
      </c>
      <c r="T438" s="8">
        <f>(((K438/60)/60)/24)+DATE(1970,1,1)</f>
        <v>42926.208333333328</v>
      </c>
    </row>
    <row r="439" spans="1:20" customFormat="1" ht="17" x14ac:dyDescent="0.2">
      <c r="A439">
        <v>441</v>
      </c>
      <c r="B439" t="s">
        <v>931</v>
      </c>
      <c r="C439" s="3" t="s">
        <v>932</v>
      </c>
      <c r="D439">
        <v>7000</v>
      </c>
      <c r="E439">
        <v>1744</v>
      </c>
      <c r="F439" t="s">
        <v>14</v>
      </c>
      <c r="G439">
        <v>32</v>
      </c>
      <c r="H439" t="s">
        <v>21</v>
      </c>
      <c r="I439" t="s">
        <v>22</v>
      </c>
      <c r="J439">
        <v>1335416400</v>
      </c>
      <c r="K439">
        <v>1337835600</v>
      </c>
      <c r="L439" t="b">
        <v>0</v>
      </c>
      <c r="M439" t="b">
        <v>0</v>
      </c>
      <c r="N439" t="s">
        <v>65</v>
      </c>
      <c r="O439" s="11">
        <f>E439/D439</f>
        <v>0.24914285714285714</v>
      </c>
      <c r="P439" s="5">
        <f>IF(ISERROR(E439/G439),"0",E439/G439)</f>
        <v>54.5</v>
      </c>
      <c r="Q439" t="s">
        <v>2036</v>
      </c>
      <c r="R439" t="s">
        <v>2045</v>
      </c>
      <c r="S439" s="8">
        <f>(((J439/60)/60)/24)+DATE(1970,1,1)</f>
        <v>41025.208333333336</v>
      </c>
      <c r="T439" s="8">
        <f>(((K439/60)/60)/24)+DATE(1970,1,1)</f>
        <v>41053.208333333336</v>
      </c>
    </row>
    <row r="440" spans="1:20" customFormat="1" ht="17" x14ac:dyDescent="0.2">
      <c r="A440">
        <v>442</v>
      </c>
      <c r="B440" t="s">
        <v>933</v>
      </c>
      <c r="C440" s="3" t="s">
        <v>934</v>
      </c>
      <c r="D440">
        <v>5400</v>
      </c>
      <c r="E440">
        <v>10731</v>
      </c>
      <c r="F440" t="s">
        <v>20</v>
      </c>
      <c r="G440">
        <v>143</v>
      </c>
      <c r="H440" t="s">
        <v>107</v>
      </c>
      <c r="I440" t="s">
        <v>108</v>
      </c>
      <c r="J440">
        <v>1504328400</v>
      </c>
      <c r="K440">
        <v>1505710800</v>
      </c>
      <c r="L440" t="b">
        <v>0</v>
      </c>
      <c r="M440" t="b">
        <v>0</v>
      </c>
      <c r="N440" t="s">
        <v>33</v>
      </c>
      <c r="O440" s="11">
        <f>E440/D440</f>
        <v>1.9872222222222222</v>
      </c>
      <c r="P440" s="5">
        <f>IF(ISERROR(E440/G440),"0",E440/G440)</f>
        <v>75.04195804195804</v>
      </c>
      <c r="Q440" t="s">
        <v>2038</v>
      </c>
      <c r="R440" t="s">
        <v>2039</v>
      </c>
      <c r="S440" s="8">
        <f>(((J440/60)/60)/24)+DATE(1970,1,1)</f>
        <v>42980.208333333328</v>
      </c>
      <c r="T440" s="8">
        <f>(((K440/60)/60)/24)+DATE(1970,1,1)</f>
        <v>42996.208333333328</v>
      </c>
    </row>
    <row r="441" spans="1:20" customFormat="1" ht="17" x14ac:dyDescent="0.2">
      <c r="A441">
        <v>443</v>
      </c>
      <c r="B441" t="s">
        <v>935</v>
      </c>
      <c r="C441" s="3" t="s">
        <v>936</v>
      </c>
      <c r="D441">
        <v>9300</v>
      </c>
      <c r="E441">
        <v>3232</v>
      </c>
      <c r="F441" t="s">
        <v>74</v>
      </c>
      <c r="G441">
        <v>90</v>
      </c>
      <c r="H441" t="s">
        <v>21</v>
      </c>
      <c r="I441" t="s">
        <v>22</v>
      </c>
      <c r="J441">
        <v>1285822800</v>
      </c>
      <c r="K441">
        <v>1287464400</v>
      </c>
      <c r="L441" t="b">
        <v>0</v>
      </c>
      <c r="M441" t="b">
        <v>0</v>
      </c>
      <c r="N441" t="s">
        <v>33</v>
      </c>
      <c r="O441" s="11">
        <f>E441/D441</f>
        <v>0.34752688172043011</v>
      </c>
      <c r="P441" s="5">
        <f>IF(ISERROR(E441/G441),"0",E441/G441)</f>
        <v>35.911111111111111</v>
      </c>
      <c r="Q441" t="s">
        <v>2038</v>
      </c>
      <c r="R441" t="s">
        <v>2039</v>
      </c>
      <c r="S441" s="8">
        <f>(((J441/60)/60)/24)+DATE(1970,1,1)</f>
        <v>40451.208333333336</v>
      </c>
      <c r="T441" s="8">
        <f>(((K441/60)/60)/24)+DATE(1970,1,1)</f>
        <v>40470.208333333336</v>
      </c>
    </row>
    <row r="442" spans="1:20" customFormat="1" ht="17" x14ac:dyDescent="0.2">
      <c r="A442">
        <v>444</v>
      </c>
      <c r="B442" t="s">
        <v>748</v>
      </c>
      <c r="C442" s="3" t="s">
        <v>937</v>
      </c>
      <c r="D442">
        <v>6200</v>
      </c>
      <c r="E442">
        <v>10938</v>
      </c>
      <c r="F442" t="s">
        <v>20</v>
      </c>
      <c r="G442">
        <v>296</v>
      </c>
      <c r="H442" t="s">
        <v>21</v>
      </c>
      <c r="I442" t="s">
        <v>22</v>
      </c>
      <c r="J442">
        <v>1311483600</v>
      </c>
      <c r="K442">
        <v>1311656400</v>
      </c>
      <c r="L442" t="b">
        <v>0</v>
      </c>
      <c r="M442" t="b">
        <v>1</v>
      </c>
      <c r="N442" t="s">
        <v>60</v>
      </c>
      <c r="O442" s="11">
        <f>E442/D442</f>
        <v>1.7641935483870967</v>
      </c>
      <c r="P442" s="5">
        <f>IF(ISERROR(E442/G442),"0",E442/G442)</f>
        <v>36.952702702702702</v>
      </c>
      <c r="Q442" t="s">
        <v>2034</v>
      </c>
      <c r="R442" t="s">
        <v>2044</v>
      </c>
      <c r="S442" s="8">
        <f>(((J442/60)/60)/24)+DATE(1970,1,1)</f>
        <v>40748.208333333336</v>
      </c>
      <c r="T442" s="8">
        <f>(((K442/60)/60)/24)+DATE(1970,1,1)</f>
        <v>40750.208333333336</v>
      </c>
    </row>
    <row r="443" spans="1:20" customFormat="1" ht="34" x14ac:dyDescent="0.2">
      <c r="A443">
        <v>445</v>
      </c>
      <c r="B443" t="s">
        <v>938</v>
      </c>
      <c r="C443" s="3" t="s">
        <v>939</v>
      </c>
      <c r="D443">
        <v>2100</v>
      </c>
      <c r="E443">
        <v>10739</v>
      </c>
      <c r="F443" t="s">
        <v>20</v>
      </c>
      <c r="G443">
        <v>170</v>
      </c>
      <c r="H443" t="s">
        <v>21</v>
      </c>
      <c r="I443" t="s">
        <v>22</v>
      </c>
      <c r="J443">
        <v>1291356000</v>
      </c>
      <c r="K443">
        <v>1293170400</v>
      </c>
      <c r="L443" t="b">
        <v>0</v>
      </c>
      <c r="M443" t="b">
        <v>1</v>
      </c>
      <c r="N443" t="s">
        <v>33</v>
      </c>
      <c r="O443" s="11">
        <f>E443/D443</f>
        <v>5.1138095238095236</v>
      </c>
      <c r="P443" s="5">
        <f>IF(ISERROR(E443/G443),"0",E443/G443)</f>
        <v>63.170588235294119</v>
      </c>
      <c r="Q443" t="s">
        <v>2038</v>
      </c>
      <c r="R443" t="s">
        <v>2039</v>
      </c>
      <c r="S443" s="8">
        <f>(((J443/60)/60)/24)+DATE(1970,1,1)</f>
        <v>40515.25</v>
      </c>
      <c r="T443" s="8">
        <f>(((K443/60)/60)/24)+DATE(1970,1,1)</f>
        <v>40536.25</v>
      </c>
    </row>
    <row r="444" spans="1:20" customFormat="1" ht="17" x14ac:dyDescent="0.2">
      <c r="A444">
        <v>446</v>
      </c>
      <c r="B444" t="s">
        <v>940</v>
      </c>
      <c r="C444" s="3" t="s">
        <v>941</v>
      </c>
      <c r="D444">
        <v>6800</v>
      </c>
      <c r="E444">
        <v>5579</v>
      </c>
      <c r="F444" t="s">
        <v>14</v>
      </c>
      <c r="G444">
        <v>186</v>
      </c>
      <c r="H444" t="s">
        <v>21</v>
      </c>
      <c r="I444" t="s">
        <v>22</v>
      </c>
      <c r="J444">
        <v>1355810400</v>
      </c>
      <c r="K444">
        <v>1355983200</v>
      </c>
      <c r="L444" t="b">
        <v>0</v>
      </c>
      <c r="M444" t="b">
        <v>0</v>
      </c>
      <c r="N444" t="s">
        <v>65</v>
      </c>
      <c r="O444" s="11">
        <f>E444/D444</f>
        <v>0.82044117647058823</v>
      </c>
      <c r="P444" s="5">
        <f>IF(ISERROR(E444/G444),"0",E444/G444)</f>
        <v>29.99462365591398</v>
      </c>
      <c r="Q444" t="s">
        <v>2036</v>
      </c>
      <c r="R444" t="s">
        <v>2045</v>
      </c>
      <c r="S444" s="8">
        <f>(((J444/60)/60)/24)+DATE(1970,1,1)</f>
        <v>41261.25</v>
      </c>
      <c r="T444" s="8">
        <f>(((K444/60)/60)/24)+DATE(1970,1,1)</f>
        <v>41263.25</v>
      </c>
    </row>
    <row r="445" spans="1:20" customFormat="1" ht="34" x14ac:dyDescent="0.2">
      <c r="A445">
        <v>447</v>
      </c>
      <c r="B445" t="s">
        <v>942</v>
      </c>
      <c r="C445" s="3" t="s">
        <v>943</v>
      </c>
      <c r="D445">
        <v>155200</v>
      </c>
      <c r="E445">
        <v>37754</v>
      </c>
      <c r="F445" t="s">
        <v>74</v>
      </c>
      <c r="G445">
        <v>439</v>
      </c>
      <c r="H445" t="s">
        <v>40</v>
      </c>
      <c r="I445" t="s">
        <v>41</v>
      </c>
      <c r="J445">
        <v>1513663200</v>
      </c>
      <c r="K445">
        <v>1515045600</v>
      </c>
      <c r="L445" t="b">
        <v>0</v>
      </c>
      <c r="M445" t="b">
        <v>0</v>
      </c>
      <c r="N445" t="s">
        <v>269</v>
      </c>
      <c r="O445" s="11">
        <f>E445/D445</f>
        <v>0.24326030927835052</v>
      </c>
      <c r="P445" s="5">
        <f>IF(ISERROR(E445/G445),"0",E445/G445)</f>
        <v>86</v>
      </c>
      <c r="Q445" t="s">
        <v>2040</v>
      </c>
      <c r="R445" t="s">
        <v>2059</v>
      </c>
      <c r="S445" s="8">
        <f>(((J445/60)/60)/24)+DATE(1970,1,1)</f>
        <v>43088.25</v>
      </c>
      <c r="T445" s="8">
        <f>(((K445/60)/60)/24)+DATE(1970,1,1)</f>
        <v>43104.25</v>
      </c>
    </row>
    <row r="446" spans="1:20" customFormat="1" ht="17" x14ac:dyDescent="0.2">
      <c r="A446">
        <v>448</v>
      </c>
      <c r="B446" t="s">
        <v>944</v>
      </c>
      <c r="C446" s="3" t="s">
        <v>945</v>
      </c>
      <c r="D446">
        <v>89900</v>
      </c>
      <c r="E446">
        <v>45384</v>
      </c>
      <c r="F446" t="s">
        <v>14</v>
      </c>
      <c r="G446">
        <v>605</v>
      </c>
      <c r="H446" t="s">
        <v>21</v>
      </c>
      <c r="I446" t="s">
        <v>22</v>
      </c>
      <c r="J446">
        <v>1365915600</v>
      </c>
      <c r="K446">
        <v>1366088400</v>
      </c>
      <c r="L446" t="b">
        <v>0</v>
      </c>
      <c r="M446" t="b">
        <v>1</v>
      </c>
      <c r="N446" t="s">
        <v>89</v>
      </c>
      <c r="O446" s="11">
        <f>E446/D446</f>
        <v>0.50482758620689661</v>
      </c>
      <c r="P446" s="5">
        <f>IF(ISERROR(E446/G446),"0",E446/G446)</f>
        <v>75.014876033057845</v>
      </c>
      <c r="Q446" t="s">
        <v>2049</v>
      </c>
      <c r="R446" t="s">
        <v>2050</v>
      </c>
      <c r="S446" s="8">
        <f>(((J446/60)/60)/24)+DATE(1970,1,1)</f>
        <v>41378.208333333336</v>
      </c>
      <c r="T446" s="8">
        <f>(((K446/60)/60)/24)+DATE(1970,1,1)</f>
        <v>41380.208333333336</v>
      </c>
    </row>
    <row r="447" spans="1:20" customFormat="1" ht="17" x14ac:dyDescent="0.2">
      <c r="A447">
        <v>449</v>
      </c>
      <c r="B447" t="s">
        <v>946</v>
      </c>
      <c r="C447" s="3" t="s">
        <v>947</v>
      </c>
      <c r="D447">
        <v>900</v>
      </c>
      <c r="E447">
        <v>8703</v>
      </c>
      <c r="F447" t="s">
        <v>20</v>
      </c>
      <c r="G447">
        <v>86</v>
      </c>
      <c r="H447" t="s">
        <v>36</v>
      </c>
      <c r="I447" t="s">
        <v>37</v>
      </c>
      <c r="J447">
        <v>1551852000</v>
      </c>
      <c r="K447">
        <v>1553317200</v>
      </c>
      <c r="L447" t="b">
        <v>0</v>
      </c>
      <c r="M447" t="b">
        <v>0</v>
      </c>
      <c r="N447" t="s">
        <v>89</v>
      </c>
      <c r="O447" s="11">
        <f>E447/D447</f>
        <v>9.67</v>
      </c>
      <c r="P447" s="5">
        <f>IF(ISERROR(E447/G447),"0",E447/G447)</f>
        <v>101.19767441860465</v>
      </c>
      <c r="Q447" t="s">
        <v>2049</v>
      </c>
      <c r="R447" t="s">
        <v>2050</v>
      </c>
      <c r="S447" s="8">
        <f>(((J447/60)/60)/24)+DATE(1970,1,1)</f>
        <v>43530.25</v>
      </c>
      <c r="T447" s="8">
        <f>(((K447/60)/60)/24)+DATE(1970,1,1)</f>
        <v>43547.208333333328</v>
      </c>
    </row>
    <row r="448" spans="1:20" customFormat="1" ht="17" x14ac:dyDescent="0.2">
      <c r="A448">
        <v>450</v>
      </c>
      <c r="B448" t="s">
        <v>948</v>
      </c>
      <c r="C448" s="3" t="s">
        <v>949</v>
      </c>
      <c r="D448">
        <v>100</v>
      </c>
      <c r="E448">
        <v>4</v>
      </c>
      <c r="F448" t="s">
        <v>14</v>
      </c>
      <c r="G448">
        <v>1</v>
      </c>
      <c r="H448" t="s">
        <v>15</v>
      </c>
      <c r="I448" t="s">
        <v>16</v>
      </c>
      <c r="J448">
        <v>1540098000</v>
      </c>
      <c r="K448">
        <v>1542088800</v>
      </c>
      <c r="L448" t="b">
        <v>0</v>
      </c>
      <c r="M448" t="b">
        <v>0</v>
      </c>
      <c r="N448" t="s">
        <v>71</v>
      </c>
      <c r="O448" s="11">
        <f>E448/D448</f>
        <v>0.04</v>
      </c>
      <c r="P448" s="5">
        <f>IF(ISERROR(E448/G448),"0",E448/G448)</f>
        <v>4</v>
      </c>
      <c r="Q448" t="s">
        <v>2040</v>
      </c>
      <c r="R448" t="s">
        <v>2048</v>
      </c>
      <c r="S448" s="8">
        <f>(((J448/60)/60)/24)+DATE(1970,1,1)</f>
        <v>43394.208333333328</v>
      </c>
      <c r="T448" s="8">
        <f>(((K448/60)/60)/24)+DATE(1970,1,1)</f>
        <v>43417.25</v>
      </c>
    </row>
    <row r="449" spans="1:20" customFormat="1" ht="17" x14ac:dyDescent="0.2">
      <c r="A449">
        <v>451</v>
      </c>
      <c r="B449" t="s">
        <v>950</v>
      </c>
      <c r="C449" s="3" t="s">
        <v>951</v>
      </c>
      <c r="D449">
        <v>148400</v>
      </c>
      <c r="E449">
        <v>182302</v>
      </c>
      <c r="F449" t="s">
        <v>20</v>
      </c>
      <c r="G449">
        <v>6286</v>
      </c>
      <c r="H449" t="s">
        <v>21</v>
      </c>
      <c r="I449" t="s">
        <v>22</v>
      </c>
      <c r="J449">
        <v>1500440400</v>
      </c>
      <c r="K449">
        <v>1503118800</v>
      </c>
      <c r="L449" t="b">
        <v>0</v>
      </c>
      <c r="M449" t="b">
        <v>0</v>
      </c>
      <c r="N449" t="s">
        <v>23</v>
      </c>
      <c r="O449" s="11">
        <f>E449/D449</f>
        <v>1.2284501347708894</v>
      </c>
      <c r="P449" s="5">
        <f>IF(ISERROR(E449/G449),"0",E449/G449)</f>
        <v>29.001272669424118</v>
      </c>
      <c r="Q449" t="s">
        <v>2034</v>
      </c>
      <c r="R449" t="s">
        <v>2035</v>
      </c>
      <c r="S449" s="8">
        <f>(((J449/60)/60)/24)+DATE(1970,1,1)</f>
        <v>42935.208333333328</v>
      </c>
      <c r="T449" s="8">
        <f>(((K449/60)/60)/24)+DATE(1970,1,1)</f>
        <v>42966.208333333328</v>
      </c>
    </row>
    <row r="450" spans="1:20" customFormat="1" ht="34" x14ac:dyDescent="0.2">
      <c r="A450">
        <v>452</v>
      </c>
      <c r="B450" t="s">
        <v>952</v>
      </c>
      <c r="C450" s="3" t="s">
        <v>953</v>
      </c>
      <c r="D450">
        <v>4800</v>
      </c>
      <c r="E450">
        <v>3045</v>
      </c>
      <c r="F450" t="s">
        <v>14</v>
      </c>
      <c r="G450">
        <v>31</v>
      </c>
      <c r="H450" t="s">
        <v>21</v>
      </c>
      <c r="I450" t="s">
        <v>22</v>
      </c>
      <c r="J450">
        <v>1278392400</v>
      </c>
      <c r="K450">
        <v>1278478800</v>
      </c>
      <c r="L450" t="b">
        <v>0</v>
      </c>
      <c r="M450" t="b">
        <v>0</v>
      </c>
      <c r="N450" t="s">
        <v>53</v>
      </c>
      <c r="O450" s="11">
        <f>E450/D450</f>
        <v>0.63437500000000002</v>
      </c>
      <c r="P450" s="5">
        <f>IF(ISERROR(E450/G450),"0",E450/G450)</f>
        <v>98.225806451612897</v>
      </c>
      <c r="Q450" t="s">
        <v>2040</v>
      </c>
      <c r="R450" t="s">
        <v>2043</v>
      </c>
      <c r="S450" s="8">
        <f>(((J450/60)/60)/24)+DATE(1970,1,1)</f>
        <v>40365.208333333336</v>
      </c>
      <c r="T450" s="8">
        <f>(((K450/60)/60)/24)+DATE(1970,1,1)</f>
        <v>40366.208333333336</v>
      </c>
    </row>
    <row r="451" spans="1:20" customFormat="1" ht="34" x14ac:dyDescent="0.2">
      <c r="A451">
        <v>453</v>
      </c>
      <c r="B451" t="s">
        <v>954</v>
      </c>
      <c r="C451" s="3" t="s">
        <v>955</v>
      </c>
      <c r="D451">
        <v>182400</v>
      </c>
      <c r="E451">
        <v>102749</v>
      </c>
      <c r="F451" t="s">
        <v>14</v>
      </c>
      <c r="G451">
        <v>1181</v>
      </c>
      <c r="H451" t="s">
        <v>21</v>
      </c>
      <c r="I451" t="s">
        <v>22</v>
      </c>
      <c r="J451">
        <v>1480572000</v>
      </c>
      <c r="K451">
        <v>1484114400</v>
      </c>
      <c r="L451" t="b">
        <v>0</v>
      </c>
      <c r="M451" t="b">
        <v>0</v>
      </c>
      <c r="N451" t="s">
        <v>474</v>
      </c>
      <c r="O451" s="11">
        <f>E451/D451</f>
        <v>0.56331688596491225</v>
      </c>
      <c r="P451" s="5">
        <f>IF(ISERROR(E451/G451),"0",E451/G451)</f>
        <v>87.001693480101608</v>
      </c>
      <c r="Q451" t="s">
        <v>2040</v>
      </c>
      <c r="R451" t="s">
        <v>2062</v>
      </c>
      <c r="S451" s="8">
        <f>(((J451/60)/60)/24)+DATE(1970,1,1)</f>
        <v>42705.25</v>
      </c>
      <c r="T451" s="8">
        <f>(((K451/60)/60)/24)+DATE(1970,1,1)</f>
        <v>42746.25</v>
      </c>
    </row>
    <row r="452" spans="1:20" customFormat="1" ht="17" x14ac:dyDescent="0.2">
      <c r="A452">
        <v>454</v>
      </c>
      <c r="B452" t="s">
        <v>956</v>
      </c>
      <c r="C452" s="3" t="s">
        <v>957</v>
      </c>
      <c r="D452">
        <v>4000</v>
      </c>
      <c r="E452">
        <v>1763</v>
      </c>
      <c r="F452" t="s">
        <v>14</v>
      </c>
      <c r="G452">
        <v>39</v>
      </c>
      <c r="H452" t="s">
        <v>21</v>
      </c>
      <c r="I452" t="s">
        <v>22</v>
      </c>
      <c r="J452">
        <v>1382331600</v>
      </c>
      <c r="K452">
        <v>1385445600</v>
      </c>
      <c r="L452" t="b">
        <v>0</v>
      </c>
      <c r="M452" t="b">
        <v>1</v>
      </c>
      <c r="N452" t="s">
        <v>53</v>
      </c>
      <c r="O452" s="11">
        <f>E452/D452</f>
        <v>0.44074999999999998</v>
      </c>
      <c r="P452" s="5">
        <f>IF(ISERROR(E452/G452),"0",E452/G452)</f>
        <v>45.205128205128204</v>
      </c>
      <c r="Q452" t="s">
        <v>2040</v>
      </c>
      <c r="R452" t="s">
        <v>2043</v>
      </c>
      <c r="S452" s="8">
        <f>(((J452/60)/60)/24)+DATE(1970,1,1)</f>
        <v>41568.208333333336</v>
      </c>
      <c r="T452" s="8">
        <f>(((K452/60)/60)/24)+DATE(1970,1,1)</f>
        <v>41604.25</v>
      </c>
    </row>
    <row r="453" spans="1:20" customFormat="1" ht="17" x14ac:dyDescent="0.2">
      <c r="A453">
        <v>455</v>
      </c>
      <c r="B453" t="s">
        <v>958</v>
      </c>
      <c r="C453" s="3" t="s">
        <v>959</v>
      </c>
      <c r="D453">
        <v>116500</v>
      </c>
      <c r="E453">
        <v>137904</v>
      </c>
      <c r="F453" t="s">
        <v>20</v>
      </c>
      <c r="G453">
        <v>3727</v>
      </c>
      <c r="H453" t="s">
        <v>21</v>
      </c>
      <c r="I453" t="s">
        <v>22</v>
      </c>
      <c r="J453">
        <v>1316754000</v>
      </c>
      <c r="K453">
        <v>1318741200</v>
      </c>
      <c r="L453" t="b">
        <v>0</v>
      </c>
      <c r="M453" t="b">
        <v>0</v>
      </c>
      <c r="N453" t="s">
        <v>33</v>
      </c>
      <c r="O453" s="11">
        <f>E453/D453</f>
        <v>1.1837253218884121</v>
      </c>
      <c r="P453" s="5">
        <f>IF(ISERROR(E453/G453),"0",E453/G453)</f>
        <v>37.001341561577675</v>
      </c>
      <c r="Q453" t="s">
        <v>2038</v>
      </c>
      <c r="R453" t="s">
        <v>2039</v>
      </c>
      <c r="S453" s="8">
        <f>(((J453/60)/60)/24)+DATE(1970,1,1)</f>
        <v>40809.208333333336</v>
      </c>
      <c r="T453" s="8">
        <f>(((K453/60)/60)/24)+DATE(1970,1,1)</f>
        <v>40832.208333333336</v>
      </c>
    </row>
    <row r="454" spans="1:20" customFormat="1" ht="34" x14ac:dyDescent="0.2">
      <c r="A454">
        <v>456</v>
      </c>
      <c r="B454" t="s">
        <v>960</v>
      </c>
      <c r="C454" s="3" t="s">
        <v>961</v>
      </c>
      <c r="D454">
        <v>146400</v>
      </c>
      <c r="E454">
        <v>152438</v>
      </c>
      <c r="F454" t="s">
        <v>20</v>
      </c>
      <c r="G454">
        <v>1605</v>
      </c>
      <c r="H454" t="s">
        <v>21</v>
      </c>
      <c r="I454" t="s">
        <v>22</v>
      </c>
      <c r="J454">
        <v>1518242400</v>
      </c>
      <c r="K454">
        <v>1518242400</v>
      </c>
      <c r="L454" t="b">
        <v>0</v>
      </c>
      <c r="M454" t="b">
        <v>1</v>
      </c>
      <c r="N454" t="s">
        <v>60</v>
      </c>
      <c r="O454" s="11">
        <f>E454/D454</f>
        <v>1.041243169398907</v>
      </c>
      <c r="P454" s="5">
        <f>IF(ISERROR(E454/G454),"0",E454/G454)</f>
        <v>94.976947040498445</v>
      </c>
      <c r="Q454" t="s">
        <v>2034</v>
      </c>
      <c r="R454" t="s">
        <v>2044</v>
      </c>
      <c r="S454" s="8">
        <f>(((J454/60)/60)/24)+DATE(1970,1,1)</f>
        <v>43141.25</v>
      </c>
      <c r="T454" s="8">
        <f>(((K454/60)/60)/24)+DATE(1970,1,1)</f>
        <v>43141.25</v>
      </c>
    </row>
    <row r="455" spans="1:20" customFormat="1" ht="17" x14ac:dyDescent="0.2">
      <c r="A455">
        <v>457</v>
      </c>
      <c r="B455" t="s">
        <v>962</v>
      </c>
      <c r="C455" s="3" t="s">
        <v>963</v>
      </c>
      <c r="D455">
        <v>5000</v>
      </c>
      <c r="E455">
        <v>1332</v>
      </c>
      <c r="F455" t="s">
        <v>14</v>
      </c>
      <c r="G455">
        <v>46</v>
      </c>
      <c r="H455" t="s">
        <v>21</v>
      </c>
      <c r="I455" t="s">
        <v>22</v>
      </c>
      <c r="J455">
        <v>1476421200</v>
      </c>
      <c r="K455">
        <v>1476594000</v>
      </c>
      <c r="L455" t="b">
        <v>0</v>
      </c>
      <c r="M455" t="b">
        <v>0</v>
      </c>
      <c r="N455" t="s">
        <v>33</v>
      </c>
      <c r="O455" s="11">
        <f>E455/D455</f>
        <v>0.26640000000000003</v>
      </c>
      <c r="P455" s="5">
        <f>IF(ISERROR(E455/G455),"0",E455/G455)</f>
        <v>28.956521739130434</v>
      </c>
      <c r="Q455" t="s">
        <v>2038</v>
      </c>
      <c r="R455" t="s">
        <v>2039</v>
      </c>
      <c r="S455" s="8">
        <f>(((J455/60)/60)/24)+DATE(1970,1,1)</f>
        <v>42657.208333333328</v>
      </c>
      <c r="T455" s="8">
        <f>(((K455/60)/60)/24)+DATE(1970,1,1)</f>
        <v>42659.208333333328</v>
      </c>
    </row>
    <row r="456" spans="1:20" customFormat="1" ht="17" x14ac:dyDescent="0.2">
      <c r="A456">
        <v>458</v>
      </c>
      <c r="B456" t="s">
        <v>964</v>
      </c>
      <c r="C456" s="3" t="s">
        <v>965</v>
      </c>
      <c r="D456">
        <v>33800</v>
      </c>
      <c r="E456">
        <v>118706</v>
      </c>
      <c r="F456" t="s">
        <v>20</v>
      </c>
      <c r="G456">
        <v>2120</v>
      </c>
      <c r="H456" t="s">
        <v>21</v>
      </c>
      <c r="I456" t="s">
        <v>22</v>
      </c>
      <c r="J456">
        <v>1269752400</v>
      </c>
      <c r="K456">
        <v>1273554000</v>
      </c>
      <c r="L456" t="b">
        <v>0</v>
      </c>
      <c r="M456" t="b">
        <v>0</v>
      </c>
      <c r="N456" t="s">
        <v>33</v>
      </c>
      <c r="O456" s="11">
        <f>E456/D456</f>
        <v>3.5120118343195266</v>
      </c>
      <c r="P456" s="5">
        <f>IF(ISERROR(E456/G456),"0",E456/G456)</f>
        <v>55.993396226415094</v>
      </c>
      <c r="Q456" t="s">
        <v>2038</v>
      </c>
      <c r="R456" t="s">
        <v>2039</v>
      </c>
      <c r="S456" s="8">
        <f>(((J456/60)/60)/24)+DATE(1970,1,1)</f>
        <v>40265.208333333336</v>
      </c>
      <c r="T456" s="8">
        <f>(((K456/60)/60)/24)+DATE(1970,1,1)</f>
        <v>40309.208333333336</v>
      </c>
    </row>
    <row r="457" spans="1:20" customFormat="1" ht="17" x14ac:dyDescent="0.2">
      <c r="A457">
        <v>459</v>
      </c>
      <c r="B457" t="s">
        <v>966</v>
      </c>
      <c r="C457" s="3" t="s">
        <v>967</v>
      </c>
      <c r="D457">
        <v>6300</v>
      </c>
      <c r="E457">
        <v>5674</v>
      </c>
      <c r="F457" t="s">
        <v>14</v>
      </c>
      <c r="G457">
        <v>105</v>
      </c>
      <c r="H457" t="s">
        <v>21</v>
      </c>
      <c r="I457" t="s">
        <v>22</v>
      </c>
      <c r="J457">
        <v>1419746400</v>
      </c>
      <c r="K457">
        <v>1421906400</v>
      </c>
      <c r="L457" t="b">
        <v>0</v>
      </c>
      <c r="M457" t="b">
        <v>0</v>
      </c>
      <c r="N457" t="s">
        <v>42</v>
      </c>
      <c r="O457" s="11">
        <f>E457/D457</f>
        <v>0.90063492063492068</v>
      </c>
      <c r="P457" s="5">
        <f>IF(ISERROR(E457/G457),"0",E457/G457)</f>
        <v>54.038095238095238</v>
      </c>
      <c r="Q457" t="s">
        <v>2040</v>
      </c>
      <c r="R457" t="s">
        <v>2041</v>
      </c>
      <c r="S457" s="8">
        <f>(((J457/60)/60)/24)+DATE(1970,1,1)</f>
        <v>42001.25</v>
      </c>
      <c r="T457" s="8">
        <f>(((K457/60)/60)/24)+DATE(1970,1,1)</f>
        <v>42026.25</v>
      </c>
    </row>
    <row r="458" spans="1:20" customFormat="1" ht="17" x14ac:dyDescent="0.2">
      <c r="A458">
        <v>460</v>
      </c>
      <c r="B458" t="s">
        <v>968</v>
      </c>
      <c r="C458" s="3" t="s">
        <v>969</v>
      </c>
      <c r="D458">
        <v>2400</v>
      </c>
      <c r="E458">
        <v>4119</v>
      </c>
      <c r="F458" t="s">
        <v>20</v>
      </c>
      <c r="G458">
        <v>50</v>
      </c>
      <c r="H458" t="s">
        <v>21</v>
      </c>
      <c r="I458" t="s">
        <v>22</v>
      </c>
      <c r="J458">
        <v>1281330000</v>
      </c>
      <c r="K458">
        <v>1281589200</v>
      </c>
      <c r="L458" t="b">
        <v>0</v>
      </c>
      <c r="M458" t="b">
        <v>0</v>
      </c>
      <c r="N458" t="s">
        <v>33</v>
      </c>
      <c r="O458" s="11">
        <f>E458/D458</f>
        <v>1.7162500000000001</v>
      </c>
      <c r="P458" s="5">
        <f>IF(ISERROR(E458/G458),"0",E458/G458)</f>
        <v>82.38</v>
      </c>
      <c r="Q458" t="s">
        <v>2038</v>
      </c>
      <c r="R458" t="s">
        <v>2039</v>
      </c>
      <c r="S458" s="8">
        <f>(((J458/60)/60)/24)+DATE(1970,1,1)</f>
        <v>40399.208333333336</v>
      </c>
      <c r="T458" s="8">
        <f>(((K458/60)/60)/24)+DATE(1970,1,1)</f>
        <v>40402.208333333336</v>
      </c>
    </row>
    <row r="459" spans="1:20" customFormat="1" ht="17" x14ac:dyDescent="0.2">
      <c r="A459">
        <v>461</v>
      </c>
      <c r="B459" t="s">
        <v>970</v>
      </c>
      <c r="C459" s="3" t="s">
        <v>971</v>
      </c>
      <c r="D459">
        <v>98800</v>
      </c>
      <c r="E459">
        <v>139354</v>
      </c>
      <c r="F459" t="s">
        <v>20</v>
      </c>
      <c r="G459">
        <v>2080</v>
      </c>
      <c r="H459" t="s">
        <v>21</v>
      </c>
      <c r="I459" t="s">
        <v>22</v>
      </c>
      <c r="J459">
        <v>1398661200</v>
      </c>
      <c r="K459">
        <v>1400389200</v>
      </c>
      <c r="L459" t="b">
        <v>0</v>
      </c>
      <c r="M459" t="b">
        <v>0</v>
      </c>
      <c r="N459" t="s">
        <v>53</v>
      </c>
      <c r="O459" s="11">
        <f>E459/D459</f>
        <v>1.4104655870445344</v>
      </c>
      <c r="P459" s="5">
        <f>IF(ISERROR(E459/G459),"0",E459/G459)</f>
        <v>66.997115384615384</v>
      </c>
      <c r="Q459" t="s">
        <v>2040</v>
      </c>
      <c r="R459" t="s">
        <v>2043</v>
      </c>
      <c r="S459" s="8">
        <f>(((J459/60)/60)/24)+DATE(1970,1,1)</f>
        <v>41757.208333333336</v>
      </c>
      <c r="T459" s="8">
        <f>(((K459/60)/60)/24)+DATE(1970,1,1)</f>
        <v>41777.208333333336</v>
      </c>
    </row>
    <row r="460" spans="1:20" customFormat="1" ht="17" x14ac:dyDescent="0.2">
      <c r="A460">
        <v>462</v>
      </c>
      <c r="B460" t="s">
        <v>972</v>
      </c>
      <c r="C460" s="3" t="s">
        <v>973</v>
      </c>
      <c r="D460">
        <v>188800</v>
      </c>
      <c r="E460">
        <v>57734</v>
      </c>
      <c r="F460" t="s">
        <v>14</v>
      </c>
      <c r="G460">
        <v>535</v>
      </c>
      <c r="H460" t="s">
        <v>21</v>
      </c>
      <c r="I460" t="s">
        <v>22</v>
      </c>
      <c r="J460">
        <v>1359525600</v>
      </c>
      <c r="K460">
        <v>1362808800</v>
      </c>
      <c r="L460" t="b">
        <v>0</v>
      </c>
      <c r="M460" t="b">
        <v>0</v>
      </c>
      <c r="N460" t="s">
        <v>292</v>
      </c>
      <c r="O460" s="11">
        <f>E460/D460</f>
        <v>0.30579449152542371</v>
      </c>
      <c r="P460" s="5">
        <f>IF(ISERROR(E460/G460),"0",E460/G460)</f>
        <v>107.91401869158878</v>
      </c>
      <c r="Q460" t="s">
        <v>2049</v>
      </c>
      <c r="R460" t="s">
        <v>2060</v>
      </c>
      <c r="S460" s="8">
        <f>(((J460/60)/60)/24)+DATE(1970,1,1)</f>
        <v>41304.25</v>
      </c>
      <c r="T460" s="8">
        <f>(((K460/60)/60)/24)+DATE(1970,1,1)</f>
        <v>41342.25</v>
      </c>
    </row>
    <row r="461" spans="1:20" customFormat="1" ht="34" x14ac:dyDescent="0.2">
      <c r="A461">
        <v>463</v>
      </c>
      <c r="B461" t="s">
        <v>974</v>
      </c>
      <c r="C461" s="3" t="s">
        <v>975</v>
      </c>
      <c r="D461">
        <v>134300</v>
      </c>
      <c r="E461">
        <v>145265</v>
      </c>
      <c r="F461" t="s">
        <v>20</v>
      </c>
      <c r="G461">
        <v>2105</v>
      </c>
      <c r="H461" t="s">
        <v>21</v>
      </c>
      <c r="I461" t="s">
        <v>22</v>
      </c>
      <c r="J461">
        <v>1388469600</v>
      </c>
      <c r="K461">
        <v>1388815200</v>
      </c>
      <c r="L461" t="b">
        <v>0</v>
      </c>
      <c r="M461" t="b">
        <v>0</v>
      </c>
      <c r="N461" t="s">
        <v>71</v>
      </c>
      <c r="O461" s="11">
        <f>E461/D461</f>
        <v>1.0816455696202532</v>
      </c>
      <c r="P461" s="5">
        <f>IF(ISERROR(E461/G461),"0",E461/G461)</f>
        <v>69.009501187648453</v>
      </c>
      <c r="Q461" t="s">
        <v>2040</v>
      </c>
      <c r="R461" t="s">
        <v>2048</v>
      </c>
      <c r="S461" s="8">
        <f>(((J461/60)/60)/24)+DATE(1970,1,1)</f>
        <v>41639.25</v>
      </c>
      <c r="T461" s="8">
        <f>(((K461/60)/60)/24)+DATE(1970,1,1)</f>
        <v>41643.25</v>
      </c>
    </row>
    <row r="462" spans="1:20" customFormat="1" ht="17" x14ac:dyDescent="0.2">
      <c r="A462">
        <v>464</v>
      </c>
      <c r="B462" t="s">
        <v>976</v>
      </c>
      <c r="C462" s="3" t="s">
        <v>977</v>
      </c>
      <c r="D462">
        <v>71200</v>
      </c>
      <c r="E462">
        <v>95020</v>
      </c>
      <c r="F462" t="s">
        <v>20</v>
      </c>
      <c r="G462">
        <v>2436</v>
      </c>
      <c r="H462" t="s">
        <v>21</v>
      </c>
      <c r="I462" t="s">
        <v>22</v>
      </c>
      <c r="J462">
        <v>1518328800</v>
      </c>
      <c r="K462">
        <v>1519538400</v>
      </c>
      <c r="L462" t="b">
        <v>0</v>
      </c>
      <c r="M462" t="b">
        <v>0</v>
      </c>
      <c r="N462" t="s">
        <v>33</v>
      </c>
      <c r="O462" s="11">
        <f>E462/D462</f>
        <v>1.3345505617977529</v>
      </c>
      <c r="P462" s="5">
        <f>IF(ISERROR(E462/G462),"0",E462/G462)</f>
        <v>39.006568144499177</v>
      </c>
      <c r="Q462" t="s">
        <v>2038</v>
      </c>
      <c r="R462" t="s">
        <v>2039</v>
      </c>
      <c r="S462" s="8">
        <f>(((J462/60)/60)/24)+DATE(1970,1,1)</f>
        <v>43142.25</v>
      </c>
      <c r="T462" s="8">
        <f>(((K462/60)/60)/24)+DATE(1970,1,1)</f>
        <v>43156.25</v>
      </c>
    </row>
    <row r="463" spans="1:20" customFormat="1" ht="17" x14ac:dyDescent="0.2">
      <c r="A463">
        <v>465</v>
      </c>
      <c r="B463" t="s">
        <v>978</v>
      </c>
      <c r="C463" s="3" t="s">
        <v>979</v>
      </c>
      <c r="D463">
        <v>4700</v>
      </c>
      <c r="E463">
        <v>8829</v>
      </c>
      <c r="F463" t="s">
        <v>20</v>
      </c>
      <c r="G463">
        <v>80</v>
      </c>
      <c r="H463" t="s">
        <v>21</v>
      </c>
      <c r="I463" t="s">
        <v>22</v>
      </c>
      <c r="J463">
        <v>1517032800</v>
      </c>
      <c r="K463">
        <v>1517810400</v>
      </c>
      <c r="L463" t="b">
        <v>0</v>
      </c>
      <c r="M463" t="b">
        <v>0</v>
      </c>
      <c r="N463" t="s">
        <v>206</v>
      </c>
      <c r="O463" s="11">
        <f>E463/D463</f>
        <v>1.8785106382978722</v>
      </c>
      <c r="P463" s="5">
        <f>IF(ISERROR(E463/G463),"0",E463/G463)</f>
        <v>110.3625</v>
      </c>
      <c r="Q463" t="s">
        <v>2046</v>
      </c>
      <c r="R463" t="s">
        <v>2058</v>
      </c>
      <c r="S463" s="8">
        <f>(((J463/60)/60)/24)+DATE(1970,1,1)</f>
        <v>43127.25</v>
      </c>
      <c r="T463" s="8">
        <f>(((K463/60)/60)/24)+DATE(1970,1,1)</f>
        <v>43136.25</v>
      </c>
    </row>
    <row r="464" spans="1:20" customFormat="1" ht="17" x14ac:dyDescent="0.2">
      <c r="A464">
        <v>466</v>
      </c>
      <c r="B464" t="s">
        <v>980</v>
      </c>
      <c r="C464" s="3" t="s">
        <v>981</v>
      </c>
      <c r="D464">
        <v>1200</v>
      </c>
      <c r="E464">
        <v>3984</v>
      </c>
      <c r="F464" t="s">
        <v>20</v>
      </c>
      <c r="G464">
        <v>42</v>
      </c>
      <c r="H464" t="s">
        <v>21</v>
      </c>
      <c r="I464" t="s">
        <v>22</v>
      </c>
      <c r="J464">
        <v>1368594000</v>
      </c>
      <c r="K464">
        <v>1370581200</v>
      </c>
      <c r="L464" t="b">
        <v>0</v>
      </c>
      <c r="M464" t="b">
        <v>1</v>
      </c>
      <c r="N464" t="s">
        <v>65</v>
      </c>
      <c r="O464" s="11">
        <f>E464/D464</f>
        <v>3.32</v>
      </c>
      <c r="P464" s="5">
        <f>IF(ISERROR(E464/G464),"0",E464/G464)</f>
        <v>94.857142857142861</v>
      </c>
      <c r="Q464" t="s">
        <v>2036</v>
      </c>
      <c r="R464" t="s">
        <v>2045</v>
      </c>
      <c r="S464" s="8">
        <f>(((J464/60)/60)/24)+DATE(1970,1,1)</f>
        <v>41409.208333333336</v>
      </c>
      <c r="T464" s="8">
        <f>(((K464/60)/60)/24)+DATE(1970,1,1)</f>
        <v>41432.208333333336</v>
      </c>
    </row>
    <row r="465" spans="1:20" customFormat="1" ht="34" x14ac:dyDescent="0.2">
      <c r="A465">
        <v>467</v>
      </c>
      <c r="B465" t="s">
        <v>982</v>
      </c>
      <c r="C465" s="3" t="s">
        <v>983</v>
      </c>
      <c r="D465">
        <v>1400</v>
      </c>
      <c r="E465">
        <v>8053</v>
      </c>
      <c r="F465" t="s">
        <v>20</v>
      </c>
      <c r="G465">
        <v>139</v>
      </c>
      <c r="H465" t="s">
        <v>15</v>
      </c>
      <c r="I465" t="s">
        <v>16</v>
      </c>
      <c r="J465">
        <v>1448258400</v>
      </c>
      <c r="K465">
        <v>1448863200</v>
      </c>
      <c r="L465" t="b">
        <v>0</v>
      </c>
      <c r="M465" t="b">
        <v>1</v>
      </c>
      <c r="N465" t="s">
        <v>28</v>
      </c>
      <c r="O465" s="11">
        <f>E465/D465</f>
        <v>5.7521428571428572</v>
      </c>
      <c r="P465" s="5">
        <f>IF(ISERROR(E465/G465),"0",E465/G465)</f>
        <v>57.935251798561154</v>
      </c>
      <c r="Q465" t="s">
        <v>2036</v>
      </c>
      <c r="R465" t="s">
        <v>2037</v>
      </c>
      <c r="S465" s="8">
        <f>(((J465/60)/60)/24)+DATE(1970,1,1)</f>
        <v>42331.25</v>
      </c>
      <c r="T465" s="8">
        <f>(((K465/60)/60)/24)+DATE(1970,1,1)</f>
        <v>42338.25</v>
      </c>
    </row>
    <row r="466" spans="1:20" customFormat="1" ht="17" x14ac:dyDescent="0.2">
      <c r="A466">
        <v>468</v>
      </c>
      <c r="B466" t="s">
        <v>984</v>
      </c>
      <c r="C466" s="3" t="s">
        <v>985</v>
      </c>
      <c r="D466">
        <v>4000</v>
      </c>
      <c r="E466">
        <v>1620</v>
      </c>
      <c r="F466" t="s">
        <v>14</v>
      </c>
      <c r="G466">
        <v>16</v>
      </c>
      <c r="H466" t="s">
        <v>21</v>
      </c>
      <c r="I466" t="s">
        <v>22</v>
      </c>
      <c r="J466">
        <v>1555218000</v>
      </c>
      <c r="K466">
        <v>1556600400</v>
      </c>
      <c r="L466" t="b">
        <v>0</v>
      </c>
      <c r="M466" t="b">
        <v>0</v>
      </c>
      <c r="N466" t="s">
        <v>33</v>
      </c>
      <c r="O466" s="11">
        <f>E466/D466</f>
        <v>0.40500000000000003</v>
      </c>
      <c r="P466" s="5">
        <f>IF(ISERROR(E466/G466),"0",E466/G466)</f>
        <v>101.25</v>
      </c>
      <c r="Q466" t="s">
        <v>2038</v>
      </c>
      <c r="R466" t="s">
        <v>2039</v>
      </c>
      <c r="S466" s="8">
        <f>(((J466/60)/60)/24)+DATE(1970,1,1)</f>
        <v>43569.208333333328</v>
      </c>
      <c r="T466" s="8">
        <f>(((K466/60)/60)/24)+DATE(1970,1,1)</f>
        <v>43585.208333333328</v>
      </c>
    </row>
    <row r="467" spans="1:20" customFormat="1" ht="17" x14ac:dyDescent="0.2">
      <c r="A467">
        <v>469</v>
      </c>
      <c r="B467" t="s">
        <v>986</v>
      </c>
      <c r="C467" s="3" t="s">
        <v>987</v>
      </c>
      <c r="D467">
        <v>5600</v>
      </c>
      <c r="E467">
        <v>10328</v>
      </c>
      <c r="F467" t="s">
        <v>20</v>
      </c>
      <c r="G467">
        <v>159</v>
      </c>
      <c r="H467" t="s">
        <v>21</v>
      </c>
      <c r="I467" t="s">
        <v>22</v>
      </c>
      <c r="J467">
        <v>1431925200</v>
      </c>
      <c r="K467">
        <v>1432098000</v>
      </c>
      <c r="L467" t="b">
        <v>0</v>
      </c>
      <c r="M467" t="b">
        <v>0</v>
      </c>
      <c r="N467" t="s">
        <v>53</v>
      </c>
      <c r="O467" s="11">
        <f>E467/D467</f>
        <v>1.8442857142857143</v>
      </c>
      <c r="P467" s="5">
        <f>IF(ISERROR(E467/G467),"0",E467/G467)</f>
        <v>64.95597484276729</v>
      </c>
      <c r="Q467" t="s">
        <v>2040</v>
      </c>
      <c r="R467" t="s">
        <v>2043</v>
      </c>
      <c r="S467" s="8">
        <f>(((J467/60)/60)/24)+DATE(1970,1,1)</f>
        <v>42142.208333333328</v>
      </c>
      <c r="T467" s="8">
        <f>(((K467/60)/60)/24)+DATE(1970,1,1)</f>
        <v>42144.208333333328</v>
      </c>
    </row>
    <row r="468" spans="1:20" customFormat="1" ht="17" x14ac:dyDescent="0.2">
      <c r="A468">
        <v>470</v>
      </c>
      <c r="B468" t="s">
        <v>988</v>
      </c>
      <c r="C468" s="3" t="s">
        <v>989</v>
      </c>
      <c r="D468">
        <v>3600</v>
      </c>
      <c r="E468">
        <v>10289</v>
      </c>
      <c r="F468" t="s">
        <v>20</v>
      </c>
      <c r="G468">
        <v>381</v>
      </c>
      <c r="H468" t="s">
        <v>21</v>
      </c>
      <c r="I468" t="s">
        <v>22</v>
      </c>
      <c r="J468">
        <v>1481522400</v>
      </c>
      <c r="K468">
        <v>1482127200</v>
      </c>
      <c r="L468" t="b">
        <v>0</v>
      </c>
      <c r="M468" t="b">
        <v>0</v>
      </c>
      <c r="N468" t="s">
        <v>65</v>
      </c>
      <c r="O468" s="11">
        <f>E468/D468</f>
        <v>2.8580555555555556</v>
      </c>
      <c r="P468" s="5">
        <f>IF(ISERROR(E468/G468),"0",E468/G468)</f>
        <v>27.00524934383202</v>
      </c>
      <c r="Q468" t="s">
        <v>2036</v>
      </c>
      <c r="R468" t="s">
        <v>2045</v>
      </c>
      <c r="S468" s="8">
        <f>(((J468/60)/60)/24)+DATE(1970,1,1)</f>
        <v>42716.25</v>
      </c>
      <c r="T468" s="8">
        <f>(((K468/60)/60)/24)+DATE(1970,1,1)</f>
        <v>42723.25</v>
      </c>
    </row>
    <row r="469" spans="1:20" customFormat="1" ht="17" x14ac:dyDescent="0.2">
      <c r="A469">
        <v>471</v>
      </c>
      <c r="B469" t="s">
        <v>446</v>
      </c>
      <c r="C469" s="3" t="s">
        <v>990</v>
      </c>
      <c r="D469">
        <v>3100</v>
      </c>
      <c r="E469">
        <v>9889</v>
      </c>
      <c r="F469" t="s">
        <v>20</v>
      </c>
      <c r="G469">
        <v>194</v>
      </c>
      <c r="H469" t="s">
        <v>40</v>
      </c>
      <c r="I469" t="s">
        <v>41</v>
      </c>
      <c r="J469">
        <v>1335934800</v>
      </c>
      <c r="K469">
        <v>1335934800</v>
      </c>
      <c r="L469" t="b">
        <v>0</v>
      </c>
      <c r="M469" t="b">
        <v>1</v>
      </c>
      <c r="N469" t="s">
        <v>17</v>
      </c>
      <c r="O469" s="11">
        <f>E469/D469</f>
        <v>3.19</v>
      </c>
      <c r="P469" s="5">
        <f>IF(ISERROR(E469/G469),"0",E469/G469)</f>
        <v>50.97422680412371</v>
      </c>
      <c r="Q469" t="s">
        <v>2032</v>
      </c>
      <c r="R469" t="s">
        <v>2033</v>
      </c>
      <c r="S469" s="8">
        <f>(((J469/60)/60)/24)+DATE(1970,1,1)</f>
        <v>41031.208333333336</v>
      </c>
      <c r="T469" s="8">
        <f>(((K469/60)/60)/24)+DATE(1970,1,1)</f>
        <v>41031.208333333336</v>
      </c>
    </row>
    <row r="470" spans="1:20" customFormat="1" ht="34" x14ac:dyDescent="0.2">
      <c r="A470">
        <v>472</v>
      </c>
      <c r="B470" t="s">
        <v>991</v>
      </c>
      <c r="C470" s="3" t="s">
        <v>992</v>
      </c>
      <c r="D470">
        <v>153800</v>
      </c>
      <c r="E470">
        <v>60342</v>
      </c>
      <c r="F470" t="s">
        <v>14</v>
      </c>
      <c r="G470">
        <v>575</v>
      </c>
      <c r="H470" t="s">
        <v>21</v>
      </c>
      <c r="I470" t="s">
        <v>22</v>
      </c>
      <c r="J470">
        <v>1552280400</v>
      </c>
      <c r="K470">
        <v>1556946000</v>
      </c>
      <c r="L470" t="b">
        <v>0</v>
      </c>
      <c r="M470" t="b">
        <v>0</v>
      </c>
      <c r="N470" t="s">
        <v>23</v>
      </c>
      <c r="O470" s="11">
        <f>E470/D470</f>
        <v>0.39234070221066319</v>
      </c>
      <c r="P470" s="5">
        <f>IF(ISERROR(E470/G470),"0",E470/G470)</f>
        <v>104.94260869565217</v>
      </c>
      <c r="Q470" t="s">
        <v>2034</v>
      </c>
      <c r="R470" t="s">
        <v>2035</v>
      </c>
      <c r="S470" s="8">
        <f>(((J470/60)/60)/24)+DATE(1970,1,1)</f>
        <v>43535.208333333328</v>
      </c>
      <c r="T470" s="8">
        <f>(((K470/60)/60)/24)+DATE(1970,1,1)</f>
        <v>43589.208333333328</v>
      </c>
    </row>
    <row r="471" spans="1:20" customFormat="1" ht="17" x14ac:dyDescent="0.2">
      <c r="A471">
        <v>473</v>
      </c>
      <c r="B471" t="s">
        <v>993</v>
      </c>
      <c r="C471" s="3" t="s">
        <v>994</v>
      </c>
      <c r="D471">
        <v>5000</v>
      </c>
      <c r="E471">
        <v>8907</v>
      </c>
      <c r="F471" t="s">
        <v>20</v>
      </c>
      <c r="G471">
        <v>106</v>
      </c>
      <c r="H471" t="s">
        <v>21</v>
      </c>
      <c r="I471" t="s">
        <v>22</v>
      </c>
      <c r="J471">
        <v>1529989200</v>
      </c>
      <c r="K471">
        <v>1530075600</v>
      </c>
      <c r="L471" t="b">
        <v>0</v>
      </c>
      <c r="M471" t="b">
        <v>0</v>
      </c>
      <c r="N471" t="s">
        <v>50</v>
      </c>
      <c r="O471" s="11">
        <f>E471/D471</f>
        <v>1.7814000000000001</v>
      </c>
      <c r="P471" s="5">
        <f>IF(ISERROR(E471/G471),"0",E471/G471)</f>
        <v>84.028301886792448</v>
      </c>
      <c r="Q471" t="s">
        <v>2034</v>
      </c>
      <c r="R471" t="s">
        <v>2042</v>
      </c>
      <c r="S471" s="8">
        <f>(((J471/60)/60)/24)+DATE(1970,1,1)</f>
        <v>43277.208333333328</v>
      </c>
      <c r="T471" s="8">
        <f>(((K471/60)/60)/24)+DATE(1970,1,1)</f>
        <v>43278.208333333328</v>
      </c>
    </row>
    <row r="472" spans="1:20" customFormat="1" ht="17" x14ac:dyDescent="0.2">
      <c r="A472">
        <v>474</v>
      </c>
      <c r="B472" t="s">
        <v>995</v>
      </c>
      <c r="C472" s="3" t="s">
        <v>996</v>
      </c>
      <c r="D472">
        <v>4000</v>
      </c>
      <c r="E472">
        <v>14606</v>
      </c>
      <c r="F472" t="s">
        <v>20</v>
      </c>
      <c r="G472">
        <v>142</v>
      </c>
      <c r="H472" t="s">
        <v>21</v>
      </c>
      <c r="I472" t="s">
        <v>22</v>
      </c>
      <c r="J472">
        <v>1418709600</v>
      </c>
      <c r="K472">
        <v>1418796000</v>
      </c>
      <c r="L472" t="b">
        <v>0</v>
      </c>
      <c r="M472" t="b">
        <v>0</v>
      </c>
      <c r="N472" t="s">
        <v>269</v>
      </c>
      <c r="O472" s="11">
        <f>E472/D472</f>
        <v>3.6515</v>
      </c>
      <c r="P472" s="5">
        <f>IF(ISERROR(E472/G472),"0",E472/G472)</f>
        <v>102.85915492957747</v>
      </c>
      <c r="Q472" t="s">
        <v>2040</v>
      </c>
      <c r="R472" t="s">
        <v>2059</v>
      </c>
      <c r="S472" s="8">
        <f>(((J472/60)/60)/24)+DATE(1970,1,1)</f>
        <v>41989.25</v>
      </c>
      <c r="T472" s="8">
        <f>(((K472/60)/60)/24)+DATE(1970,1,1)</f>
        <v>41990.25</v>
      </c>
    </row>
    <row r="473" spans="1:20" customFormat="1" ht="34" x14ac:dyDescent="0.2">
      <c r="A473">
        <v>475</v>
      </c>
      <c r="B473" t="s">
        <v>997</v>
      </c>
      <c r="C473" s="3" t="s">
        <v>998</v>
      </c>
      <c r="D473">
        <v>7400</v>
      </c>
      <c r="E473">
        <v>8432</v>
      </c>
      <c r="F473" t="s">
        <v>20</v>
      </c>
      <c r="G473">
        <v>211</v>
      </c>
      <c r="H473" t="s">
        <v>21</v>
      </c>
      <c r="I473" t="s">
        <v>22</v>
      </c>
      <c r="J473">
        <v>1372136400</v>
      </c>
      <c r="K473">
        <v>1372482000</v>
      </c>
      <c r="L473" t="b">
        <v>0</v>
      </c>
      <c r="M473" t="b">
        <v>1</v>
      </c>
      <c r="N473" t="s">
        <v>206</v>
      </c>
      <c r="O473" s="11">
        <f>E473/D473</f>
        <v>1.1394594594594594</v>
      </c>
      <c r="P473" s="5">
        <f>IF(ISERROR(E473/G473),"0",E473/G473)</f>
        <v>39.962085308056871</v>
      </c>
      <c r="Q473" t="s">
        <v>2046</v>
      </c>
      <c r="R473" t="s">
        <v>2058</v>
      </c>
      <c r="S473" s="8">
        <f>(((J473/60)/60)/24)+DATE(1970,1,1)</f>
        <v>41450.208333333336</v>
      </c>
      <c r="T473" s="8">
        <f>(((K473/60)/60)/24)+DATE(1970,1,1)</f>
        <v>41454.208333333336</v>
      </c>
    </row>
    <row r="474" spans="1:20" customFormat="1" ht="34" x14ac:dyDescent="0.2">
      <c r="A474">
        <v>476</v>
      </c>
      <c r="B474" t="s">
        <v>999</v>
      </c>
      <c r="C474" s="3" t="s">
        <v>1000</v>
      </c>
      <c r="D474">
        <v>191500</v>
      </c>
      <c r="E474">
        <v>57122</v>
      </c>
      <c r="F474" t="s">
        <v>14</v>
      </c>
      <c r="G474">
        <v>1120</v>
      </c>
      <c r="H474" t="s">
        <v>21</v>
      </c>
      <c r="I474" t="s">
        <v>22</v>
      </c>
      <c r="J474">
        <v>1533877200</v>
      </c>
      <c r="K474">
        <v>1534395600</v>
      </c>
      <c r="L474" t="b">
        <v>0</v>
      </c>
      <c r="M474" t="b">
        <v>0</v>
      </c>
      <c r="N474" t="s">
        <v>119</v>
      </c>
      <c r="O474" s="11">
        <f>E474/D474</f>
        <v>0.29828720626631855</v>
      </c>
      <c r="P474" s="5">
        <f>IF(ISERROR(E474/G474),"0",E474/G474)</f>
        <v>51.001785714285717</v>
      </c>
      <c r="Q474" t="s">
        <v>2046</v>
      </c>
      <c r="R474" t="s">
        <v>2052</v>
      </c>
      <c r="S474" s="8">
        <f>(((J474/60)/60)/24)+DATE(1970,1,1)</f>
        <v>43322.208333333328</v>
      </c>
      <c r="T474" s="8">
        <f>(((K474/60)/60)/24)+DATE(1970,1,1)</f>
        <v>43328.208333333328</v>
      </c>
    </row>
    <row r="475" spans="1:20" customFormat="1" ht="17" x14ac:dyDescent="0.2">
      <c r="A475">
        <v>477</v>
      </c>
      <c r="B475" t="s">
        <v>1001</v>
      </c>
      <c r="C475" s="3" t="s">
        <v>1002</v>
      </c>
      <c r="D475">
        <v>8500</v>
      </c>
      <c r="E475">
        <v>4613</v>
      </c>
      <c r="F475" t="s">
        <v>14</v>
      </c>
      <c r="G475">
        <v>113</v>
      </c>
      <c r="H475" t="s">
        <v>21</v>
      </c>
      <c r="I475" t="s">
        <v>22</v>
      </c>
      <c r="J475">
        <v>1309064400</v>
      </c>
      <c r="K475">
        <v>1311397200</v>
      </c>
      <c r="L475" t="b">
        <v>0</v>
      </c>
      <c r="M475" t="b">
        <v>0</v>
      </c>
      <c r="N475" t="s">
        <v>474</v>
      </c>
      <c r="O475" s="11">
        <f>E475/D475</f>
        <v>0.54270588235294115</v>
      </c>
      <c r="P475" s="5">
        <f>IF(ISERROR(E475/G475),"0",E475/G475)</f>
        <v>40.823008849557525</v>
      </c>
      <c r="Q475" t="s">
        <v>2040</v>
      </c>
      <c r="R475" t="s">
        <v>2062</v>
      </c>
      <c r="S475" s="8">
        <f>(((J475/60)/60)/24)+DATE(1970,1,1)</f>
        <v>40720.208333333336</v>
      </c>
      <c r="T475" s="8">
        <f>(((K475/60)/60)/24)+DATE(1970,1,1)</f>
        <v>40747.208333333336</v>
      </c>
    </row>
    <row r="476" spans="1:20" customFormat="1" ht="17" x14ac:dyDescent="0.2">
      <c r="A476">
        <v>478</v>
      </c>
      <c r="B476" t="s">
        <v>1003</v>
      </c>
      <c r="C476" s="3" t="s">
        <v>1004</v>
      </c>
      <c r="D476">
        <v>68800</v>
      </c>
      <c r="E476">
        <v>162603</v>
      </c>
      <c r="F476" t="s">
        <v>20</v>
      </c>
      <c r="G476">
        <v>2756</v>
      </c>
      <c r="H476" t="s">
        <v>21</v>
      </c>
      <c r="I476" t="s">
        <v>22</v>
      </c>
      <c r="J476">
        <v>1425877200</v>
      </c>
      <c r="K476">
        <v>1426914000</v>
      </c>
      <c r="L476" t="b">
        <v>0</v>
      </c>
      <c r="M476" t="b">
        <v>0</v>
      </c>
      <c r="N476" t="s">
        <v>65</v>
      </c>
      <c r="O476" s="11">
        <f>E476/D476</f>
        <v>2.3634156976744185</v>
      </c>
      <c r="P476" s="5">
        <f>IF(ISERROR(E476/G476),"0",E476/G476)</f>
        <v>58.999637155297535</v>
      </c>
      <c r="Q476" t="s">
        <v>2036</v>
      </c>
      <c r="R476" t="s">
        <v>2045</v>
      </c>
      <c r="S476" s="8">
        <f>(((J476/60)/60)/24)+DATE(1970,1,1)</f>
        <v>42072.208333333328</v>
      </c>
      <c r="T476" s="8">
        <f>(((K476/60)/60)/24)+DATE(1970,1,1)</f>
        <v>42084.208333333328</v>
      </c>
    </row>
    <row r="477" spans="1:20" customFormat="1" ht="17" x14ac:dyDescent="0.2">
      <c r="A477">
        <v>479</v>
      </c>
      <c r="B477" t="s">
        <v>1005</v>
      </c>
      <c r="C477" s="3" t="s">
        <v>1006</v>
      </c>
      <c r="D477">
        <v>2400</v>
      </c>
      <c r="E477">
        <v>12310</v>
      </c>
      <c r="F477" t="s">
        <v>20</v>
      </c>
      <c r="G477">
        <v>173</v>
      </c>
      <c r="H477" t="s">
        <v>40</v>
      </c>
      <c r="I477" t="s">
        <v>41</v>
      </c>
      <c r="J477">
        <v>1501304400</v>
      </c>
      <c r="K477">
        <v>1501477200</v>
      </c>
      <c r="L477" t="b">
        <v>0</v>
      </c>
      <c r="M477" t="b">
        <v>0</v>
      </c>
      <c r="N477" t="s">
        <v>17</v>
      </c>
      <c r="O477" s="11">
        <f>E477/D477</f>
        <v>5.1291666666666664</v>
      </c>
      <c r="P477" s="5">
        <f>IF(ISERROR(E477/G477),"0",E477/G477)</f>
        <v>71.156069364161851</v>
      </c>
      <c r="Q477" t="s">
        <v>2032</v>
      </c>
      <c r="R477" t="s">
        <v>2033</v>
      </c>
      <c r="S477" s="8">
        <f>(((J477/60)/60)/24)+DATE(1970,1,1)</f>
        <v>42945.208333333328</v>
      </c>
      <c r="T477" s="8">
        <f>(((K477/60)/60)/24)+DATE(1970,1,1)</f>
        <v>42947.208333333328</v>
      </c>
    </row>
    <row r="478" spans="1:20" customFormat="1" ht="17" x14ac:dyDescent="0.2">
      <c r="A478">
        <v>480</v>
      </c>
      <c r="B478" t="s">
        <v>1007</v>
      </c>
      <c r="C478" s="3" t="s">
        <v>1008</v>
      </c>
      <c r="D478">
        <v>8600</v>
      </c>
      <c r="E478">
        <v>8656</v>
      </c>
      <c r="F478" t="s">
        <v>20</v>
      </c>
      <c r="G478">
        <v>87</v>
      </c>
      <c r="H478" t="s">
        <v>21</v>
      </c>
      <c r="I478" t="s">
        <v>22</v>
      </c>
      <c r="J478">
        <v>1268287200</v>
      </c>
      <c r="K478">
        <v>1269061200</v>
      </c>
      <c r="L478" t="b">
        <v>0</v>
      </c>
      <c r="M478" t="b">
        <v>1</v>
      </c>
      <c r="N478" t="s">
        <v>122</v>
      </c>
      <c r="O478" s="11">
        <f>E478/D478</f>
        <v>1.0065116279069768</v>
      </c>
      <c r="P478" s="5">
        <f>IF(ISERROR(E478/G478),"0",E478/G478)</f>
        <v>99.494252873563212</v>
      </c>
      <c r="Q478" t="s">
        <v>2053</v>
      </c>
      <c r="R478" t="s">
        <v>2054</v>
      </c>
      <c r="S478" s="8">
        <f>(((J478/60)/60)/24)+DATE(1970,1,1)</f>
        <v>40248.25</v>
      </c>
      <c r="T478" s="8">
        <f>(((K478/60)/60)/24)+DATE(1970,1,1)</f>
        <v>40257.208333333336</v>
      </c>
    </row>
    <row r="479" spans="1:20" customFormat="1" ht="34" x14ac:dyDescent="0.2">
      <c r="A479">
        <v>481</v>
      </c>
      <c r="B479" t="s">
        <v>1009</v>
      </c>
      <c r="C479" s="3" t="s">
        <v>1010</v>
      </c>
      <c r="D479">
        <v>196600</v>
      </c>
      <c r="E479">
        <v>159931</v>
      </c>
      <c r="F479" t="s">
        <v>14</v>
      </c>
      <c r="G479">
        <v>1538</v>
      </c>
      <c r="H479" t="s">
        <v>21</v>
      </c>
      <c r="I479" t="s">
        <v>22</v>
      </c>
      <c r="J479">
        <v>1412139600</v>
      </c>
      <c r="K479">
        <v>1415772000</v>
      </c>
      <c r="L479" t="b">
        <v>0</v>
      </c>
      <c r="M479" t="b">
        <v>1</v>
      </c>
      <c r="N479" t="s">
        <v>33</v>
      </c>
      <c r="O479" s="11">
        <f>E479/D479</f>
        <v>0.81348423194303154</v>
      </c>
      <c r="P479" s="5">
        <f>IF(ISERROR(E479/G479),"0",E479/G479)</f>
        <v>103.98634590377114</v>
      </c>
      <c r="Q479" t="s">
        <v>2038</v>
      </c>
      <c r="R479" t="s">
        <v>2039</v>
      </c>
      <c r="S479" s="8">
        <f>(((J479/60)/60)/24)+DATE(1970,1,1)</f>
        <v>41913.208333333336</v>
      </c>
      <c r="T479" s="8">
        <f>(((K479/60)/60)/24)+DATE(1970,1,1)</f>
        <v>41955.25</v>
      </c>
    </row>
    <row r="480" spans="1:20" customFormat="1" ht="34" x14ac:dyDescent="0.2">
      <c r="A480">
        <v>482</v>
      </c>
      <c r="B480" t="s">
        <v>1011</v>
      </c>
      <c r="C480" s="3" t="s">
        <v>1012</v>
      </c>
      <c r="D480">
        <v>4200</v>
      </c>
      <c r="E480">
        <v>689</v>
      </c>
      <c r="F480" t="s">
        <v>14</v>
      </c>
      <c r="G480">
        <v>9</v>
      </c>
      <c r="H480" t="s">
        <v>21</v>
      </c>
      <c r="I480" t="s">
        <v>22</v>
      </c>
      <c r="J480">
        <v>1330063200</v>
      </c>
      <c r="K480">
        <v>1331013600</v>
      </c>
      <c r="L480" t="b">
        <v>0</v>
      </c>
      <c r="M480" t="b">
        <v>1</v>
      </c>
      <c r="N480" t="s">
        <v>119</v>
      </c>
      <c r="O480" s="11">
        <f>E480/D480</f>
        <v>0.16404761904761905</v>
      </c>
      <c r="P480" s="5">
        <f>IF(ISERROR(E480/G480),"0",E480/G480)</f>
        <v>76.555555555555557</v>
      </c>
      <c r="Q480" t="s">
        <v>2046</v>
      </c>
      <c r="R480" t="s">
        <v>2052</v>
      </c>
      <c r="S480" s="8">
        <f>(((J480/60)/60)/24)+DATE(1970,1,1)</f>
        <v>40963.25</v>
      </c>
      <c r="T480" s="8">
        <f>(((K480/60)/60)/24)+DATE(1970,1,1)</f>
        <v>40974.25</v>
      </c>
    </row>
    <row r="481" spans="1:20" customFormat="1" ht="17" x14ac:dyDescent="0.2">
      <c r="A481">
        <v>483</v>
      </c>
      <c r="B481" t="s">
        <v>1013</v>
      </c>
      <c r="C481" s="3" t="s">
        <v>1014</v>
      </c>
      <c r="D481">
        <v>91400</v>
      </c>
      <c r="E481">
        <v>48236</v>
      </c>
      <c r="F481" t="s">
        <v>14</v>
      </c>
      <c r="G481">
        <v>554</v>
      </c>
      <c r="H481" t="s">
        <v>21</v>
      </c>
      <c r="I481" t="s">
        <v>22</v>
      </c>
      <c r="J481">
        <v>1576130400</v>
      </c>
      <c r="K481">
        <v>1576735200</v>
      </c>
      <c r="L481" t="b">
        <v>0</v>
      </c>
      <c r="M481" t="b">
        <v>0</v>
      </c>
      <c r="N481" t="s">
        <v>33</v>
      </c>
      <c r="O481" s="11">
        <f>E481/D481</f>
        <v>0.52774617067833696</v>
      </c>
      <c r="P481" s="5">
        <f>IF(ISERROR(E481/G481),"0",E481/G481)</f>
        <v>87.068592057761734</v>
      </c>
      <c r="Q481" t="s">
        <v>2038</v>
      </c>
      <c r="R481" t="s">
        <v>2039</v>
      </c>
      <c r="S481" s="8">
        <f>(((J481/60)/60)/24)+DATE(1970,1,1)</f>
        <v>43811.25</v>
      </c>
      <c r="T481" s="8">
        <f>(((K481/60)/60)/24)+DATE(1970,1,1)</f>
        <v>43818.25</v>
      </c>
    </row>
    <row r="482" spans="1:20" customFormat="1" ht="17" x14ac:dyDescent="0.2">
      <c r="A482">
        <v>484</v>
      </c>
      <c r="B482" t="s">
        <v>1015</v>
      </c>
      <c r="C482" s="3" t="s">
        <v>1016</v>
      </c>
      <c r="D482">
        <v>29600</v>
      </c>
      <c r="E482">
        <v>77021</v>
      </c>
      <c r="F482" t="s">
        <v>20</v>
      </c>
      <c r="G482">
        <v>1572</v>
      </c>
      <c r="H482" t="s">
        <v>40</v>
      </c>
      <c r="I482" t="s">
        <v>41</v>
      </c>
      <c r="J482">
        <v>1407128400</v>
      </c>
      <c r="K482">
        <v>1411362000</v>
      </c>
      <c r="L482" t="b">
        <v>0</v>
      </c>
      <c r="M482" t="b">
        <v>1</v>
      </c>
      <c r="N482" t="s">
        <v>17</v>
      </c>
      <c r="O482" s="11">
        <f>E482/D482</f>
        <v>2.6020608108108108</v>
      </c>
      <c r="P482" s="5">
        <f>IF(ISERROR(E482/G482),"0",E482/G482)</f>
        <v>48.99554707379135</v>
      </c>
      <c r="Q482" t="s">
        <v>2032</v>
      </c>
      <c r="R482" t="s">
        <v>2033</v>
      </c>
      <c r="S482" s="8">
        <f>(((J482/60)/60)/24)+DATE(1970,1,1)</f>
        <v>41855.208333333336</v>
      </c>
      <c r="T482" s="8">
        <f>(((K482/60)/60)/24)+DATE(1970,1,1)</f>
        <v>41904.208333333336</v>
      </c>
    </row>
    <row r="483" spans="1:20" customFormat="1" ht="34" x14ac:dyDescent="0.2">
      <c r="A483">
        <v>485</v>
      </c>
      <c r="B483" t="s">
        <v>1017</v>
      </c>
      <c r="C483" s="3" t="s">
        <v>1018</v>
      </c>
      <c r="D483">
        <v>90600</v>
      </c>
      <c r="E483">
        <v>27844</v>
      </c>
      <c r="F483" t="s">
        <v>14</v>
      </c>
      <c r="G483">
        <v>648</v>
      </c>
      <c r="H483" t="s">
        <v>40</v>
      </c>
      <c r="I483" t="s">
        <v>41</v>
      </c>
      <c r="J483">
        <v>1560142800</v>
      </c>
      <c r="K483">
        <v>1563685200</v>
      </c>
      <c r="L483" t="b">
        <v>0</v>
      </c>
      <c r="M483" t="b">
        <v>0</v>
      </c>
      <c r="N483" t="s">
        <v>33</v>
      </c>
      <c r="O483" s="11">
        <f>E483/D483</f>
        <v>0.30732891832229581</v>
      </c>
      <c r="P483" s="5">
        <f>IF(ISERROR(E483/G483),"0",E483/G483)</f>
        <v>42.969135802469133</v>
      </c>
      <c r="Q483" t="s">
        <v>2038</v>
      </c>
      <c r="R483" t="s">
        <v>2039</v>
      </c>
      <c r="S483" s="8">
        <f>(((J483/60)/60)/24)+DATE(1970,1,1)</f>
        <v>43626.208333333328</v>
      </c>
      <c r="T483" s="8">
        <f>(((K483/60)/60)/24)+DATE(1970,1,1)</f>
        <v>43667.208333333328</v>
      </c>
    </row>
    <row r="484" spans="1:20" customFormat="1" ht="34" x14ac:dyDescent="0.2">
      <c r="A484">
        <v>486</v>
      </c>
      <c r="B484" t="s">
        <v>1019</v>
      </c>
      <c r="C484" s="3" t="s">
        <v>1020</v>
      </c>
      <c r="D484">
        <v>5200</v>
      </c>
      <c r="E484">
        <v>702</v>
      </c>
      <c r="F484" t="s">
        <v>14</v>
      </c>
      <c r="G484">
        <v>21</v>
      </c>
      <c r="H484" t="s">
        <v>40</v>
      </c>
      <c r="I484" t="s">
        <v>41</v>
      </c>
      <c r="J484">
        <v>1520575200</v>
      </c>
      <c r="K484">
        <v>1521867600</v>
      </c>
      <c r="L484" t="b">
        <v>0</v>
      </c>
      <c r="M484" t="b">
        <v>1</v>
      </c>
      <c r="N484" t="s">
        <v>206</v>
      </c>
      <c r="O484" s="11">
        <f>E484/D484</f>
        <v>0.13500000000000001</v>
      </c>
      <c r="P484" s="5">
        <f>IF(ISERROR(E484/G484),"0",E484/G484)</f>
        <v>33.428571428571431</v>
      </c>
      <c r="Q484" t="s">
        <v>2046</v>
      </c>
      <c r="R484" t="s">
        <v>2058</v>
      </c>
      <c r="S484" s="8">
        <f>(((J484/60)/60)/24)+DATE(1970,1,1)</f>
        <v>43168.25</v>
      </c>
      <c r="T484" s="8">
        <f>(((K484/60)/60)/24)+DATE(1970,1,1)</f>
        <v>43183.208333333328</v>
      </c>
    </row>
    <row r="485" spans="1:20" customFormat="1" ht="17" x14ac:dyDescent="0.2">
      <c r="A485">
        <v>487</v>
      </c>
      <c r="B485" t="s">
        <v>1021</v>
      </c>
      <c r="C485" s="3" t="s">
        <v>1022</v>
      </c>
      <c r="D485">
        <v>110300</v>
      </c>
      <c r="E485">
        <v>197024</v>
      </c>
      <c r="F485" t="s">
        <v>20</v>
      </c>
      <c r="G485">
        <v>2346</v>
      </c>
      <c r="H485" t="s">
        <v>21</v>
      </c>
      <c r="I485" t="s">
        <v>22</v>
      </c>
      <c r="J485">
        <v>1492664400</v>
      </c>
      <c r="K485">
        <v>1495515600</v>
      </c>
      <c r="L485" t="b">
        <v>0</v>
      </c>
      <c r="M485" t="b">
        <v>0</v>
      </c>
      <c r="N485" t="s">
        <v>33</v>
      </c>
      <c r="O485" s="11">
        <f>E485/D485</f>
        <v>1.7862556663644606</v>
      </c>
      <c r="P485" s="5">
        <f>IF(ISERROR(E485/G485),"0",E485/G485)</f>
        <v>83.982949701619773</v>
      </c>
      <c r="Q485" t="s">
        <v>2038</v>
      </c>
      <c r="R485" t="s">
        <v>2039</v>
      </c>
      <c r="S485" s="8">
        <f>(((J485/60)/60)/24)+DATE(1970,1,1)</f>
        <v>42845.208333333328</v>
      </c>
      <c r="T485" s="8">
        <f>(((K485/60)/60)/24)+DATE(1970,1,1)</f>
        <v>42878.208333333328</v>
      </c>
    </row>
    <row r="486" spans="1:20" customFormat="1" ht="17" x14ac:dyDescent="0.2">
      <c r="A486">
        <v>488</v>
      </c>
      <c r="B486" t="s">
        <v>1023</v>
      </c>
      <c r="C486" s="3" t="s">
        <v>1024</v>
      </c>
      <c r="D486">
        <v>5300</v>
      </c>
      <c r="E486">
        <v>11663</v>
      </c>
      <c r="F486" t="s">
        <v>20</v>
      </c>
      <c r="G486">
        <v>115</v>
      </c>
      <c r="H486" t="s">
        <v>21</v>
      </c>
      <c r="I486" t="s">
        <v>22</v>
      </c>
      <c r="J486">
        <v>1454479200</v>
      </c>
      <c r="K486">
        <v>1455948000</v>
      </c>
      <c r="L486" t="b">
        <v>0</v>
      </c>
      <c r="M486" t="b">
        <v>0</v>
      </c>
      <c r="N486" t="s">
        <v>33</v>
      </c>
      <c r="O486" s="11">
        <f>E486/D486</f>
        <v>2.2005660377358489</v>
      </c>
      <c r="P486" s="5">
        <f>IF(ISERROR(E486/G486),"0",E486/G486)</f>
        <v>101.41739130434783</v>
      </c>
      <c r="Q486" t="s">
        <v>2038</v>
      </c>
      <c r="R486" t="s">
        <v>2039</v>
      </c>
      <c r="S486" s="8">
        <f>(((J486/60)/60)/24)+DATE(1970,1,1)</f>
        <v>42403.25</v>
      </c>
      <c r="T486" s="8">
        <f>(((K486/60)/60)/24)+DATE(1970,1,1)</f>
        <v>42420.25</v>
      </c>
    </row>
    <row r="487" spans="1:20" customFormat="1" ht="17" x14ac:dyDescent="0.2">
      <c r="A487">
        <v>489</v>
      </c>
      <c r="B487" t="s">
        <v>1025</v>
      </c>
      <c r="C487" s="3" t="s">
        <v>1026</v>
      </c>
      <c r="D487">
        <v>9200</v>
      </c>
      <c r="E487">
        <v>9339</v>
      </c>
      <c r="F487" t="s">
        <v>20</v>
      </c>
      <c r="G487">
        <v>85</v>
      </c>
      <c r="H487" t="s">
        <v>107</v>
      </c>
      <c r="I487" t="s">
        <v>108</v>
      </c>
      <c r="J487">
        <v>1281934800</v>
      </c>
      <c r="K487">
        <v>1282366800</v>
      </c>
      <c r="L487" t="b">
        <v>0</v>
      </c>
      <c r="M487" t="b">
        <v>0</v>
      </c>
      <c r="N487" t="s">
        <v>65</v>
      </c>
      <c r="O487" s="11">
        <f>E487/D487</f>
        <v>1.015108695652174</v>
      </c>
      <c r="P487" s="5">
        <f>IF(ISERROR(E487/G487),"0",E487/G487)</f>
        <v>109.87058823529412</v>
      </c>
      <c r="Q487" t="s">
        <v>2036</v>
      </c>
      <c r="R487" t="s">
        <v>2045</v>
      </c>
      <c r="S487" s="8">
        <f>(((J487/60)/60)/24)+DATE(1970,1,1)</f>
        <v>40406.208333333336</v>
      </c>
      <c r="T487" s="8">
        <f>(((K487/60)/60)/24)+DATE(1970,1,1)</f>
        <v>40411.208333333336</v>
      </c>
    </row>
    <row r="488" spans="1:20" customFormat="1" ht="17" x14ac:dyDescent="0.2">
      <c r="A488">
        <v>490</v>
      </c>
      <c r="B488" t="s">
        <v>1027</v>
      </c>
      <c r="C488" s="3" t="s">
        <v>1028</v>
      </c>
      <c r="D488">
        <v>2400</v>
      </c>
      <c r="E488">
        <v>4596</v>
      </c>
      <c r="F488" t="s">
        <v>20</v>
      </c>
      <c r="G488">
        <v>144</v>
      </c>
      <c r="H488" t="s">
        <v>21</v>
      </c>
      <c r="I488" t="s">
        <v>22</v>
      </c>
      <c r="J488">
        <v>1573970400</v>
      </c>
      <c r="K488">
        <v>1574575200</v>
      </c>
      <c r="L488" t="b">
        <v>0</v>
      </c>
      <c r="M488" t="b">
        <v>0</v>
      </c>
      <c r="N488" t="s">
        <v>1029</v>
      </c>
      <c r="O488" s="11">
        <f>E488/D488</f>
        <v>1.915</v>
      </c>
      <c r="P488" s="5">
        <f>IF(ISERROR(E488/G488),"0",E488/G488)</f>
        <v>31.916666666666668</v>
      </c>
      <c r="Q488" t="s">
        <v>2063</v>
      </c>
      <c r="R488" t="s">
        <v>2064</v>
      </c>
      <c r="S488" s="8">
        <f>(((J488/60)/60)/24)+DATE(1970,1,1)</f>
        <v>43786.25</v>
      </c>
      <c r="T488" s="8">
        <f>(((K488/60)/60)/24)+DATE(1970,1,1)</f>
        <v>43793.25</v>
      </c>
    </row>
    <row r="489" spans="1:20" customFormat="1" ht="34" x14ac:dyDescent="0.2">
      <c r="A489">
        <v>491</v>
      </c>
      <c r="B489" t="s">
        <v>1030</v>
      </c>
      <c r="C489" s="3" t="s">
        <v>1031</v>
      </c>
      <c r="D489">
        <v>56800</v>
      </c>
      <c r="E489">
        <v>173437</v>
      </c>
      <c r="F489" t="s">
        <v>20</v>
      </c>
      <c r="G489">
        <v>2443</v>
      </c>
      <c r="H489" t="s">
        <v>21</v>
      </c>
      <c r="I489" t="s">
        <v>22</v>
      </c>
      <c r="J489">
        <v>1372654800</v>
      </c>
      <c r="K489">
        <v>1374901200</v>
      </c>
      <c r="L489" t="b">
        <v>0</v>
      </c>
      <c r="M489" t="b">
        <v>1</v>
      </c>
      <c r="N489" t="s">
        <v>17</v>
      </c>
      <c r="O489" s="11">
        <f>E489/D489</f>
        <v>3.0534683098591549</v>
      </c>
      <c r="P489" s="5">
        <f>IF(ISERROR(E489/G489),"0",E489/G489)</f>
        <v>70.993450675399103</v>
      </c>
      <c r="Q489" t="s">
        <v>2032</v>
      </c>
      <c r="R489" t="s">
        <v>2033</v>
      </c>
      <c r="S489" s="8">
        <f>(((J489/60)/60)/24)+DATE(1970,1,1)</f>
        <v>41456.208333333336</v>
      </c>
      <c r="T489" s="8">
        <f>(((K489/60)/60)/24)+DATE(1970,1,1)</f>
        <v>41482.208333333336</v>
      </c>
    </row>
    <row r="490" spans="1:20" customFormat="1" ht="17" x14ac:dyDescent="0.2">
      <c r="A490">
        <v>492</v>
      </c>
      <c r="B490" t="s">
        <v>1032</v>
      </c>
      <c r="C490" s="3" t="s">
        <v>1033</v>
      </c>
      <c r="D490">
        <v>191000</v>
      </c>
      <c r="E490">
        <v>45831</v>
      </c>
      <c r="F490" t="s">
        <v>74</v>
      </c>
      <c r="G490">
        <v>595</v>
      </c>
      <c r="H490" t="s">
        <v>21</v>
      </c>
      <c r="I490" t="s">
        <v>22</v>
      </c>
      <c r="J490">
        <v>1275886800</v>
      </c>
      <c r="K490">
        <v>1278910800</v>
      </c>
      <c r="L490" t="b">
        <v>1</v>
      </c>
      <c r="M490" t="b">
        <v>1</v>
      </c>
      <c r="N490" t="s">
        <v>100</v>
      </c>
      <c r="O490" s="11">
        <f>E490/D490</f>
        <v>0.23995287958115183</v>
      </c>
      <c r="P490" s="5">
        <f>IF(ISERROR(E490/G490),"0",E490/G490)</f>
        <v>77.026890756302521</v>
      </c>
      <c r="Q490" t="s">
        <v>2040</v>
      </c>
      <c r="R490" t="s">
        <v>2051</v>
      </c>
      <c r="S490" s="8">
        <f>(((J490/60)/60)/24)+DATE(1970,1,1)</f>
        <v>40336.208333333336</v>
      </c>
      <c r="T490" s="8">
        <f>(((K490/60)/60)/24)+DATE(1970,1,1)</f>
        <v>40371.208333333336</v>
      </c>
    </row>
    <row r="491" spans="1:20" customFormat="1" ht="17" x14ac:dyDescent="0.2">
      <c r="A491">
        <v>493</v>
      </c>
      <c r="B491" t="s">
        <v>1034</v>
      </c>
      <c r="C491" s="3" t="s">
        <v>1035</v>
      </c>
      <c r="D491">
        <v>900</v>
      </c>
      <c r="E491">
        <v>6514</v>
      </c>
      <c r="F491" t="s">
        <v>20</v>
      </c>
      <c r="G491">
        <v>64</v>
      </c>
      <c r="H491" t="s">
        <v>21</v>
      </c>
      <c r="I491" t="s">
        <v>22</v>
      </c>
      <c r="J491">
        <v>1561784400</v>
      </c>
      <c r="K491">
        <v>1562907600</v>
      </c>
      <c r="L491" t="b">
        <v>0</v>
      </c>
      <c r="M491" t="b">
        <v>0</v>
      </c>
      <c r="N491" t="s">
        <v>122</v>
      </c>
      <c r="O491" s="11">
        <f>E491/D491</f>
        <v>7.2377777777777776</v>
      </c>
      <c r="P491" s="5">
        <f>IF(ISERROR(E491/G491),"0",E491/G491)</f>
        <v>101.78125</v>
      </c>
      <c r="Q491" t="s">
        <v>2053</v>
      </c>
      <c r="R491" t="s">
        <v>2054</v>
      </c>
      <c r="S491" s="8">
        <f>(((J491/60)/60)/24)+DATE(1970,1,1)</f>
        <v>43645.208333333328</v>
      </c>
      <c r="T491" s="8">
        <f>(((K491/60)/60)/24)+DATE(1970,1,1)</f>
        <v>43658.208333333328</v>
      </c>
    </row>
    <row r="492" spans="1:20" customFormat="1" ht="17" x14ac:dyDescent="0.2">
      <c r="A492">
        <v>494</v>
      </c>
      <c r="B492" t="s">
        <v>1036</v>
      </c>
      <c r="C492" s="3" t="s">
        <v>1037</v>
      </c>
      <c r="D492">
        <v>2500</v>
      </c>
      <c r="E492">
        <v>13684</v>
      </c>
      <c r="F492" t="s">
        <v>20</v>
      </c>
      <c r="G492">
        <v>268</v>
      </c>
      <c r="H492" t="s">
        <v>21</v>
      </c>
      <c r="I492" t="s">
        <v>22</v>
      </c>
      <c r="J492">
        <v>1332392400</v>
      </c>
      <c r="K492">
        <v>1332478800</v>
      </c>
      <c r="L492" t="b">
        <v>0</v>
      </c>
      <c r="M492" t="b">
        <v>0</v>
      </c>
      <c r="N492" t="s">
        <v>65</v>
      </c>
      <c r="O492" s="11">
        <f>E492/D492</f>
        <v>5.4736000000000002</v>
      </c>
      <c r="P492" s="5">
        <f>IF(ISERROR(E492/G492),"0",E492/G492)</f>
        <v>51.059701492537314</v>
      </c>
      <c r="Q492" t="s">
        <v>2036</v>
      </c>
      <c r="R492" t="s">
        <v>2045</v>
      </c>
      <c r="S492" s="8">
        <f>(((J492/60)/60)/24)+DATE(1970,1,1)</f>
        <v>40990.208333333336</v>
      </c>
      <c r="T492" s="8">
        <f>(((K492/60)/60)/24)+DATE(1970,1,1)</f>
        <v>40991.208333333336</v>
      </c>
    </row>
    <row r="493" spans="1:20" customFormat="1" ht="17" x14ac:dyDescent="0.2">
      <c r="A493">
        <v>495</v>
      </c>
      <c r="B493" t="s">
        <v>1038</v>
      </c>
      <c r="C493" s="3" t="s">
        <v>1039</v>
      </c>
      <c r="D493">
        <v>3200</v>
      </c>
      <c r="E493">
        <v>13264</v>
      </c>
      <c r="F493" t="s">
        <v>20</v>
      </c>
      <c r="G493">
        <v>195</v>
      </c>
      <c r="H493" t="s">
        <v>36</v>
      </c>
      <c r="I493" t="s">
        <v>37</v>
      </c>
      <c r="J493">
        <v>1402376400</v>
      </c>
      <c r="K493">
        <v>1402722000</v>
      </c>
      <c r="L493" t="b">
        <v>0</v>
      </c>
      <c r="M493" t="b">
        <v>0</v>
      </c>
      <c r="N493" t="s">
        <v>33</v>
      </c>
      <c r="O493" s="11">
        <f>E493/D493</f>
        <v>4.1449999999999996</v>
      </c>
      <c r="P493" s="5">
        <f>IF(ISERROR(E493/G493),"0",E493/G493)</f>
        <v>68.02051282051282</v>
      </c>
      <c r="Q493" t="s">
        <v>2038</v>
      </c>
      <c r="R493" t="s">
        <v>2039</v>
      </c>
      <c r="S493" s="8">
        <f>(((J493/60)/60)/24)+DATE(1970,1,1)</f>
        <v>41800.208333333336</v>
      </c>
      <c r="T493" s="8">
        <f>(((K493/60)/60)/24)+DATE(1970,1,1)</f>
        <v>41804.208333333336</v>
      </c>
    </row>
    <row r="494" spans="1:20" customFormat="1" ht="17" x14ac:dyDescent="0.2">
      <c r="A494">
        <v>496</v>
      </c>
      <c r="B494" t="s">
        <v>1040</v>
      </c>
      <c r="C494" s="3" t="s">
        <v>1041</v>
      </c>
      <c r="D494">
        <v>183800</v>
      </c>
      <c r="E494">
        <v>1667</v>
      </c>
      <c r="F494" t="s">
        <v>14</v>
      </c>
      <c r="G494">
        <v>54</v>
      </c>
      <c r="H494" t="s">
        <v>21</v>
      </c>
      <c r="I494" t="s">
        <v>22</v>
      </c>
      <c r="J494">
        <v>1495342800</v>
      </c>
      <c r="K494">
        <v>1496811600</v>
      </c>
      <c r="L494" t="b">
        <v>0</v>
      </c>
      <c r="M494" t="b">
        <v>0</v>
      </c>
      <c r="N494" t="s">
        <v>71</v>
      </c>
      <c r="O494" s="11">
        <f>E494/D494</f>
        <v>9.0696409140369975E-3</v>
      </c>
      <c r="P494" s="5">
        <f>IF(ISERROR(E494/G494),"0",E494/G494)</f>
        <v>30.87037037037037</v>
      </c>
      <c r="Q494" t="s">
        <v>2040</v>
      </c>
      <c r="R494" t="s">
        <v>2048</v>
      </c>
      <c r="S494" s="8">
        <f>(((J494/60)/60)/24)+DATE(1970,1,1)</f>
        <v>42876.208333333328</v>
      </c>
      <c r="T494" s="8">
        <f>(((K494/60)/60)/24)+DATE(1970,1,1)</f>
        <v>42893.208333333328</v>
      </c>
    </row>
    <row r="495" spans="1:20" customFormat="1" ht="17" x14ac:dyDescent="0.2">
      <c r="A495">
        <v>497</v>
      </c>
      <c r="B495" t="s">
        <v>1042</v>
      </c>
      <c r="C495" s="3" t="s">
        <v>1043</v>
      </c>
      <c r="D495">
        <v>9800</v>
      </c>
      <c r="E495">
        <v>3349</v>
      </c>
      <c r="F495" t="s">
        <v>14</v>
      </c>
      <c r="G495">
        <v>120</v>
      </c>
      <c r="H495" t="s">
        <v>21</v>
      </c>
      <c r="I495" t="s">
        <v>22</v>
      </c>
      <c r="J495">
        <v>1482213600</v>
      </c>
      <c r="K495">
        <v>1482213600</v>
      </c>
      <c r="L495" t="b">
        <v>0</v>
      </c>
      <c r="M495" t="b">
        <v>1</v>
      </c>
      <c r="N495" t="s">
        <v>65</v>
      </c>
      <c r="O495" s="11">
        <f>E495/D495</f>
        <v>0.34173469387755101</v>
      </c>
      <c r="P495" s="5">
        <f>IF(ISERROR(E495/G495),"0",E495/G495)</f>
        <v>27.908333333333335</v>
      </c>
      <c r="Q495" t="s">
        <v>2036</v>
      </c>
      <c r="R495" t="s">
        <v>2045</v>
      </c>
      <c r="S495" s="8">
        <f>(((J495/60)/60)/24)+DATE(1970,1,1)</f>
        <v>42724.25</v>
      </c>
      <c r="T495" s="8">
        <f>(((K495/60)/60)/24)+DATE(1970,1,1)</f>
        <v>42724.25</v>
      </c>
    </row>
    <row r="496" spans="1:20" customFormat="1" ht="17" x14ac:dyDescent="0.2">
      <c r="A496">
        <v>498</v>
      </c>
      <c r="B496" t="s">
        <v>1044</v>
      </c>
      <c r="C496" s="3" t="s">
        <v>1045</v>
      </c>
      <c r="D496">
        <v>193400</v>
      </c>
      <c r="E496">
        <v>46317</v>
      </c>
      <c r="F496" t="s">
        <v>14</v>
      </c>
      <c r="G496">
        <v>579</v>
      </c>
      <c r="H496" t="s">
        <v>36</v>
      </c>
      <c r="I496" t="s">
        <v>37</v>
      </c>
      <c r="J496">
        <v>1420092000</v>
      </c>
      <c r="K496">
        <v>1420264800</v>
      </c>
      <c r="L496" t="b">
        <v>0</v>
      </c>
      <c r="M496" t="b">
        <v>0</v>
      </c>
      <c r="N496" t="s">
        <v>28</v>
      </c>
      <c r="O496" s="11">
        <f>E496/D496</f>
        <v>0.239488107549121</v>
      </c>
      <c r="P496" s="5">
        <f>IF(ISERROR(E496/G496),"0",E496/G496)</f>
        <v>79.994818652849744</v>
      </c>
      <c r="Q496" t="s">
        <v>2036</v>
      </c>
      <c r="R496" t="s">
        <v>2037</v>
      </c>
      <c r="S496" s="8">
        <f>(((J496/60)/60)/24)+DATE(1970,1,1)</f>
        <v>42005.25</v>
      </c>
      <c r="T496" s="8">
        <f>(((K496/60)/60)/24)+DATE(1970,1,1)</f>
        <v>42007.25</v>
      </c>
    </row>
    <row r="497" spans="1:20" customFormat="1" ht="34" x14ac:dyDescent="0.2">
      <c r="A497">
        <v>499</v>
      </c>
      <c r="B497" t="s">
        <v>1046</v>
      </c>
      <c r="C497" s="3" t="s">
        <v>1047</v>
      </c>
      <c r="D497">
        <v>163800</v>
      </c>
      <c r="E497">
        <v>78743</v>
      </c>
      <c r="F497" t="s">
        <v>14</v>
      </c>
      <c r="G497">
        <v>2072</v>
      </c>
      <c r="H497" t="s">
        <v>21</v>
      </c>
      <c r="I497" t="s">
        <v>22</v>
      </c>
      <c r="J497">
        <v>1458018000</v>
      </c>
      <c r="K497">
        <v>1458450000</v>
      </c>
      <c r="L497" t="b">
        <v>0</v>
      </c>
      <c r="M497" t="b">
        <v>1</v>
      </c>
      <c r="N497" t="s">
        <v>42</v>
      </c>
      <c r="O497" s="11">
        <f>E497/D497</f>
        <v>0.48072649572649573</v>
      </c>
      <c r="P497" s="5">
        <f>IF(ISERROR(E497/G497),"0",E497/G497)</f>
        <v>38.003378378378379</v>
      </c>
      <c r="Q497" t="s">
        <v>2040</v>
      </c>
      <c r="R497" t="s">
        <v>2041</v>
      </c>
      <c r="S497" s="8">
        <f>(((J497/60)/60)/24)+DATE(1970,1,1)</f>
        <v>42444.208333333328</v>
      </c>
      <c r="T497" s="8">
        <f>(((K497/60)/60)/24)+DATE(1970,1,1)</f>
        <v>42449.208333333328</v>
      </c>
    </row>
    <row r="498" spans="1:20" customFormat="1" ht="17" x14ac:dyDescent="0.2">
      <c r="A498">
        <v>500</v>
      </c>
      <c r="B498" t="s">
        <v>1048</v>
      </c>
      <c r="C498" s="3" t="s">
        <v>1049</v>
      </c>
      <c r="D498">
        <v>100</v>
      </c>
      <c r="E498">
        <v>0</v>
      </c>
      <c r="F498" t="s">
        <v>14</v>
      </c>
      <c r="G498">
        <v>0</v>
      </c>
      <c r="H498" t="s">
        <v>21</v>
      </c>
      <c r="I498" t="s">
        <v>22</v>
      </c>
      <c r="J498">
        <v>1367384400</v>
      </c>
      <c r="K498">
        <v>1369803600</v>
      </c>
      <c r="L498" t="b">
        <v>0</v>
      </c>
      <c r="M498" t="b">
        <v>1</v>
      </c>
      <c r="N498" t="s">
        <v>33</v>
      </c>
      <c r="O498" s="11">
        <f>E498/D498</f>
        <v>0</v>
      </c>
      <c r="P498" s="5" t="str">
        <f>IF(ISERROR(E498/G498),"0",E498/G498)</f>
        <v>0</v>
      </c>
      <c r="Q498" t="s">
        <v>2038</v>
      </c>
      <c r="R498" t="s">
        <v>2039</v>
      </c>
      <c r="S498" s="8">
        <f>(((J498/60)/60)/24)+DATE(1970,1,1)</f>
        <v>41395.208333333336</v>
      </c>
      <c r="T498" s="8">
        <f>(((K498/60)/60)/24)+DATE(1970,1,1)</f>
        <v>41423.208333333336</v>
      </c>
    </row>
    <row r="499" spans="1:20" customFormat="1" ht="17" x14ac:dyDescent="0.2">
      <c r="A499">
        <v>501</v>
      </c>
      <c r="B499" t="s">
        <v>1050</v>
      </c>
      <c r="C499" s="3" t="s">
        <v>1051</v>
      </c>
      <c r="D499">
        <v>153600</v>
      </c>
      <c r="E499">
        <v>107743</v>
      </c>
      <c r="F499" t="s">
        <v>14</v>
      </c>
      <c r="G499">
        <v>1796</v>
      </c>
      <c r="H499" t="s">
        <v>21</v>
      </c>
      <c r="I499" t="s">
        <v>22</v>
      </c>
      <c r="J499">
        <v>1363064400</v>
      </c>
      <c r="K499">
        <v>1363237200</v>
      </c>
      <c r="L499" t="b">
        <v>0</v>
      </c>
      <c r="M499" t="b">
        <v>0</v>
      </c>
      <c r="N499" t="s">
        <v>42</v>
      </c>
      <c r="O499" s="11">
        <f>E499/D499</f>
        <v>0.70145182291666663</v>
      </c>
      <c r="P499" s="5">
        <f>IF(ISERROR(E499/G499),"0",E499/G499)</f>
        <v>59.990534521158132</v>
      </c>
      <c r="Q499" t="s">
        <v>2040</v>
      </c>
      <c r="R499" t="s">
        <v>2041</v>
      </c>
      <c r="S499" s="8">
        <f>(((J499/60)/60)/24)+DATE(1970,1,1)</f>
        <v>41345.208333333336</v>
      </c>
      <c r="T499" s="8">
        <f>(((K499/60)/60)/24)+DATE(1970,1,1)</f>
        <v>41347.208333333336</v>
      </c>
    </row>
    <row r="500" spans="1:20" customFormat="1" ht="17" x14ac:dyDescent="0.2">
      <c r="A500">
        <v>502</v>
      </c>
      <c r="B500" t="s">
        <v>477</v>
      </c>
      <c r="C500" s="3" t="s">
        <v>1052</v>
      </c>
      <c r="D500">
        <v>1300</v>
      </c>
      <c r="E500">
        <v>6889</v>
      </c>
      <c r="F500" t="s">
        <v>20</v>
      </c>
      <c r="G500">
        <v>186</v>
      </c>
      <c r="H500" t="s">
        <v>26</v>
      </c>
      <c r="I500" t="s">
        <v>27</v>
      </c>
      <c r="J500">
        <v>1343365200</v>
      </c>
      <c r="K500">
        <v>1345870800</v>
      </c>
      <c r="L500" t="b">
        <v>0</v>
      </c>
      <c r="M500" t="b">
        <v>1</v>
      </c>
      <c r="N500" t="s">
        <v>89</v>
      </c>
      <c r="O500" s="11">
        <f>E500/D500</f>
        <v>5.2992307692307694</v>
      </c>
      <c r="P500" s="5">
        <f>IF(ISERROR(E500/G500),"0",E500/G500)</f>
        <v>37.037634408602152</v>
      </c>
      <c r="Q500" t="s">
        <v>2049</v>
      </c>
      <c r="R500" t="s">
        <v>2050</v>
      </c>
      <c r="S500" s="8">
        <f>(((J500/60)/60)/24)+DATE(1970,1,1)</f>
        <v>41117.208333333336</v>
      </c>
      <c r="T500" s="8">
        <f>(((K500/60)/60)/24)+DATE(1970,1,1)</f>
        <v>41146.208333333336</v>
      </c>
    </row>
    <row r="501" spans="1:20" customFormat="1" ht="34" x14ac:dyDescent="0.2">
      <c r="A501">
        <v>503</v>
      </c>
      <c r="B501" t="s">
        <v>1053</v>
      </c>
      <c r="C501" s="3" t="s">
        <v>1054</v>
      </c>
      <c r="D501">
        <v>25500</v>
      </c>
      <c r="E501">
        <v>45983</v>
      </c>
      <c r="F501" t="s">
        <v>20</v>
      </c>
      <c r="G501">
        <v>460</v>
      </c>
      <c r="H501" t="s">
        <v>21</v>
      </c>
      <c r="I501" t="s">
        <v>22</v>
      </c>
      <c r="J501">
        <v>1435726800</v>
      </c>
      <c r="K501">
        <v>1437454800</v>
      </c>
      <c r="L501" t="b">
        <v>0</v>
      </c>
      <c r="M501" t="b">
        <v>0</v>
      </c>
      <c r="N501" t="s">
        <v>53</v>
      </c>
      <c r="O501" s="11">
        <f>E501/D501</f>
        <v>1.8032549019607844</v>
      </c>
      <c r="P501" s="5">
        <f>IF(ISERROR(E501/G501),"0",E501/G501)</f>
        <v>99.963043478260872</v>
      </c>
      <c r="Q501" t="s">
        <v>2040</v>
      </c>
      <c r="R501" t="s">
        <v>2043</v>
      </c>
      <c r="S501" s="8">
        <f>(((J501/60)/60)/24)+DATE(1970,1,1)</f>
        <v>42186.208333333328</v>
      </c>
      <c r="T501" s="8">
        <f>(((K501/60)/60)/24)+DATE(1970,1,1)</f>
        <v>42206.208333333328</v>
      </c>
    </row>
    <row r="502" spans="1:20" customFormat="1" ht="17" x14ac:dyDescent="0.2">
      <c r="A502">
        <v>504</v>
      </c>
      <c r="B502" t="s">
        <v>1055</v>
      </c>
      <c r="C502" s="3" t="s">
        <v>1056</v>
      </c>
      <c r="D502">
        <v>7500</v>
      </c>
      <c r="E502">
        <v>6924</v>
      </c>
      <c r="F502" t="s">
        <v>14</v>
      </c>
      <c r="G502">
        <v>62</v>
      </c>
      <c r="H502" t="s">
        <v>107</v>
      </c>
      <c r="I502" t="s">
        <v>108</v>
      </c>
      <c r="J502">
        <v>1431925200</v>
      </c>
      <c r="K502">
        <v>1432011600</v>
      </c>
      <c r="L502" t="b">
        <v>0</v>
      </c>
      <c r="M502" t="b">
        <v>0</v>
      </c>
      <c r="N502" t="s">
        <v>23</v>
      </c>
      <c r="O502" s="11">
        <f>E502/D502</f>
        <v>0.92320000000000002</v>
      </c>
      <c r="P502" s="5">
        <f>IF(ISERROR(E502/G502),"0",E502/G502)</f>
        <v>111.6774193548387</v>
      </c>
      <c r="Q502" t="s">
        <v>2034</v>
      </c>
      <c r="R502" t="s">
        <v>2035</v>
      </c>
      <c r="S502" s="8">
        <f>(((J502/60)/60)/24)+DATE(1970,1,1)</f>
        <v>42142.208333333328</v>
      </c>
      <c r="T502" s="8">
        <f>(((K502/60)/60)/24)+DATE(1970,1,1)</f>
        <v>42143.208333333328</v>
      </c>
    </row>
    <row r="503" spans="1:20" customFormat="1" ht="17" x14ac:dyDescent="0.2">
      <c r="A503">
        <v>505</v>
      </c>
      <c r="B503" t="s">
        <v>1057</v>
      </c>
      <c r="C503" s="3" t="s">
        <v>1058</v>
      </c>
      <c r="D503">
        <v>89900</v>
      </c>
      <c r="E503">
        <v>12497</v>
      </c>
      <c r="F503" t="s">
        <v>14</v>
      </c>
      <c r="G503">
        <v>347</v>
      </c>
      <c r="H503" t="s">
        <v>21</v>
      </c>
      <c r="I503" t="s">
        <v>22</v>
      </c>
      <c r="J503">
        <v>1362722400</v>
      </c>
      <c r="K503">
        <v>1366347600</v>
      </c>
      <c r="L503" t="b">
        <v>0</v>
      </c>
      <c r="M503" t="b">
        <v>1</v>
      </c>
      <c r="N503" t="s">
        <v>133</v>
      </c>
      <c r="O503" s="11">
        <f>E503/D503</f>
        <v>0.13901001112347053</v>
      </c>
      <c r="P503" s="5">
        <f>IF(ISERROR(E503/G503),"0",E503/G503)</f>
        <v>36.014409221902014</v>
      </c>
      <c r="Q503" t="s">
        <v>2046</v>
      </c>
      <c r="R503" t="s">
        <v>2055</v>
      </c>
      <c r="S503" s="8">
        <f>(((J503/60)/60)/24)+DATE(1970,1,1)</f>
        <v>41341.25</v>
      </c>
      <c r="T503" s="8">
        <f>(((K503/60)/60)/24)+DATE(1970,1,1)</f>
        <v>41383.208333333336</v>
      </c>
    </row>
    <row r="504" spans="1:20" customFormat="1" ht="17" x14ac:dyDescent="0.2">
      <c r="A504">
        <v>506</v>
      </c>
      <c r="B504" t="s">
        <v>1059</v>
      </c>
      <c r="C504" s="3" t="s">
        <v>1060</v>
      </c>
      <c r="D504">
        <v>18000</v>
      </c>
      <c r="E504">
        <v>166874</v>
      </c>
      <c r="F504" t="s">
        <v>20</v>
      </c>
      <c r="G504">
        <v>2528</v>
      </c>
      <c r="H504" t="s">
        <v>21</v>
      </c>
      <c r="I504" t="s">
        <v>22</v>
      </c>
      <c r="J504">
        <v>1511416800</v>
      </c>
      <c r="K504">
        <v>1512885600</v>
      </c>
      <c r="L504" t="b">
        <v>0</v>
      </c>
      <c r="M504" t="b">
        <v>1</v>
      </c>
      <c r="N504" t="s">
        <v>33</v>
      </c>
      <c r="O504" s="11">
        <f>E504/D504</f>
        <v>9.2707777777777771</v>
      </c>
      <c r="P504" s="5">
        <f>IF(ISERROR(E504/G504),"0",E504/G504)</f>
        <v>66.010284810126578</v>
      </c>
      <c r="Q504" t="s">
        <v>2038</v>
      </c>
      <c r="R504" t="s">
        <v>2039</v>
      </c>
      <c r="S504" s="8">
        <f>(((J504/60)/60)/24)+DATE(1970,1,1)</f>
        <v>43062.25</v>
      </c>
      <c r="T504" s="8">
        <f>(((K504/60)/60)/24)+DATE(1970,1,1)</f>
        <v>43079.25</v>
      </c>
    </row>
    <row r="505" spans="1:20" customFormat="1" ht="34" x14ac:dyDescent="0.2">
      <c r="A505">
        <v>507</v>
      </c>
      <c r="B505" t="s">
        <v>1061</v>
      </c>
      <c r="C505" s="3" t="s">
        <v>1062</v>
      </c>
      <c r="D505">
        <v>2100</v>
      </c>
      <c r="E505">
        <v>837</v>
      </c>
      <c r="F505" t="s">
        <v>14</v>
      </c>
      <c r="G505">
        <v>19</v>
      </c>
      <c r="H505" t="s">
        <v>21</v>
      </c>
      <c r="I505" t="s">
        <v>22</v>
      </c>
      <c r="J505">
        <v>1365483600</v>
      </c>
      <c r="K505">
        <v>1369717200</v>
      </c>
      <c r="L505" t="b">
        <v>0</v>
      </c>
      <c r="M505" t="b">
        <v>1</v>
      </c>
      <c r="N505" t="s">
        <v>28</v>
      </c>
      <c r="O505" s="11">
        <f>E505/D505</f>
        <v>0.39857142857142858</v>
      </c>
      <c r="P505" s="5">
        <f>IF(ISERROR(E505/G505),"0",E505/G505)</f>
        <v>44.05263157894737</v>
      </c>
      <c r="Q505" t="s">
        <v>2036</v>
      </c>
      <c r="R505" t="s">
        <v>2037</v>
      </c>
      <c r="S505" s="8">
        <f>(((J505/60)/60)/24)+DATE(1970,1,1)</f>
        <v>41373.208333333336</v>
      </c>
      <c r="T505" s="8">
        <f>(((K505/60)/60)/24)+DATE(1970,1,1)</f>
        <v>41422.208333333336</v>
      </c>
    </row>
    <row r="506" spans="1:20" customFormat="1" ht="17" x14ac:dyDescent="0.2">
      <c r="A506">
        <v>508</v>
      </c>
      <c r="B506" t="s">
        <v>1063</v>
      </c>
      <c r="C506" s="3" t="s">
        <v>1064</v>
      </c>
      <c r="D506">
        <v>172700</v>
      </c>
      <c r="E506">
        <v>193820</v>
      </c>
      <c r="F506" t="s">
        <v>20</v>
      </c>
      <c r="G506">
        <v>3657</v>
      </c>
      <c r="H506" t="s">
        <v>21</v>
      </c>
      <c r="I506" t="s">
        <v>22</v>
      </c>
      <c r="J506">
        <v>1532840400</v>
      </c>
      <c r="K506">
        <v>1534654800</v>
      </c>
      <c r="L506" t="b">
        <v>0</v>
      </c>
      <c r="M506" t="b">
        <v>0</v>
      </c>
      <c r="N506" t="s">
        <v>33</v>
      </c>
      <c r="O506" s="11">
        <f>E506/D506</f>
        <v>1.1222929936305732</v>
      </c>
      <c r="P506" s="5">
        <f>IF(ISERROR(E506/G506),"0",E506/G506)</f>
        <v>52.999726551818434</v>
      </c>
      <c r="Q506" t="s">
        <v>2038</v>
      </c>
      <c r="R506" t="s">
        <v>2039</v>
      </c>
      <c r="S506" s="8">
        <f>(((J506/60)/60)/24)+DATE(1970,1,1)</f>
        <v>43310.208333333328</v>
      </c>
      <c r="T506" s="8">
        <f>(((K506/60)/60)/24)+DATE(1970,1,1)</f>
        <v>43331.208333333328</v>
      </c>
    </row>
    <row r="507" spans="1:20" customFormat="1" ht="17" x14ac:dyDescent="0.2">
      <c r="A507">
        <v>509</v>
      </c>
      <c r="B507" t="s">
        <v>398</v>
      </c>
      <c r="C507" s="3" t="s">
        <v>1065</v>
      </c>
      <c r="D507">
        <v>168500</v>
      </c>
      <c r="E507">
        <v>119510</v>
      </c>
      <c r="F507" t="s">
        <v>14</v>
      </c>
      <c r="G507">
        <v>1258</v>
      </c>
      <c r="H507" t="s">
        <v>21</v>
      </c>
      <c r="I507" t="s">
        <v>22</v>
      </c>
      <c r="J507">
        <v>1336194000</v>
      </c>
      <c r="K507">
        <v>1337058000</v>
      </c>
      <c r="L507" t="b">
        <v>0</v>
      </c>
      <c r="M507" t="b">
        <v>0</v>
      </c>
      <c r="N507" t="s">
        <v>33</v>
      </c>
      <c r="O507" s="11">
        <f>E507/D507</f>
        <v>0.70925816023738875</v>
      </c>
      <c r="P507" s="5">
        <f>IF(ISERROR(E507/G507),"0",E507/G507)</f>
        <v>95</v>
      </c>
      <c r="Q507" t="s">
        <v>2038</v>
      </c>
      <c r="R507" t="s">
        <v>2039</v>
      </c>
      <c r="S507" s="8">
        <f>(((J507/60)/60)/24)+DATE(1970,1,1)</f>
        <v>41034.208333333336</v>
      </c>
      <c r="T507" s="8">
        <f>(((K507/60)/60)/24)+DATE(1970,1,1)</f>
        <v>41044.208333333336</v>
      </c>
    </row>
    <row r="508" spans="1:20" customFormat="1" ht="17" x14ac:dyDescent="0.2">
      <c r="A508">
        <v>510</v>
      </c>
      <c r="B508" t="s">
        <v>1066</v>
      </c>
      <c r="C508" s="3" t="s">
        <v>1067</v>
      </c>
      <c r="D508">
        <v>7800</v>
      </c>
      <c r="E508">
        <v>9289</v>
      </c>
      <c r="F508" t="s">
        <v>20</v>
      </c>
      <c r="G508">
        <v>131</v>
      </c>
      <c r="H508" t="s">
        <v>26</v>
      </c>
      <c r="I508" t="s">
        <v>27</v>
      </c>
      <c r="J508">
        <v>1527742800</v>
      </c>
      <c r="K508">
        <v>1529816400</v>
      </c>
      <c r="L508" t="b">
        <v>0</v>
      </c>
      <c r="M508" t="b">
        <v>0</v>
      </c>
      <c r="N508" t="s">
        <v>53</v>
      </c>
      <c r="O508" s="11">
        <f>E508/D508</f>
        <v>1.1908974358974358</v>
      </c>
      <c r="P508" s="5">
        <f>IF(ISERROR(E508/G508),"0",E508/G508)</f>
        <v>70.908396946564892</v>
      </c>
      <c r="Q508" t="s">
        <v>2040</v>
      </c>
      <c r="R508" t="s">
        <v>2043</v>
      </c>
      <c r="S508" s="8">
        <f>(((J508/60)/60)/24)+DATE(1970,1,1)</f>
        <v>43251.208333333328</v>
      </c>
      <c r="T508" s="8">
        <f>(((K508/60)/60)/24)+DATE(1970,1,1)</f>
        <v>43275.208333333328</v>
      </c>
    </row>
    <row r="509" spans="1:20" customFormat="1" ht="17" x14ac:dyDescent="0.2">
      <c r="A509">
        <v>511</v>
      </c>
      <c r="B509" t="s">
        <v>1068</v>
      </c>
      <c r="C509" s="3" t="s">
        <v>1069</v>
      </c>
      <c r="D509">
        <v>147800</v>
      </c>
      <c r="E509">
        <v>35498</v>
      </c>
      <c r="F509" t="s">
        <v>14</v>
      </c>
      <c r="G509">
        <v>362</v>
      </c>
      <c r="H509" t="s">
        <v>21</v>
      </c>
      <c r="I509" t="s">
        <v>22</v>
      </c>
      <c r="J509">
        <v>1564030800</v>
      </c>
      <c r="K509">
        <v>1564894800</v>
      </c>
      <c r="L509" t="b">
        <v>0</v>
      </c>
      <c r="M509" t="b">
        <v>0</v>
      </c>
      <c r="N509" t="s">
        <v>33</v>
      </c>
      <c r="O509" s="11">
        <f>E509/D509</f>
        <v>0.24017591339648173</v>
      </c>
      <c r="P509" s="5">
        <f>IF(ISERROR(E509/G509),"0",E509/G509)</f>
        <v>98.060773480662988</v>
      </c>
      <c r="Q509" t="s">
        <v>2038</v>
      </c>
      <c r="R509" t="s">
        <v>2039</v>
      </c>
      <c r="S509" s="8">
        <f>(((J509/60)/60)/24)+DATE(1970,1,1)</f>
        <v>43671.208333333328</v>
      </c>
      <c r="T509" s="8">
        <f>(((K509/60)/60)/24)+DATE(1970,1,1)</f>
        <v>43681.208333333328</v>
      </c>
    </row>
    <row r="510" spans="1:20" customFormat="1" ht="17" x14ac:dyDescent="0.2">
      <c r="A510">
        <v>512</v>
      </c>
      <c r="B510" t="s">
        <v>1070</v>
      </c>
      <c r="C510" s="3" t="s">
        <v>1071</v>
      </c>
      <c r="D510">
        <v>9100</v>
      </c>
      <c r="E510">
        <v>12678</v>
      </c>
      <c r="F510" t="s">
        <v>20</v>
      </c>
      <c r="G510">
        <v>239</v>
      </c>
      <c r="H510" t="s">
        <v>21</v>
      </c>
      <c r="I510" t="s">
        <v>22</v>
      </c>
      <c r="J510">
        <v>1404536400</v>
      </c>
      <c r="K510">
        <v>1404622800</v>
      </c>
      <c r="L510" t="b">
        <v>0</v>
      </c>
      <c r="M510" t="b">
        <v>1</v>
      </c>
      <c r="N510" t="s">
        <v>89</v>
      </c>
      <c r="O510" s="11">
        <f>E510/D510</f>
        <v>1.3931868131868133</v>
      </c>
      <c r="P510" s="5">
        <f>IF(ISERROR(E510/G510),"0",E510/G510)</f>
        <v>53.046025104602514</v>
      </c>
      <c r="Q510" t="s">
        <v>2049</v>
      </c>
      <c r="R510" t="s">
        <v>2050</v>
      </c>
      <c r="S510" s="8">
        <f>(((J510/60)/60)/24)+DATE(1970,1,1)</f>
        <v>41825.208333333336</v>
      </c>
      <c r="T510" s="8">
        <f>(((K510/60)/60)/24)+DATE(1970,1,1)</f>
        <v>41826.208333333336</v>
      </c>
    </row>
    <row r="511" spans="1:20" customFormat="1" ht="17" x14ac:dyDescent="0.2">
      <c r="A511">
        <v>513</v>
      </c>
      <c r="B511" t="s">
        <v>1072</v>
      </c>
      <c r="C511" s="3" t="s">
        <v>1073</v>
      </c>
      <c r="D511">
        <v>8300</v>
      </c>
      <c r="E511">
        <v>3260</v>
      </c>
      <c r="F511" t="s">
        <v>74</v>
      </c>
      <c r="G511">
        <v>35</v>
      </c>
      <c r="H511" t="s">
        <v>21</v>
      </c>
      <c r="I511" t="s">
        <v>22</v>
      </c>
      <c r="J511">
        <v>1284008400</v>
      </c>
      <c r="K511">
        <v>1284181200</v>
      </c>
      <c r="L511" t="b">
        <v>0</v>
      </c>
      <c r="M511" t="b">
        <v>0</v>
      </c>
      <c r="N511" t="s">
        <v>269</v>
      </c>
      <c r="O511" s="11">
        <f>E511/D511</f>
        <v>0.39277108433734942</v>
      </c>
      <c r="P511" s="5">
        <f>IF(ISERROR(E511/G511),"0",E511/G511)</f>
        <v>93.142857142857139</v>
      </c>
      <c r="Q511" t="s">
        <v>2040</v>
      </c>
      <c r="R511" t="s">
        <v>2059</v>
      </c>
      <c r="S511" s="8">
        <f>(((J511/60)/60)/24)+DATE(1970,1,1)</f>
        <v>40430.208333333336</v>
      </c>
      <c r="T511" s="8">
        <f>(((K511/60)/60)/24)+DATE(1970,1,1)</f>
        <v>40432.208333333336</v>
      </c>
    </row>
    <row r="512" spans="1:20" customFormat="1" ht="17" x14ac:dyDescent="0.2">
      <c r="A512">
        <v>514</v>
      </c>
      <c r="B512" t="s">
        <v>1074</v>
      </c>
      <c r="C512" s="3" t="s">
        <v>1075</v>
      </c>
      <c r="D512">
        <v>138700</v>
      </c>
      <c r="E512">
        <v>31123</v>
      </c>
      <c r="F512" t="s">
        <v>74</v>
      </c>
      <c r="G512">
        <v>528</v>
      </c>
      <c r="H512" t="s">
        <v>98</v>
      </c>
      <c r="I512" t="s">
        <v>99</v>
      </c>
      <c r="J512">
        <v>1386309600</v>
      </c>
      <c r="K512">
        <v>1386741600</v>
      </c>
      <c r="L512" t="b">
        <v>0</v>
      </c>
      <c r="M512" t="b">
        <v>1</v>
      </c>
      <c r="N512" t="s">
        <v>23</v>
      </c>
      <c r="O512" s="11">
        <f>E512/D512</f>
        <v>0.22439077144917088</v>
      </c>
      <c r="P512" s="5">
        <f>IF(ISERROR(E512/G512),"0",E512/G512)</f>
        <v>58.945075757575758</v>
      </c>
      <c r="Q512" t="s">
        <v>2034</v>
      </c>
      <c r="R512" t="s">
        <v>2035</v>
      </c>
      <c r="S512" s="8">
        <f>(((J512/60)/60)/24)+DATE(1970,1,1)</f>
        <v>41614.25</v>
      </c>
      <c r="T512" s="8">
        <f>(((K512/60)/60)/24)+DATE(1970,1,1)</f>
        <v>41619.25</v>
      </c>
    </row>
    <row r="513" spans="1:20" customFormat="1" ht="17" x14ac:dyDescent="0.2">
      <c r="A513">
        <v>515</v>
      </c>
      <c r="B513" t="s">
        <v>1076</v>
      </c>
      <c r="C513" s="3" t="s">
        <v>1077</v>
      </c>
      <c r="D513">
        <v>8600</v>
      </c>
      <c r="E513">
        <v>4797</v>
      </c>
      <c r="F513" t="s">
        <v>14</v>
      </c>
      <c r="G513">
        <v>133</v>
      </c>
      <c r="H513" t="s">
        <v>15</v>
      </c>
      <c r="I513" t="s">
        <v>16</v>
      </c>
      <c r="J513">
        <v>1324620000</v>
      </c>
      <c r="K513">
        <v>1324792800</v>
      </c>
      <c r="L513" t="b">
        <v>0</v>
      </c>
      <c r="M513" t="b">
        <v>1</v>
      </c>
      <c r="N513" t="s">
        <v>33</v>
      </c>
      <c r="O513" s="11">
        <f>E513/D513</f>
        <v>0.55779069767441858</v>
      </c>
      <c r="P513" s="5">
        <f>IF(ISERROR(E513/G513),"0",E513/G513)</f>
        <v>36.067669172932334</v>
      </c>
      <c r="Q513" t="s">
        <v>2038</v>
      </c>
      <c r="R513" t="s">
        <v>2039</v>
      </c>
      <c r="S513" s="8">
        <f>(((J513/60)/60)/24)+DATE(1970,1,1)</f>
        <v>40900.25</v>
      </c>
      <c r="T513" s="8">
        <f>(((K513/60)/60)/24)+DATE(1970,1,1)</f>
        <v>40902.25</v>
      </c>
    </row>
    <row r="514" spans="1:20" customFormat="1" ht="17" x14ac:dyDescent="0.2">
      <c r="A514">
        <v>516</v>
      </c>
      <c r="B514" t="s">
        <v>1078</v>
      </c>
      <c r="C514" s="3" t="s">
        <v>1079</v>
      </c>
      <c r="D514">
        <v>125400</v>
      </c>
      <c r="E514">
        <v>53324</v>
      </c>
      <c r="F514" t="s">
        <v>14</v>
      </c>
      <c r="G514">
        <v>846</v>
      </c>
      <c r="H514" t="s">
        <v>21</v>
      </c>
      <c r="I514" t="s">
        <v>22</v>
      </c>
      <c r="J514">
        <v>1281070800</v>
      </c>
      <c r="K514">
        <v>1284354000</v>
      </c>
      <c r="L514" t="b">
        <v>0</v>
      </c>
      <c r="M514" t="b">
        <v>0</v>
      </c>
      <c r="N514" t="s">
        <v>68</v>
      </c>
      <c r="O514" s="11">
        <f>E514/D514</f>
        <v>0.42523125996810207</v>
      </c>
      <c r="P514" s="5">
        <f>IF(ISERROR(E514/G514),"0",E514/G514)</f>
        <v>63.030732860520096</v>
      </c>
      <c r="Q514" t="s">
        <v>2046</v>
      </c>
      <c r="R514" t="s">
        <v>2047</v>
      </c>
      <c r="S514" s="8">
        <f>(((J514/60)/60)/24)+DATE(1970,1,1)</f>
        <v>40396.208333333336</v>
      </c>
      <c r="T514" s="8">
        <f>(((K514/60)/60)/24)+DATE(1970,1,1)</f>
        <v>40434.208333333336</v>
      </c>
    </row>
    <row r="515" spans="1:20" customFormat="1" ht="17" x14ac:dyDescent="0.2">
      <c r="A515">
        <v>517</v>
      </c>
      <c r="B515" t="s">
        <v>1080</v>
      </c>
      <c r="C515" s="3" t="s">
        <v>1081</v>
      </c>
      <c r="D515">
        <v>5900</v>
      </c>
      <c r="E515">
        <v>6608</v>
      </c>
      <c r="F515" t="s">
        <v>20</v>
      </c>
      <c r="G515">
        <v>78</v>
      </c>
      <c r="H515" t="s">
        <v>21</v>
      </c>
      <c r="I515" t="s">
        <v>22</v>
      </c>
      <c r="J515">
        <v>1493960400</v>
      </c>
      <c r="K515">
        <v>1494392400</v>
      </c>
      <c r="L515" t="b">
        <v>0</v>
      </c>
      <c r="M515" t="b">
        <v>0</v>
      </c>
      <c r="N515" t="s">
        <v>17</v>
      </c>
      <c r="O515" s="11">
        <f>E515/D515</f>
        <v>1.1200000000000001</v>
      </c>
      <c r="P515" s="5">
        <f>IF(ISERROR(E515/G515),"0",E515/G515)</f>
        <v>84.717948717948715</v>
      </c>
      <c r="Q515" t="s">
        <v>2032</v>
      </c>
      <c r="R515" t="s">
        <v>2033</v>
      </c>
      <c r="S515" s="8">
        <f>(((J515/60)/60)/24)+DATE(1970,1,1)</f>
        <v>42860.208333333328</v>
      </c>
      <c r="T515" s="8">
        <f>(((K515/60)/60)/24)+DATE(1970,1,1)</f>
        <v>42865.208333333328</v>
      </c>
    </row>
    <row r="516" spans="1:20" customFormat="1" ht="34" x14ac:dyDescent="0.2">
      <c r="A516">
        <v>518</v>
      </c>
      <c r="B516" t="s">
        <v>1082</v>
      </c>
      <c r="C516" s="3" t="s">
        <v>1083</v>
      </c>
      <c r="D516">
        <v>8800</v>
      </c>
      <c r="E516">
        <v>622</v>
      </c>
      <c r="F516" t="s">
        <v>14</v>
      </c>
      <c r="G516">
        <v>10</v>
      </c>
      <c r="H516" t="s">
        <v>21</v>
      </c>
      <c r="I516" t="s">
        <v>22</v>
      </c>
      <c r="J516">
        <v>1519365600</v>
      </c>
      <c r="K516">
        <v>1519538400</v>
      </c>
      <c r="L516" t="b">
        <v>0</v>
      </c>
      <c r="M516" t="b">
        <v>1</v>
      </c>
      <c r="N516" t="s">
        <v>71</v>
      </c>
      <c r="O516" s="11">
        <f>E516/D516</f>
        <v>7.0681818181818179E-2</v>
      </c>
      <c r="P516" s="5">
        <f>IF(ISERROR(E516/G516),"0",E516/G516)</f>
        <v>62.2</v>
      </c>
      <c r="Q516" t="s">
        <v>2040</v>
      </c>
      <c r="R516" t="s">
        <v>2048</v>
      </c>
      <c r="S516" s="8">
        <f>(((J516/60)/60)/24)+DATE(1970,1,1)</f>
        <v>43154.25</v>
      </c>
      <c r="T516" s="8">
        <f>(((K516/60)/60)/24)+DATE(1970,1,1)</f>
        <v>43156.25</v>
      </c>
    </row>
    <row r="517" spans="1:20" customFormat="1" ht="17" x14ac:dyDescent="0.2">
      <c r="A517">
        <v>519</v>
      </c>
      <c r="B517" t="s">
        <v>1084</v>
      </c>
      <c r="C517" s="3" t="s">
        <v>1085</v>
      </c>
      <c r="D517">
        <v>177700</v>
      </c>
      <c r="E517">
        <v>180802</v>
      </c>
      <c r="F517" t="s">
        <v>20</v>
      </c>
      <c r="G517">
        <v>1773</v>
      </c>
      <c r="H517" t="s">
        <v>21</v>
      </c>
      <c r="I517" t="s">
        <v>22</v>
      </c>
      <c r="J517">
        <v>1420696800</v>
      </c>
      <c r="K517">
        <v>1421906400</v>
      </c>
      <c r="L517" t="b">
        <v>0</v>
      </c>
      <c r="M517" t="b">
        <v>1</v>
      </c>
      <c r="N517" t="s">
        <v>23</v>
      </c>
      <c r="O517" s="11">
        <f>E517/D517</f>
        <v>1.0174563871693867</v>
      </c>
      <c r="P517" s="5">
        <f>IF(ISERROR(E517/G517),"0",E517/G517)</f>
        <v>101.97518330513255</v>
      </c>
      <c r="Q517" t="s">
        <v>2034</v>
      </c>
      <c r="R517" t="s">
        <v>2035</v>
      </c>
      <c r="S517" s="8">
        <f>(((J517/60)/60)/24)+DATE(1970,1,1)</f>
        <v>42012.25</v>
      </c>
      <c r="T517" s="8">
        <f>(((K517/60)/60)/24)+DATE(1970,1,1)</f>
        <v>42026.25</v>
      </c>
    </row>
    <row r="518" spans="1:20" customFormat="1" ht="17" x14ac:dyDescent="0.2">
      <c r="A518">
        <v>520</v>
      </c>
      <c r="B518" t="s">
        <v>1086</v>
      </c>
      <c r="C518" s="3" t="s">
        <v>1087</v>
      </c>
      <c r="D518">
        <v>800</v>
      </c>
      <c r="E518">
        <v>3406</v>
      </c>
      <c r="F518" t="s">
        <v>20</v>
      </c>
      <c r="G518">
        <v>32</v>
      </c>
      <c r="H518" t="s">
        <v>21</v>
      </c>
      <c r="I518" t="s">
        <v>22</v>
      </c>
      <c r="J518">
        <v>1555650000</v>
      </c>
      <c r="K518">
        <v>1555909200</v>
      </c>
      <c r="L518" t="b">
        <v>0</v>
      </c>
      <c r="M518" t="b">
        <v>0</v>
      </c>
      <c r="N518" t="s">
        <v>33</v>
      </c>
      <c r="O518" s="11">
        <f>E518/D518</f>
        <v>4.2575000000000003</v>
      </c>
      <c r="P518" s="5">
        <f>IF(ISERROR(E518/G518),"0",E518/G518)</f>
        <v>106.4375</v>
      </c>
      <c r="Q518" t="s">
        <v>2038</v>
      </c>
      <c r="R518" t="s">
        <v>2039</v>
      </c>
      <c r="S518" s="8">
        <f>(((J518/60)/60)/24)+DATE(1970,1,1)</f>
        <v>43574.208333333328</v>
      </c>
      <c r="T518" s="8">
        <f>(((K518/60)/60)/24)+DATE(1970,1,1)</f>
        <v>43577.208333333328</v>
      </c>
    </row>
    <row r="519" spans="1:20" customFormat="1" ht="17" hidden="1" x14ac:dyDescent="0.2">
      <c r="A519">
        <v>639</v>
      </c>
      <c r="B519" t="s">
        <v>1320</v>
      </c>
      <c r="C519" s="3" t="s">
        <v>1321</v>
      </c>
      <c r="D519">
        <v>8600</v>
      </c>
      <c r="E519">
        <v>4832</v>
      </c>
      <c r="F519" t="s">
        <v>47</v>
      </c>
      <c r="G519">
        <v>45</v>
      </c>
      <c r="H519" t="s">
        <v>21</v>
      </c>
      <c r="I519" t="s">
        <v>22</v>
      </c>
      <c r="J519">
        <v>1532754000</v>
      </c>
      <c r="K519">
        <v>1532754000</v>
      </c>
      <c r="L519" t="b">
        <v>0</v>
      </c>
      <c r="M519" t="b">
        <v>1</v>
      </c>
      <c r="N519" t="s">
        <v>53</v>
      </c>
      <c r="O519" s="11">
        <f>E519/D519</f>
        <v>0.56186046511627907</v>
      </c>
      <c r="P519" s="5">
        <f>IF(ISERROR(E519/G519),"0",E519/G519)</f>
        <v>107.37777777777778</v>
      </c>
      <c r="Q519" t="s">
        <v>2040</v>
      </c>
      <c r="R519" t="s">
        <v>2043</v>
      </c>
      <c r="S519" s="8">
        <f>(((J519/60)/60)/24)+DATE(1970,1,1)</f>
        <v>43309.208333333328</v>
      </c>
      <c r="T519" s="8">
        <f>(((K519/60)/60)/24)+DATE(1970,1,1)</f>
        <v>43309.208333333328</v>
      </c>
    </row>
    <row r="520" spans="1:20" customFormat="1" ht="17" x14ac:dyDescent="0.2">
      <c r="A520">
        <v>521</v>
      </c>
      <c r="B520" t="s">
        <v>1088</v>
      </c>
      <c r="C520" s="3" t="s">
        <v>141</v>
      </c>
      <c r="D520">
        <v>7600</v>
      </c>
      <c r="E520">
        <v>11061</v>
      </c>
      <c r="F520" t="s">
        <v>20</v>
      </c>
      <c r="G520">
        <v>369</v>
      </c>
      <c r="H520" t="s">
        <v>21</v>
      </c>
      <c r="I520" t="s">
        <v>22</v>
      </c>
      <c r="J520">
        <v>1471928400</v>
      </c>
      <c r="K520">
        <v>1472446800</v>
      </c>
      <c r="L520" t="b">
        <v>0</v>
      </c>
      <c r="M520" t="b">
        <v>1</v>
      </c>
      <c r="N520" t="s">
        <v>53</v>
      </c>
      <c r="O520" s="11">
        <f>E520/D520</f>
        <v>1.4553947368421052</v>
      </c>
      <c r="P520" s="5">
        <f>IF(ISERROR(E520/G520),"0",E520/G520)</f>
        <v>29.975609756097562</v>
      </c>
      <c r="Q520" t="s">
        <v>2040</v>
      </c>
      <c r="R520" t="s">
        <v>2043</v>
      </c>
      <c r="S520" s="8">
        <f>(((J520/60)/60)/24)+DATE(1970,1,1)</f>
        <v>42605.208333333328</v>
      </c>
      <c r="T520" s="8">
        <f>(((K520/60)/60)/24)+DATE(1970,1,1)</f>
        <v>42611.208333333328</v>
      </c>
    </row>
    <row r="521" spans="1:20" customFormat="1" ht="34" x14ac:dyDescent="0.2">
      <c r="A521">
        <v>522</v>
      </c>
      <c r="B521" t="s">
        <v>1089</v>
      </c>
      <c r="C521" s="3" t="s">
        <v>1090</v>
      </c>
      <c r="D521">
        <v>50500</v>
      </c>
      <c r="E521">
        <v>16389</v>
      </c>
      <c r="F521" t="s">
        <v>14</v>
      </c>
      <c r="G521">
        <v>191</v>
      </c>
      <c r="H521" t="s">
        <v>21</v>
      </c>
      <c r="I521" t="s">
        <v>22</v>
      </c>
      <c r="J521">
        <v>1341291600</v>
      </c>
      <c r="K521">
        <v>1342328400</v>
      </c>
      <c r="L521" t="b">
        <v>0</v>
      </c>
      <c r="M521" t="b">
        <v>0</v>
      </c>
      <c r="N521" t="s">
        <v>100</v>
      </c>
      <c r="O521" s="11">
        <f>E521/D521</f>
        <v>0.32453465346534655</v>
      </c>
      <c r="P521" s="5">
        <f>IF(ISERROR(E521/G521),"0",E521/G521)</f>
        <v>85.806282722513089</v>
      </c>
      <c r="Q521" t="s">
        <v>2040</v>
      </c>
      <c r="R521" t="s">
        <v>2051</v>
      </c>
      <c r="S521" s="8">
        <f>(((J521/60)/60)/24)+DATE(1970,1,1)</f>
        <v>41093.208333333336</v>
      </c>
      <c r="T521" s="8">
        <f>(((K521/60)/60)/24)+DATE(1970,1,1)</f>
        <v>41105.208333333336</v>
      </c>
    </row>
    <row r="522" spans="1:20" customFormat="1" ht="17" x14ac:dyDescent="0.2">
      <c r="A522">
        <v>523</v>
      </c>
      <c r="B522" t="s">
        <v>1091</v>
      </c>
      <c r="C522" s="3" t="s">
        <v>1092</v>
      </c>
      <c r="D522">
        <v>900</v>
      </c>
      <c r="E522">
        <v>6303</v>
      </c>
      <c r="F522" t="s">
        <v>20</v>
      </c>
      <c r="G522">
        <v>89</v>
      </c>
      <c r="H522" t="s">
        <v>21</v>
      </c>
      <c r="I522" t="s">
        <v>22</v>
      </c>
      <c r="J522">
        <v>1267682400</v>
      </c>
      <c r="K522">
        <v>1268114400</v>
      </c>
      <c r="L522" t="b">
        <v>0</v>
      </c>
      <c r="M522" t="b">
        <v>0</v>
      </c>
      <c r="N522" t="s">
        <v>100</v>
      </c>
      <c r="O522" s="11">
        <f>E522/D522</f>
        <v>7.003333333333333</v>
      </c>
      <c r="P522" s="5">
        <f>IF(ISERROR(E522/G522),"0",E522/G522)</f>
        <v>70.82022471910112</v>
      </c>
      <c r="Q522" t="s">
        <v>2040</v>
      </c>
      <c r="R522" t="s">
        <v>2051</v>
      </c>
      <c r="S522" s="8">
        <f>(((J522/60)/60)/24)+DATE(1970,1,1)</f>
        <v>40241.25</v>
      </c>
      <c r="T522" s="8">
        <f>(((K522/60)/60)/24)+DATE(1970,1,1)</f>
        <v>40246.25</v>
      </c>
    </row>
    <row r="523" spans="1:20" customFormat="1" ht="17" x14ac:dyDescent="0.2">
      <c r="A523">
        <v>524</v>
      </c>
      <c r="B523" t="s">
        <v>1093</v>
      </c>
      <c r="C523" s="3" t="s">
        <v>1094</v>
      </c>
      <c r="D523">
        <v>96700</v>
      </c>
      <c r="E523">
        <v>81136</v>
      </c>
      <c r="F523" t="s">
        <v>14</v>
      </c>
      <c r="G523">
        <v>1979</v>
      </c>
      <c r="H523" t="s">
        <v>21</v>
      </c>
      <c r="I523" t="s">
        <v>22</v>
      </c>
      <c r="J523">
        <v>1272258000</v>
      </c>
      <c r="K523">
        <v>1273381200</v>
      </c>
      <c r="L523" t="b">
        <v>0</v>
      </c>
      <c r="M523" t="b">
        <v>0</v>
      </c>
      <c r="N523" t="s">
        <v>33</v>
      </c>
      <c r="O523" s="11">
        <f>E523/D523</f>
        <v>0.83904860392967939</v>
      </c>
      <c r="P523" s="5">
        <f>IF(ISERROR(E523/G523),"0",E523/G523)</f>
        <v>40.998484082870135</v>
      </c>
      <c r="Q523" t="s">
        <v>2038</v>
      </c>
      <c r="R523" t="s">
        <v>2039</v>
      </c>
      <c r="S523" s="8">
        <f>(((J523/60)/60)/24)+DATE(1970,1,1)</f>
        <v>40294.208333333336</v>
      </c>
      <c r="T523" s="8">
        <f>(((K523/60)/60)/24)+DATE(1970,1,1)</f>
        <v>40307.208333333336</v>
      </c>
    </row>
    <row r="524" spans="1:20" customFormat="1" ht="34" x14ac:dyDescent="0.2">
      <c r="A524">
        <v>525</v>
      </c>
      <c r="B524" t="s">
        <v>1095</v>
      </c>
      <c r="C524" s="3" t="s">
        <v>1096</v>
      </c>
      <c r="D524">
        <v>2100</v>
      </c>
      <c r="E524">
        <v>1768</v>
      </c>
      <c r="F524" t="s">
        <v>14</v>
      </c>
      <c r="G524">
        <v>63</v>
      </c>
      <c r="H524" t="s">
        <v>21</v>
      </c>
      <c r="I524" t="s">
        <v>22</v>
      </c>
      <c r="J524">
        <v>1290492000</v>
      </c>
      <c r="K524">
        <v>1290837600</v>
      </c>
      <c r="L524" t="b">
        <v>0</v>
      </c>
      <c r="M524" t="b">
        <v>0</v>
      </c>
      <c r="N524" t="s">
        <v>65</v>
      </c>
      <c r="O524" s="11">
        <f>E524/D524</f>
        <v>0.84190476190476193</v>
      </c>
      <c r="P524" s="5">
        <f>IF(ISERROR(E524/G524),"0",E524/G524)</f>
        <v>28.063492063492063</v>
      </c>
      <c r="Q524" t="s">
        <v>2036</v>
      </c>
      <c r="R524" t="s">
        <v>2045</v>
      </c>
      <c r="S524" s="8">
        <f>(((J524/60)/60)/24)+DATE(1970,1,1)</f>
        <v>40505.25</v>
      </c>
      <c r="T524" s="8">
        <f>(((K524/60)/60)/24)+DATE(1970,1,1)</f>
        <v>40509.25</v>
      </c>
    </row>
    <row r="525" spans="1:20" customFormat="1" ht="34" x14ac:dyDescent="0.2">
      <c r="A525">
        <v>526</v>
      </c>
      <c r="B525" t="s">
        <v>1097</v>
      </c>
      <c r="C525" s="3" t="s">
        <v>1098</v>
      </c>
      <c r="D525">
        <v>8300</v>
      </c>
      <c r="E525">
        <v>12944</v>
      </c>
      <c r="F525" t="s">
        <v>20</v>
      </c>
      <c r="G525">
        <v>147</v>
      </c>
      <c r="H525" t="s">
        <v>21</v>
      </c>
      <c r="I525" t="s">
        <v>22</v>
      </c>
      <c r="J525">
        <v>1451109600</v>
      </c>
      <c r="K525">
        <v>1454306400</v>
      </c>
      <c r="L525" t="b">
        <v>0</v>
      </c>
      <c r="M525" t="b">
        <v>1</v>
      </c>
      <c r="N525" t="s">
        <v>33</v>
      </c>
      <c r="O525" s="11">
        <f>E525/D525</f>
        <v>1.5595180722891566</v>
      </c>
      <c r="P525" s="5">
        <f>IF(ISERROR(E525/G525),"0",E525/G525)</f>
        <v>88.054421768707485</v>
      </c>
      <c r="Q525" t="s">
        <v>2038</v>
      </c>
      <c r="R525" t="s">
        <v>2039</v>
      </c>
      <c r="S525" s="8">
        <f>(((J525/60)/60)/24)+DATE(1970,1,1)</f>
        <v>42364.25</v>
      </c>
      <c r="T525" s="8">
        <f>(((K525/60)/60)/24)+DATE(1970,1,1)</f>
        <v>42401.25</v>
      </c>
    </row>
    <row r="526" spans="1:20" customFormat="1" ht="17" x14ac:dyDescent="0.2">
      <c r="A526">
        <v>527</v>
      </c>
      <c r="B526" t="s">
        <v>1099</v>
      </c>
      <c r="C526" s="3" t="s">
        <v>1100</v>
      </c>
      <c r="D526">
        <v>189200</v>
      </c>
      <c r="E526">
        <v>188480</v>
      </c>
      <c r="F526" t="s">
        <v>14</v>
      </c>
      <c r="G526">
        <v>6080</v>
      </c>
      <c r="H526" t="s">
        <v>15</v>
      </c>
      <c r="I526" t="s">
        <v>16</v>
      </c>
      <c r="J526">
        <v>1454652000</v>
      </c>
      <c r="K526">
        <v>1457762400</v>
      </c>
      <c r="L526" t="b">
        <v>0</v>
      </c>
      <c r="M526" t="b">
        <v>0</v>
      </c>
      <c r="N526" t="s">
        <v>71</v>
      </c>
      <c r="O526" s="11">
        <f>E526/D526</f>
        <v>0.99619450317124736</v>
      </c>
      <c r="P526" s="5">
        <f>IF(ISERROR(E526/G526),"0",E526/G526)</f>
        <v>31</v>
      </c>
      <c r="Q526" t="s">
        <v>2040</v>
      </c>
      <c r="R526" t="s">
        <v>2048</v>
      </c>
      <c r="S526" s="8">
        <f>(((J526/60)/60)/24)+DATE(1970,1,1)</f>
        <v>42405.25</v>
      </c>
      <c r="T526" s="8">
        <f>(((K526/60)/60)/24)+DATE(1970,1,1)</f>
        <v>42441.25</v>
      </c>
    </row>
    <row r="527" spans="1:20" customFormat="1" ht="17" x14ac:dyDescent="0.2">
      <c r="A527">
        <v>528</v>
      </c>
      <c r="B527" t="s">
        <v>1101</v>
      </c>
      <c r="C527" s="3" t="s">
        <v>1102</v>
      </c>
      <c r="D527">
        <v>9000</v>
      </c>
      <c r="E527">
        <v>7227</v>
      </c>
      <c r="F527" t="s">
        <v>14</v>
      </c>
      <c r="G527">
        <v>80</v>
      </c>
      <c r="H527" t="s">
        <v>40</v>
      </c>
      <c r="I527" t="s">
        <v>41</v>
      </c>
      <c r="J527">
        <v>1385186400</v>
      </c>
      <c r="K527">
        <v>1389074400</v>
      </c>
      <c r="L527" t="b">
        <v>0</v>
      </c>
      <c r="M527" t="b">
        <v>0</v>
      </c>
      <c r="N527" t="s">
        <v>60</v>
      </c>
      <c r="O527" s="11">
        <f>E527/D527</f>
        <v>0.80300000000000005</v>
      </c>
      <c r="P527" s="5">
        <f>IF(ISERROR(E527/G527),"0",E527/G527)</f>
        <v>90.337500000000006</v>
      </c>
      <c r="Q527" t="s">
        <v>2034</v>
      </c>
      <c r="R527" t="s">
        <v>2044</v>
      </c>
      <c r="S527" s="8">
        <f>(((J527/60)/60)/24)+DATE(1970,1,1)</f>
        <v>41601.25</v>
      </c>
      <c r="T527" s="8">
        <f>(((K527/60)/60)/24)+DATE(1970,1,1)</f>
        <v>41646.25</v>
      </c>
    </row>
    <row r="528" spans="1:20" customFormat="1" ht="17" x14ac:dyDescent="0.2">
      <c r="A528">
        <v>529</v>
      </c>
      <c r="B528" t="s">
        <v>1103</v>
      </c>
      <c r="C528" s="3" t="s">
        <v>1104</v>
      </c>
      <c r="D528">
        <v>5100</v>
      </c>
      <c r="E528">
        <v>574</v>
      </c>
      <c r="F528" t="s">
        <v>14</v>
      </c>
      <c r="G528">
        <v>9</v>
      </c>
      <c r="H528" t="s">
        <v>21</v>
      </c>
      <c r="I528" t="s">
        <v>22</v>
      </c>
      <c r="J528">
        <v>1399698000</v>
      </c>
      <c r="K528">
        <v>1402117200</v>
      </c>
      <c r="L528" t="b">
        <v>0</v>
      </c>
      <c r="M528" t="b">
        <v>0</v>
      </c>
      <c r="N528" t="s">
        <v>89</v>
      </c>
      <c r="O528" s="11">
        <f>E528/D528</f>
        <v>0.11254901960784314</v>
      </c>
      <c r="P528" s="5">
        <f>IF(ISERROR(E528/G528),"0",E528/G528)</f>
        <v>63.777777777777779</v>
      </c>
      <c r="Q528" t="s">
        <v>2049</v>
      </c>
      <c r="R528" t="s">
        <v>2050</v>
      </c>
      <c r="S528" s="8">
        <f>(((J528/60)/60)/24)+DATE(1970,1,1)</f>
        <v>41769.208333333336</v>
      </c>
      <c r="T528" s="8">
        <f>(((K528/60)/60)/24)+DATE(1970,1,1)</f>
        <v>41797.208333333336</v>
      </c>
    </row>
    <row r="529" spans="1:20" customFormat="1" ht="34" x14ac:dyDescent="0.2">
      <c r="A529">
        <v>530</v>
      </c>
      <c r="B529" t="s">
        <v>1105</v>
      </c>
      <c r="C529" s="3" t="s">
        <v>1106</v>
      </c>
      <c r="D529">
        <v>105000</v>
      </c>
      <c r="E529">
        <v>96328</v>
      </c>
      <c r="F529" t="s">
        <v>14</v>
      </c>
      <c r="G529">
        <v>1784</v>
      </c>
      <c r="H529" t="s">
        <v>21</v>
      </c>
      <c r="I529" t="s">
        <v>22</v>
      </c>
      <c r="J529">
        <v>1283230800</v>
      </c>
      <c r="K529">
        <v>1284440400</v>
      </c>
      <c r="L529" t="b">
        <v>0</v>
      </c>
      <c r="M529" t="b">
        <v>1</v>
      </c>
      <c r="N529" t="s">
        <v>119</v>
      </c>
      <c r="O529" s="11">
        <f>E529/D529</f>
        <v>0.91740952380952379</v>
      </c>
      <c r="P529" s="5">
        <f>IF(ISERROR(E529/G529),"0",E529/G529)</f>
        <v>53.995515695067262</v>
      </c>
      <c r="Q529" t="s">
        <v>2046</v>
      </c>
      <c r="R529" t="s">
        <v>2052</v>
      </c>
      <c r="S529" s="8">
        <f>(((J529/60)/60)/24)+DATE(1970,1,1)</f>
        <v>40421.208333333336</v>
      </c>
      <c r="T529" s="8">
        <f>(((K529/60)/60)/24)+DATE(1970,1,1)</f>
        <v>40435.208333333336</v>
      </c>
    </row>
    <row r="530" spans="1:20" customFormat="1" ht="17" x14ac:dyDescent="0.2">
      <c r="A530">
        <v>532</v>
      </c>
      <c r="B530" t="s">
        <v>1109</v>
      </c>
      <c r="C530" s="3" t="s">
        <v>1110</v>
      </c>
      <c r="D530">
        <v>1600</v>
      </c>
      <c r="E530">
        <v>8046</v>
      </c>
      <c r="F530" t="s">
        <v>20</v>
      </c>
      <c r="G530">
        <v>126</v>
      </c>
      <c r="H530" t="s">
        <v>15</v>
      </c>
      <c r="I530" t="s">
        <v>16</v>
      </c>
      <c r="J530">
        <v>1516860000</v>
      </c>
      <c r="K530">
        <v>1516946400</v>
      </c>
      <c r="L530" t="b">
        <v>0</v>
      </c>
      <c r="M530" t="b">
        <v>0</v>
      </c>
      <c r="N530" t="s">
        <v>33</v>
      </c>
      <c r="O530" s="11">
        <f>E530/D530</f>
        <v>5.0287499999999996</v>
      </c>
      <c r="P530" s="5">
        <f>IF(ISERROR(E530/G530),"0",E530/G530)</f>
        <v>63.857142857142854</v>
      </c>
      <c r="Q530" t="s">
        <v>2038</v>
      </c>
      <c r="R530" t="s">
        <v>2039</v>
      </c>
      <c r="S530" s="8">
        <f>(((J530/60)/60)/24)+DATE(1970,1,1)</f>
        <v>43125.25</v>
      </c>
      <c r="T530" s="8">
        <f>(((K530/60)/60)/24)+DATE(1970,1,1)</f>
        <v>43126.25</v>
      </c>
    </row>
    <row r="531" spans="1:20" customFormat="1" ht="17" x14ac:dyDescent="0.2">
      <c r="A531">
        <v>533</v>
      </c>
      <c r="B531" t="s">
        <v>1111</v>
      </c>
      <c r="C531" s="3" t="s">
        <v>1112</v>
      </c>
      <c r="D531">
        <v>115600</v>
      </c>
      <c r="E531">
        <v>184086</v>
      </c>
      <c r="F531" t="s">
        <v>20</v>
      </c>
      <c r="G531">
        <v>2218</v>
      </c>
      <c r="H531" t="s">
        <v>40</v>
      </c>
      <c r="I531" t="s">
        <v>41</v>
      </c>
      <c r="J531">
        <v>1374642000</v>
      </c>
      <c r="K531">
        <v>1377752400</v>
      </c>
      <c r="L531" t="b">
        <v>0</v>
      </c>
      <c r="M531" t="b">
        <v>0</v>
      </c>
      <c r="N531" t="s">
        <v>60</v>
      </c>
      <c r="O531" s="11">
        <f>E531/D531</f>
        <v>1.5924394463667819</v>
      </c>
      <c r="P531" s="5">
        <f>IF(ISERROR(E531/G531),"0",E531/G531)</f>
        <v>82.996393146979258</v>
      </c>
      <c r="Q531" t="s">
        <v>2034</v>
      </c>
      <c r="R531" t="s">
        <v>2044</v>
      </c>
      <c r="S531" s="8">
        <f>(((J531/60)/60)/24)+DATE(1970,1,1)</f>
        <v>41479.208333333336</v>
      </c>
      <c r="T531" s="8">
        <f>(((K531/60)/60)/24)+DATE(1970,1,1)</f>
        <v>41515.208333333336</v>
      </c>
    </row>
    <row r="532" spans="1:20" customFormat="1" ht="17" x14ac:dyDescent="0.2">
      <c r="A532">
        <v>534</v>
      </c>
      <c r="B532" t="s">
        <v>1113</v>
      </c>
      <c r="C532" s="3" t="s">
        <v>1114</v>
      </c>
      <c r="D532">
        <v>89100</v>
      </c>
      <c r="E532">
        <v>13385</v>
      </c>
      <c r="F532" t="s">
        <v>14</v>
      </c>
      <c r="G532">
        <v>243</v>
      </c>
      <c r="H532" t="s">
        <v>21</v>
      </c>
      <c r="I532" t="s">
        <v>22</v>
      </c>
      <c r="J532">
        <v>1534482000</v>
      </c>
      <c r="K532">
        <v>1534568400</v>
      </c>
      <c r="L532" t="b">
        <v>0</v>
      </c>
      <c r="M532" t="b">
        <v>1</v>
      </c>
      <c r="N532" t="s">
        <v>53</v>
      </c>
      <c r="O532" s="11">
        <f>E532/D532</f>
        <v>0.15022446689113356</v>
      </c>
      <c r="P532" s="5">
        <f>IF(ISERROR(E532/G532),"0",E532/G532)</f>
        <v>55.08230452674897</v>
      </c>
      <c r="Q532" t="s">
        <v>2040</v>
      </c>
      <c r="R532" t="s">
        <v>2043</v>
      </c>
      <c r="S532" s="8">
        <f>(((J532/60)/60)/24)+DATE(1970,1,1)</f>
        <v>43329.208333333328</v>
      </c>
      <c r="T532" s="8">
        <f>(((K532/60)/60)/24)+DATE(1970,1,1)</f>
        <v>43330.208333333328</v>
      </c>
    </row>
    <row r="533" spans="1:20" customFormat="1" ht="17" x14ac:dyDescent="0.2">
      <c r="A533">
        <v>535</v>
      </c>
      <c r="B533" t="s">
        <v>1115</v>
      </c>
      <c r="C533" s="3" t="s">
        <v>1116</v>
      </c>
      <c r="D533">
        <v>2600</v>
      </c>
      <c r="E533">
        <v>12533</v>
      </c>
      <c r="F533" t="s">
        <v>20</v>
      </c>
      <c r="G533">
        <v>202</v>
      </c>
      <c r="H533" t="s">
        <v>107</v>
      </c>
      <c r="I533" t="s">
        <v>108</v>
      </c>
      <c r="J533">
        <v>1528434000</v>
      </c>
      <c r="K533">
        <v>1528606800</v>
      </c>
      <c r="L533" t="b">
        <v>0</v>
      </c>
      <c r="M533" t="b">
        <v>1</v>
      </c>
      <c r="N533" t="s">
        <v>33</v>
      </c>
      <c r="O533" s="11">
        <f>E533/D533</f>
        <v>4.820384615384615</v>
      </c>
      <c r="P533" s="5">
        <f>IF(ISERROR(E533/G533),"0",E533/G533)</f>
        <v>62.044554455445542</v>
      </c>
      <c r="Q533" t="s">
        <v>2038</v>
      </c>
      <c r="R533" t="s">
        <v>2039</v>
      </c>
      <c r="S533" s="8">
        <f>(((J533/60)/60)/24)+DATE(1970,1,1)</f>
        <v>43259.208333333328</v>
      </c>
      <c r="T533" s="8">
        <f>(((K533/60)/60)/24)+DATE(1970,1,1)</f>
        <v>43261.208333333328</v>
      </c>
    </row>
    <row r="534" spans="1:20" customFormat="1" ht="17" x14ac:dyDescent="0.2">
      <c r="A534">
        <v>536</v>
      </c>
      <c r="B534" t="s">
        <v>1117</v>
      </c>
      <c r="C534" s="3" t="s">
        <v>1118</v>
      </c>
      <c r="D534">
        <v>9800</v>
      </c>
      <c r="E534">
        <v>14697</v>
      </c>
      <c r="F534" t="s">
        <v>20</v>
      </c>
      <c r="G534">
        <v>140</v>
      </c>
      <c r="H534" t="s">
        <v>107</v>
      </c>
      <c r="I534" t="s">
        <v>108</v>
      </c>
      <c r="J534">
        <v>1282626000</v>
      </c>
      <c r="K534">
        <v>1284872400</v>
      </c>
      <c r="L534" t="b">
        <v>0</v>
      </c>
      <c r="M534" t="b">
        <v>0</v>
      </c>
      <c r="N534" t="s">
        <v>119</v>
      </c>
      <c r="O534" s="11">
        <f>E534/D534</f>
        <v>1.4996938775510205</v>
      </c>
      <c r="P534" s="5">
        <f>IF(ISERROR(E534/G534),"0",E534/G534)</f>
        <v>104.97857142857143</v>
      </c>
      <c r="Q534" t="s">
        <v>2046</v>
      </c>
      <c r="R534" t="s">
        <v>2052</v>
      </c>
      <c r="S534" s="8">
        <f>(((J534/60)/60)/24)+DATE(1970,1,1)</f>
        <v>40414.208333333336</v>
      </c>
      <c r="T534" s="8">
        <f>(((K534/60)/60)/24)+DATE(1970,1,1)</f>
        <v>40440.208333333336</v>
      </c>
    </row>
    <row r="535" spans="1:20" customFormat="1" ht="17" x14ac:dyDescent="0.2">
      <c r="A535">
        <v>537</v>
      </c>
      <c r="B535" t="s">
        <v>1119</v>
      </c>
      <c r="C535" s="3" t="s">
        <v>1120</v>
      </c>
      <c r="D535">
        <v>84400</v>
      </c>
      <c r="E535">
        <v>98935</v>
      </c>
      <c r="F535" t="s">
        <v>20</v>
      </c>
      <c r="G535">
        <v>1052</v>
      </c>
      <c r="H535" t="s">
        <v>36</v>
      </c>
      <c r="I535" t="s">
        <v>37</v>
      </c>
      <c r="J535">
        <v>1535605200</v>
      </c>
      <c r="K535">
        <v>1537592400</v>
      </c>
      <c r="L535" t="b">
        <v>1</v>
      </c>
      <c r="M535" t="b">
        <v>1</v>
      </c>
      <c r="N535" t="s">
        <v>42</v>
      </c>
      <c r="O535" s="11">
        <f>E535/D535</f>
        <v>1.1722156398104266</v>
      </c>
      <c r="P535" s="5">
        <f>IF(ISERROR(E535/G535),"0",E535/G535)</f>
        <v>94.044676806083643</v>
      </c>
      <c r="Q535" t="s">
        <v>2040</v>
      </c>
      <c r="R535" t="s">
        <v>2041</v>
      </c>
      <c r="S535" s="8">
        <f>(((J535/60)/60)/24)+DATE(1970,1,1)</f>
        <v>43342.208333333328</v>
      </c>
      <c r="T535" s="8">
        <f>(((K535/60)/60)/24)+DATE(1970,1,1)</f>
        <v>43365.208333333328</v>
      </c>
    </row>
    <row r="536" spans="1:20" customFormat="1" ht="17" x14ac:dyDescent="0.2">
      <c r="A536">
        <v>538</v>
      </c>
      <c r="B536" t="s">
        <v>1121</v>
      </c>
      <c r="C536" s="3" t="s">
        <v>1122</v>
      </c>
      <c r="D536">
        <v>151300</v>
      </c>
      <c r="E536">
        <v>57034</v>
      </c>
      <c r="F536" t="s">
        <v>14</v>
      </c>
      <c r="G536">
        <v>1296</v>
      </c>
      <c r="H536" t="s">
        <v>21</v>
      </c>
      <c r="I536" t="s">
        <v>22</v>
      </c>
      <c r="J536">
        <v>1379826000</v>
      </c>
      <c r="K536">
        <v>1381208400</v>
      </c>
      <c r="L536" t="b">
        <v>0</v>
      </c>
      <c r="M536" t="b">
        <v>0</v>
      </c>
      <c r="N536" t="s">
        <v>292</v>
      </c>
      <c r="O536" s="11">
        <f>E536/D536</f>
        <v>0.37695968274950431</v>
      </c>
      <c r="P536" s="5">
        <f>IF(ISERROR(E536/G536),"0",E536/G536)</f>
        <v>44.007716049382715</v>
      </c>
      <c r="Q536" t="s">
        <v>2049</v>
      </c>
      <c r="R536" t="s">
        <v>2060</v>
      </c>
      <c r="S536" s="8">
        <f>(((J536/60)/60)/24)+DATE(1970,1,1)</f>
        <v>41539.208333333336</v>
      </c>
      <c r="T536" s="8">
        <f>(((K536/60)/60)/24)+DATE(1970,1,1)</f>
        <v>41555.208333333336</v>
      </c>
    </row>
    <row r="537" spans="1:20" customFormat="1" ht="17" x14ac:dyDescent="0.2">
      <c r="A537">
        <v>539</v>
      </c>
      <c r="B537" t="s">
        <v>1123</v>
      </c>
      <c r="C537" s="3" t="s">
        <v>1124</v>
      </c>
      <c r="D537">
        <v>9800</v>
      </c>
      <c r="E537">
        <v>7120</v>
      </c>
      <c r="F537" t="s">
        <v>14</v>
      </c>
      <c r="G537">
        <v>77</v>
      </c>
      <c r="H537" t="s">
        <v>21</v>
      </c>
      <c r="I537" t="s">
        <v>22</v>
      </c>
      <c r="J537">
        <v>1561957200</v>
      </c>
      <c r="K537">
        <v>1562475600</v>
      </c>
      <c r="L537" t="b">
        <v>0</v>
      </c>
      <c r="M537" t="b">
        <v>1</v>
      </c>
      <c r="N537" t="s">
        <v>17</v>
      </c>
      <c r="O537" s="11">
        <f>E537/D537</f>
        <v>0.72653061224489801</v>
      </c>
      <c r="P537" s="5">
        <f>IF(ISERROR(E537/G537),"0",E537/G537)</f>
        <v>92.467532467532465</v>
      </c>
      <c r="Q537" t="s">
        <v>2032</v>
      </c>
      <c r="R537" t="s">
        <v>2033</v>
      </c>
      <c r="S537" s="8">
        <f>(((J537/60)/60)/24)+DATE(1970,1,1)</f>
        <v>43647.208333333328</v>
      </c>
      <c r="T537" s="8">
        <f>(((K537/60)/60)/24)+DATE(1970,1,1)</f>
        <v>43653.208333333328</v>
      </c>
    </row>
    <row r="538" spans="1:20" customFormat="1" ht="17" x14ac:dyDescent="0.2">
      <c r="A538">
        <v>540</v>
      </c>
      <c r="B538" t="s">
        <v>1125</v>
      </c>
      <c r="C538" s="3" t="s">
        <v>1126</v>
      </c>
      <c r="D538">
        <v>5300</v>
      </c>
      <c r="E538">
        <v>14097</v>
      </c>
      <c r="F538" t="s">
        <v>20</v>
      </c>
      <c r="G538">
        <v>247</v>
      </c>
      <c r="H538" t="s">
        <v>21</v>
      </c>
      <c r="I538" t="s">
        <v>22</v>
      </c>
      <c r="J538">
        <v>1525496400</v>
      </c>
      <c r="K538">
        <v>1527397200</v>
      </c>
      <c r="L538" t="b">
        <v>0</v>
      </c>
      <c r="M538" t="b">
        <v>0</v>
      </c>
      <c r="N538" t="s">
        <v>122</v>
      </c>
      <c r="O538" s="11">
        <f>E538/D538</f>
        <v>2.6598113207547169</v>
      </c>
      <c r="P538" s="5">
        <f>IF(ISERROR(E538/G538),"0",E538/G538)</f>
        <v>57.072874493927124</v>
      </c>
      <c r="Q538" t="s">
        <v>2053</v>
      </c>
      <c r="R538" t="s">
        <v>2054</v>
      </c>
      <c r="S538" s="8">
        <f>(((J538/60)/60)/24)+DATE(1970,1,1)</f>
        <v>43225.208333333328</v>
      </c>
      <c r="T538" s="8">
        <f>(((K538/60)/60)/24)+DATE(1970,1,1)</f>
        <v>43247.208333333328</v>
      </c>
    </row>
    <row r="539" spans="1:20" customFormat="1" ht="17" x14ac:dyDescent="0.2">
      <c r="A539">
        <v>541</v>
      </c>
      <c r="B539" t="s">
        <v>1127</v>
      </c>
      <c r="C539" s="3" t="s">
        <v>1128</v>
      </c>
      <c r="D539">
        <v>178000</v>
      </c>
      <c r="E539">
        <v>43086</v>
      </c>
      <c r="F539" t="s">
        <v>14</v>
      </c>
      <c r="G539">
        <v>395</v>
      </c>
      <c r="H539" t="s">
        <v>107</v>
      </c>
      <c r="I539" t="s">
        <v>108</v>
      </c>
      <c r="J539">
        <v>1433912400</v>
      </c>
      <c r="K539">
        <v>1436158800</v>
      </c>
      <c r="L539" t="b">
        <v>0</v>
      </c>
      <c r="M539" t="b">
        <v>0</v>
      </c>
      <c r="N539" t="s">
        <v>292</v>
      </c>
      <c r="O539" s="11">
        <f>E539/D539</f>
        <v>0.24205617977528091</v>
      </c>
      <c r="P539" s="5">
        <f>IF(ISERROR(E539/G539),"0",E539/G539)</f>
        <v>109.07848101265823</v>
      </c>
      <c r="Q539" t="s">
        <v>2049</v>
      </c>
      <c r="R539" t="s">
        <v>2060</v>
      </c>
      <c r="S539" s="8">
        <f>(((J539/60)/60)/24)+DATE(1970,1,1)</f>
        <v>42165.208333333328</v>
      </c>
      <c r="T539" s="8">
        <f>(((K539/60)/60)/24)+DATE(1970,1,1)</f>
        <v>42191.208333333328</v>
      </c>
    </row>
    <row r="540" spans="1:20" customFormat="1" ht="17" x14ac:dyDescent="0.2">
      <c r="A540">
        <v>542</v>
      </c>
      <c r="B540" t="s">
        <v>1129</v>
      </c>
      <c r="C540" s="3" t="s">
        <v>1130</v>
      </c>
      <c r="D540">
        <v>77000</v>
      </c>
      <c r="E540">
        <v>1930</v>
      </c>
      <c r="F540" t="s">
        <v>14</v>
      </c>
      <c r="G540">
        <v>49</v>
      </c>
      <c r="H540" t="s">
        <v>40</v>
      </c>
      <c r="I540" t="s">
        <v>41</v>
      </c>
      <c r="J540">
        <v>1453442400</v>
      </c>
      <c r="K540">
        <v>1456034400</v>
      </c>
      <c r="L540" t="b">
        <v>0</v>
      </c>
      <c r="M540" t="b">
        <v>0</v>
      </c>
      <c r="N540" t="s">
        <v>60</v>
      </c>
      <c r="O540" s="11">
        <f>E540/D540</f>
        <v>2.5064935064935064E-2</v>
      </c>
      <c r="P540" s="5">
        <f>IF(ISERROR(E540/G540),"0",E540/G540)</f>
        <v>39.387755102040813</v>
      </c>
      <c r="Q540" t="s">
        <v>2034</v>
      </c>
      <c r="R540" t="s">
        <v>2044</v>
      </c>
      <c r="S540" s="8">
        <f>(((J540/60)/60)/24)+DATE(1970,1,1)</f>
        <v>42391.25</v>
      </c>
      <c r="T540" s="8">
        <f>(((K540/60)/60)/24)+DATE(1970,1,1)</f>
        <v>42421.25</v>
      </c>
    </row>
    <row r="541" spans="1:20" customFormat="1" ht="17" x14ac:dyDescent="0.2">
      <c r="A541">
        <v>543</v>
      </c>
      <c r="B541" t="s">
        <v>1131</v>
      </c>
      <c r="C541" s="3" t="s">
        <v>1132</v>
      </c>
      <c r="D541">
        <v>84900</v>
      </c>
      <c r="E541">
        <v>13864</v>
      </c>
      <c r="F541" t="s">
        <v>14</v>
      </c>
      <c r="G541">
        <v>180</v>
      </c>
      <c r="H541" t="s">
        <v>21</v>
      </c>
      <c r="I541" t="s">
        <v>22</v>
      </c>
      <c r="J541">
        <v>1378875600</v>
      </c>
      <c r="K541">
        <v>1380171600</v>
      </c>
      <c r="L541" t="b">
        <v>0</v>
      </c>
      <c r="M541" t="b">
        <v>0</v>
      </c>
      <c r="N541" t="s">
        <v>89</v>
      </c>
      <c r="O541" s="11">
        <f>E541/D541</f>
        <v>0.1632979976442874</v>
      </c>
      <c r="P541" s="5">
        <f>IF(ISERROR(E541/G541),"0",E541/G541)</f>
        <v>77.022222222222226</v>
      </c>
      <c r="Q541" t="s">
        <v>2049</v>
      </c>
      <c r="R541" t="s">
        <v>2050</v>
      </c>
      <c r="S541" s="8">
        <f>(((J541/60)/60)/24)+DATE(1970,1,1)</f>
        <v>41528.208333333336</v>
      </c>
      <c r="T541" s="8">
        <f>(((K541/60)/60)/24)+DATE(1970,1,1)</f>
        <v>41543.208333333336</v>
      </c>
    </row>
    <row r="542" spans="1:20" customFormat="1" ht="34" x14ac:dyDescent="0.2">
      <c r="A542">
        <v>544</v>
      </c>
      <c r="B542" t="s">
        <v>1133</v>
      </c>
      <c r="C542" s="3" t="s">
        <v>1134</v>
      </c>
      <c r="D542">
        <v>2800</v>
      </c>
      <c r="E542">
        <v>7742</v>
      </c>
      <c r="F542" t="s">
        <v>20</v>
      </c>
      <c r="G542">
        <v>84</v>
      </c>
      <c r="H542" t="s">
        <v>21</v>
      </c>
      <c r="I542" t="s">
        <v>22</v>
      </c>
      <c r="J542">
        <v>1452232800</v>
      </c>
      <c r="K542">
        <v>1453356000</v>
      </c>
      <c r="L542" t="b">
        <v>0</v>
      </c>
      <c r="M542" t="b">
        <v>0</v>
      </c>
      <c r="N542" t="s">
        <v>23</v>
      </c>
      <c r="O542" s="11">
        <f>E542/D542</f>
        <v>2.7650000000000001</v>
      </c>
      <c r="P542" s="5">
        <f>IF(ISERROR(E542/G542),"0",E542/G542)</f>
        <v>92.166666666666671</v>
      </c>
      <c r="Q542" t="s">
        <v>2034</v>
      </c>
      <c r="R542" t="s">
        <v>2035</v>
      </c>
      <c r="S542" s="8">
        <f>(((J542/60)/60)/24)+DATE(1970,1,1)</f>
        <v>42377.25</v>
      </c>
      <c r="T542" s="8">
        <f>(((K542/60)/60)/24)+DATE(1970,1,1)</f>
        <v>42390.25</v>
      </c>
    </row>
    <row r="543" spans="1:20" customFormat="1" ht="17" x14ac:dyDescent="0.2">
      <c r="A543">
        <v>545</v>
      </c>
      <c r="B543" t="s">
        <v>1135</v>
      </c>
      <c r="C543" s="3" t="s">
        <v>1136</v>
      </c>
      <c r="D543">
        <v>184800</v>
      </c>
      <c r="E543">
        <v>164109</v>
      </c>
      <c r="F543" t="s">
        <v>14</v>
      </c>
      <c r="G543">
        <v>2690</v>
      </c>
      <c r="H543" t="s">
        <v>21</v>
      </c>
      <c r="I543" t="s">
        <v>22</v>
      </c>
      <c r="J543">
        <v>1577253600</v>
      </c>
      <c r="K543">
        <v>1578981600</v>
      </c>
      <c r="L543" t="b">
        <v>0</v>
      </c>
      <c r="M543" t="b">
        <v>0</v>
      </c>
      <c r="N543" t="s">
        <v>33</v>
      </c>
      <c r="O543" s="11">
        <f>E543/D543</f>
        <v>0.88803571428571426</v>
      </c>
      <c r="P543" s="5">
        <f>IF(ISERROR(E543/G543),"0",E543/G543)</f>
        <v>61.007063197026021</v>
      </c>
      <c r="Q543" t="s">
        <v>2038</v>
      </c>
      <c r="R543" t="s">
        <v>2039</v>
      </c>
      <c r="S543" s="8">
        <f>(((J543/60)/60)/24)+DATE(1970,1,1)</f>
        <v>43824.25</v>
      </c>
      <c r="T543" s="8">
        <f>(((K543/60)/60)/24)+DATE(1970,1,1)</f>
        <v>43844.25</v>
      </c>
    </row>
    <row r="544" spans="1:20" customFormat="1" ht="17" x14ac:dyDescent="0.2">
      <c r="A544">
        <v>546</v>
      </c>
      <c r="B544" t="s">
        <v>1137</v>
      </c>
      <c r="C544" s="3" t="s">
        <v>1138</v>
      </c>
      <c r="D544">
        <v>4200</v>
      </c>
      <c r="E544">
        <v>6870</v>
      </c>
      <c r="F544" t="s">
        <v>20</v>
      </c>
      <c r="G544">
        <v>88</v>
      </c>
      <c r="H544" t="s">
        <v>21</v>
      </c>
      <c r="I544" t="s">
        <v>22</v>
      </c>
      <c r="J544">
        <v>1537160400</v>
      </c>
      <c r="K544">
        <v>1537419600</v>
      </c>
      <c r="L544" t="b">
        <v>0</v>
      </c>
      <c r="M544" t="b">
        <v>1</v>
      </c>
      <c r="N544" t="s">
        <v>33</v>
      </c>
      <c r="O544" s="11">
        <f>E544/D544</f>
        <v>1.6357142857142857</v>
      </c>
      <c r="P544" s="5">
        <f>IF(ISERROR(E544/G544),"0",E544/G544)</f>
        <v>78.068181818181813</v>
      </c>
      <c r="Q544" t="s">
        <v>2038</v>
      </c>
      <c r="R544" t="s">
        <v>2039</v>
      </c>
      <c r="S544" s="8">
        <f>(((J544/60)/60)/24)+DATE(1970,1,1)</f>
        <v>43360.208333333328</v>
      </c>
      <c r="T544" s="8">
        <f>(((K544/60)/60)/24)+DATE(1970,1,1)</f>
        <v>43363.208333333328</v>
      </c>
    </row>
    <row r="545" spans="1:20" customFormat="1" ht="17" x14ac:dyDescent="0.2">
      <c r="A545">
        <v>547</v>
      </c>
      <c r="B545" t="s">
        <v>1139</v>
      </c>
      <c r="C545" s="3" t="s">
        <v>1140</v>
      </c>
      <c r="D545">
        <v>1300</v>
      </c>
      <c r="E545">
        <v>12597</v>
      </c>
      <c r="F545" t="s">
        <v>20</v>
      </c>
      <c r="G545">
        <v>156</v>
      </c>
      <c r="H545" t="s">
        <v>21</v>
      </c>
      <c r="I545" t="s">
        <v>22</v>
      </c>
      <c r="J545">
        <v>1422165600</v>
      </c>
      <c r="K545">
        <v>1423202400</v>
      </c>
      <c r="L545" t="b">
        <v>0</v>
      </c>
      <c r="M545" t="b">
        <v>0</v>
      </c>
      <c r="N545" t="s">
        <v>53</v>
      </c>
      <c r="O545" s="11">
        <f>E545/D545</f>
        <v>9.69</v>
      </c>
      <c r="P545" s="5">
        <f>IF(ISERROR(E545/G545),"0",E545/G545)</f>
        <v>80.75</v>
      </c>
      <c r="Q545" t="s">
        <v>2040</v>
      </c>
      <c r="R545" t="s">
        <v>2043</v>
      </c>
      <c r="S545" s="8">
        <f>(((J545/60)/60)/24)+DATE(1970,1,1)</f>
        <v>42029.25</v>
      </c>
      <c r="T545" s="8">
        <f>(((K545/60)/60)/24)+DATE(1970,1,1)</f>
        <v>42041.25</v>
      </c>
    </row>
    <row r="546" spans="1:20" customFormat="1" ht="17" x14ac:dyDescent="0.2">
      <c r="A546">
        <v>548</v>
      </c>
      <c r="B546" t="s">
        <v>1141</v>
      </c>
      <c r="C546" s="3" t="s">
        <v>1142</v>
      </c>
      <c r="D546">
        <v>66100</v>
      </c>
      <c r="E546">
        <v>179074</v>
      </c>
      <c r="F546" t="s">
        <v>20</v>
      </c>
      <c r="G546">
        <v>2985</v>
      </c>
      <c r="H546" t="s">
        <v>21</v>
      </c>
      <c r="I546" t="s">
        <v>22</v>
      </c>
      <c r="J546">
        <v>1459486800</v>
      </c>
      <c r="K546">
        <v>1460610000</v>
      </c>
      <c r="L546" t="b">
        <v>0</v>
      </c>
      <c r="M546" t="b">
        <v>0</v>
      </c>
      <c r="N546" t="s">
        <v>33</v>
      </c>
      <c r="O546" s="11">
        <f>E546/D546</f>
        <v>2.7091376701966716</v>
      </c>
      <c r="P546" s="5">
        <f>IF(ISERROR(E546/G546),"0",E546/G546)</f>
        <v>59.991289782244557</v>
      </c>
      <c r="Q546" t="s">
        <v>2038</v>
      </c>
      <c r="R546" t="s">
        <v>2039</v>
      </c>
      <c r="S546" s="8">
        <f>(((J546/60)/60)/24)+DATE(1970,1,1)</f>
        <v>42461.208333333328</v>
      </c>
      <c r="T546" s="8">
        <f>(((K546/60)/60)/24)+DATE(1970,1,1)</f>
        <v>42474.208333333328</v>
      </c>
    </row>
    <row r="547" spans="1:20" customFormat="1" ht="34" x14ac:dyDescent="0.2">
      <c r="A547">
        <v>549</v>
      </c>
      <c r="B547" t="s">
        <v>1143</v>
      </c>
      <c r="C547" s="3" t="s">
        <v>1144</v>
      </c>
      <c r="D547">
        <v>29500</v>
      </c>
      <c r="E547">
        <v>83843</v>
      </c>
      <c r="F547" t="s">
        <v>20</v>
      </c>
      <c r="G547">
        <v>762</v>
      </c>
      <c r="H547" t="s">
        <v>21</v>
      </c>
      <c r="I547" t="s">
        <v>22</v>
      </c>
      <c r="J547">
        <v>1369717200</v>
      </c>
      <c r="K547">
        <v>1370494800</v>
      </c>
      <c r="L547" t="b">
        <v>0</v>
      </c>
      <c r="M547" t="b">
        <v>0</v>
      </c>
      <c r="N547" t="s">
        <v>65</v>
      </c>
      <c r="O547" s="11">
        <f>E547/D547</f>
        <v>2.8421355932203389</v>
      </c>
      <c r="P547" s="5">
        <f>IF(ISERROR(E547/G547),"0",E547/G547)</f>
        <v>110.03018372703411</v>
      </c>
      <c r="Q547" t="s">
        <v>2036</v>
      </c>
      <c r="R547" t="s">
        <v>2045</v>
      </c>
      <c r="S547" s="8">
        <f>(((J547/60)/60)/24)+DATE(1970,1,1)</f>
        <v>41422.208333333336</v>
      </c>
      <c r="T547" s="8">
        <f>(((K547/60)/60)/24)+DATE(1970,1,1)</f>
        <v>41431.208333333336</v>
      </c>
    </row>
    <row r="548" spans="1:20" customFormat="1" ht="34" x14ac:dyDescent="0.2">
      <c r="A548">
        <v>550</v>
      </c>
      <c r="B548" t="s">
        <v>1145</v>
      </c>
      <c r="C548" s="3" t="s">
        <v>1146</v>
      </c>
      <c r="D548">
        <v>100</v>
      </c>
      <c r="E548">
        <v>4</v>
      </c>
      <c r="F548" t="s">
        <v>74</v>
      </c>
      <c r="G548">
        <v>1</v>
      </c>
      <c r="H548" t="s">
        <v>98</v>
      </c>
      <c r="I548" t="s">
        <v>99</v>
      </c>
      <c r="J548">
        <v>1330495200</v>
      </c>
      <c r="K548">
        <v>1332306000</v>
      </c>
      <c r="L548" t="b">
        <v>0</v>
      </c>
      <c r="M548" t="b">
        <v>0</v>
      </c>
      <c r="N548" t="s">
        <v>60</v>
      </c>
      <c r="O548" s="11">
        <f>E548/D548</f>
        <v>0.04</v>
      </c>
      <c r="P548" s="5">
        <f>IF(ISERROR(E548/G548),"0",E548/G548)</f>
        <v>4</v>
      </c>
      <c r="Q548" t="s">
        <v>2034</v>
      </c>
      <c r="R548" t="s">
        <v>2044</v>
      </c>
      <c r="S548" s="8">
        <f>(((J548/60)/60)/24)+DATE(1970,1,1)</f>
        <v>40968.25</v>
      </c>
      <c r="T548" s="8">
        <f>(((K548/60)/60)/24)+DATE(1970,1,1)</f>
        <v>40989.208333333336</v>
      </c>
    </row>
    <row r="549" spans="1:20" customFormat="1" ht="17" x14ac:dyDescent="0.2">
      <c r="A549">
        <v>551</v>
      </c>
      <c r="B549" t="s">
        <v>1147</v>
      </c>
      <c r="C549" s="3" t="s">
        <v>1148</v>
      </c>
      <c r="D549">
        <v>180100</v>
      </c>
      <c r="E549">
        <v>105598</v>
      </c>
      <c r="F549" t="s">
        <v>14</v>
      </c>
      <c r="G549">
        <v>2779</v>
      </c>
      <c r="H549" t="s">
        <v>26</v>
      </c>
      <c r="I549" t="s">
        <v>27</v>
      </c>
      <c r="J549">
        <v>1419055200</v>
      </c>
      <c r="K549">
        <v>1422511200</v>
      </c>
      <c r="L549" t="b">
        <v>0</v>
      </c>
      <c r="M549" t="b">
        <v>1</v>
      </c>
      <c r="N549" t="s">
        <v>28</v>
      </c>
      <c r="O549" s="11">
        <f>E549/D549</f>
        <v>0.58632981676846196</v>
      </c>
      <c r="P549" s="5">
        <f>IF(ISERROR(E549/G549),"0",E549/G549)</f>
        <v>37.99856063332134</v>
      </c>
      <c r="Q549" t="s">
        <v>2036</v>
      </c>
      <c r="R549" t="s">
        <v>2037</v>
      </c>
      <c r="S549" s="8">
        <f>(((J549/60)/60)/24)+DATE(1970,1,1)</f>
        <v>41993.25</v>
      </c>
      <c r="T549" s="8">
        <f>(((K549/60)/60)/24)+DATE(1970,1,1)</f>
        <v>42033.25</v>
      </c>
    </row>
    <row r="550" spans="1:20" customFormat="1" ht="17" x14ac:dyDescent="0.2">
      <c r="A550">
        <v>552</v>
      </c>
      <c r="B550" t="s">
        <v>1149</v>
      </c>
      <c r="C550" s="3" t="s">
        <v>1150</v>
      </c>
      <c r="D550">
        <v>9000</v>
      </c>
      <c r="E550">
        <v>8866</v>
      </c>
      <c r="F550" t="s">
        <v>14</v>
      </c>
      <c r="G550">
        <v>92</v>
      </c>
      <c r="H550" t="s">
        <v>21</v>
      </c>
      <c r="I550" t="s">
        <v>22</v>
      </c>
      <c r="J550">
        <v>1480140000</v>
      </c>
      <c r="K550">
        <v>1480312800</v>
      </c>
      <c r="L550" t="b">
        <v>0</v>
      </c>
      <c r="M550" t="b">
        <v>0</v>
      </c>
      <c r="N550" t="s">
        <v>33</v>
      </c>
      <c r="O550" s="11">
        <f>E550/D550</f>
        <v>0.98511111111111116</v>
      </c>
      <c r="P550" s="5">
        <f>IF(ISERROR(E550/G550),"0",E550/G550)</f>
        <v>96.369565217391298</v>
      </c>
      <c r="Q550" t="s">
        <v>2038</v>
      </c>
      <c r="R550" t="s">
        <v>2039</v>
      </c>
      <c r="S550" s="8">
        <f>(((J550/60)/60)/24)+DATE(1970,1,1)</f>
        <v>42700.25</v>
      </c>
      <c r="T550" s="8">
        <f>(((K550/60)/60)/24)+DATE(1970,1,1)</f>
        <v>42702.25</v>
      </c>
    </row>
    <row r="551" spans="1:20" customFormat="1" ht="34" x14ac:dyDescent="0.2">
      <c r="A551">
        <v>553</v>
      </c>
      <c r="B551" t="s">
        <v>1151</v>
      </c>
      <c r="C551" s="3" t="s">
        <v>1152</v>
      </c>
      <c r="D551">
        <v>170600</v>
      </c>
      <c r="E551">
        <v>75022</v>
      </c>
      <c r="F551" t="s">
        <v>14</v>
      </c>
      <c r="G551">
        <v>1028</v>
      </c>
      <c r="H551" t="s">
        <v>21</v>
      </c>
      <c r="I551" t="s">
        <v>22</v>
      </c>
      <c r="J551">
        <v>1293948000</v>
      </c>
      <c r="K551">
        <v>1294034400</v>
      </c>
      <c r="L551" t="b">
        <v>0</v>
      </c>
      <c r="M551" t="b">
        <v>0</v>
      </c>
      <c r="N551" t="s">
        <v>23</v>
      </c>
      <c r="O551" s="11">
        <f>E551/D551</f>
        <v>0.43975381008206332</v>
      </c>
      <c r="P551" s="5">
        <f>IF(ISERROR(E551/G551),"0",E551/G551)</f>
        <v>72.978599221789878</v>
      </c>
      <c r="Q551" t="s">
        <v>2034</v>
      </c>
      <c r="R551" t="s">
        <v>2035</v>
      </c>
      <c r="S551" s="8">
        <f>(((J551/60)/60)/24)+DATE(1970,1,1)</f>
        <v>40545.25</v>
      </c>
      <c r="T551" s="8">
        <f>(((K551/60)/60)/24)+DATE(1970,1,1)</f>
        <v>40546.25</v>
      </c>
    </row>
    <row r="552" spans="1:20" customFormat="1" ht="34" x14ac:dyDescent="0.2">
      <c r="A552">
        <v>554</v>
      </c>
      <c r="B552" t="s">
        <v>1153</v>
      </c>
      <c r="C552" s="3" t="s">
        <v>1154</v>
      </c>
      <c r="D552">
        <v>9500</v>
      </c>
      <c r="E552">
        <v>14408</v>
      </c>
      <c r="F552" t="s">
        <v>20</v>
      </c>
      <c r="G552">
        <v>554</v>
      </c>
      <c r="H552" t="s">
        <v>15</v>
      </c>
      <c r="I552" t="s">
        <v>16</v>
      </c>
      <c r="J552">
        <v>1482127200</v>
      </c>
      <c r="K552">
        <v>1482645600</v>
      </c>
      <c r="L552" t="b">
        <v>0</v>
      </c>
      <c r="M552" t="b">
        <v>0</v>
      </c>
      <c r="N552" t="s">
        <v>60</v>
      </c>
      <c r="O552" s="11">
        <f>E552/D552</f>
        <v>1.5166315789473683</v>
      </c>
      <c r="P552" s="5">
        <f>IF(ISERROR(E552/G552),"0",E552/G552)</f>
        <v>26.007220216606498</v>
      </c>
      <c r="Q552" t="s">
        <v>2034</v>
      </c>
      <c r="R552" t="s">
        <v>2044</v>
      </c>
      <c r="S552" s="8">
        <f>(((J552/60)/60)/24)+DATE(1970,1,1)</f>
        <v>42723.25</v>
      </c>
      <c r="T552" s="8">
        <f>(((K552/60)/60)/24)+DATE(1970,1,1)</f>
        <v>42729.25</v>
      </c>
    </row>
    <row r="553" spans="1:20" customFormat="1" ht="17" x14ac:dyDescent="0.2">
      <c r="A553">
        <v>555</v>
      </c>
      <c r="B553" t="s">
        <v>1155</v>
      </c>
      <c r="C553" s="3" t="s">
        <v>1156</v>
      </c>
      <c r="D553">
        <v>6300</v>
      </c>
      <c r="E553">
        <v>14089</v>
      </c>
      <c r="F553" t="s">
        <v>20</v>
      </c>
      <c r="G553">
        <v>135</v>
      </c>
      <c r="H553" t="s">
        <v>36</v>
      </c>
      <c r="I553" t="s">
        <v>37</v>
      </c>
      <c r="J553">
        <v>1396414800</v>
      </c>
      <c r="K553">
        <v>1399093200</v>
      </c>
      <c r="L553" t="b">
        <v>0</v>
      </c>
      <c r="M553" t="b">
        <v>0</v>
      </c>
      <c r="N553" t="s">
        <v>23</v>
      </c>
      <c r="O553" s="11">
        <f>E553/D553</f>
        <v>2.2363492063492063</v>
      </c>
      <c r="P553" s="5">
        <f>IF(ISERROR(E553/G553),"0",E553/G553)</f>
        <v>104.36296296296297</v>
      </c>
      <c r="Q553" t="s">
        <v>2034</v>
      </c>
      <c r="R553" t="s">
        <v>2035</v>
      </c>
      <c r="S553" s="8">
        <f>(((J553/60)/60)/24)+DATE(1970,1,1)</f>
        <v>41731.208333333336</v>
      </c>
      <c r="T553" s="8">
        <f>(((K553/60)/60)/24)+DATE(1970,1,1)</f>
        <v>41762.208333333336</v>
      </c>
    </row>
    <row r="554" spans="1:20" customFormat="1" ht="17" x14ac:dyDescent="0.2">
      <c r="A554">
        <v>556</v>
      </c>
      <c r="B554" t="s">
        <v>442</v>
      </c>
      <c r="C554" s="3" t="s">
        <v>1157</v>
      </c>
      <c r="D554">
        <v>5200</v>
      </c>
      <c r="E554">
        <v>12467</v>
      </c>
      <c r="F554" t="s">
        <v>20</v>
      </c>
      <c r="G554">
        <v>122</v>
      </c>
      <c r="H554" t="s">
        <v>21</v>
      </c>
      <c r="I554" t="s">
        <v>22</v>
      </c>
      <c r="J554">
        <v>1315285200</v>
      </c>
      <c r="K554">
        <v>1315890000</v>
      </c>
      <c r="L554" t="b">
        <v>0</v>
      </c>
      <c r="M554" t="b">
        <v>1</v>
      </c>
      <c r="N554" t="s">
        <v>206</v>
      </c>
      <c r="O554" s="11">
        <f>E554/D554</f>
        <v>2.3975</v>
      </c>
      <c r="P554" s="5">
        <f>IF(ISERROR(E554/G554),"0",E554/G554)</f>
        <v>102.18852459016394</v>
      </c>
      <c r="Q554" t="s">
        <v>2046</v>
      </c>
      <c r="R554" t="s">
        <v>2058</v>
      </c>
      <c r="S554" s="8">
        <f>(((J554/60)/60)/24)+DATE(1970,1,1)</f>
        <v>40792.208333333336</v>
      </c>
      <c r="T554" s="8">
        <f>(((K554/60)/60)/24)+DATE(1970,1,1)</f>
        <v>40799.208333333336</v>
      </c>
    </row>
    <row r="555" spans="1:20" customFormat="1" ht="17" x14ac:dyDescent="0.2">
      <c r="A555">
        <v>557</v>
      </c>
      <c r="B555" t="s">
        <v>1158</v>
      </c>
      <c r="C555" s="3" t="s">
        <v>1159</v>
      </c>
      <c r="D555">
        <v>6000</v>
      </c>
      <c r="E555">
        <v>11960</v>
      </c>
      <c r="F555" t="s">
        <v>20</v>
      </c>
      <c r="G555">
        <v>221</v>
      </c>
      <c r="H555" t="s">
        <v>21</v>
      </c>
      <c r="I555" t="s">
        <v>22</v>
      </c>
      <c r="J555">
        <v>1443762000</v>
      </c>
      <c r="K555">
        <v>1444021200</v>
      </c>
      <c r="L555" t="b">
        <v>0</v>
      </c>
      <c r="M555" t="b">
        <v>1</v>
      </c>
      <c r="N555" t="s">
        <v>474</v>
      </c>
      <c r="O555" s="11">
        <f>E555/D555</f>
        <v>1.9933333333333334</v>
      </c>
      <c r="P555" s="5">
        <f>IF(ISERROR(E555/G555),"0",E555/G555)</f>
        <v>54.117647058823529</v>
      </c>
      <c r="Q555" t="s">
        <v>2040</v>
      </c>
      <c r="R555" t="s">
        <v>2062</v>
      </c>
      <c r="S555" s="8">
        <f>(((J555/60)/60)/24)+DATE(1970,1,1)</f>
        <v>42279.208333333328</v>
      </c>
      <c r="T555" s="8">
        <f>(((K555/60)/60)/24)+DATE(1970,1,1)</f>
        <v>42282.208333333328</v>
      </c>
    </row>
    <row r="556" spans="1:20" customFormat="1" ht="17" x14ac:dyDescent="0.2">
      <c r="A556">
        <v>558</v>
      </c>
      <c r="B556" t="s">
        <v>1160</v>
      </c>
      <c r="C556" s="3" t="s">
        <v>1161</v>
      </c>
      <c r="D556">
        <v>5800</v>
      </c>
      <c r="E556">
        <v>7966</v>
      </c>
      <c r="F556" t="s">
        <v>20</v>
      </c>
      <c r="G556">
        <v>126</v>
      </c>
      <c r="H556" t="s">
        <v>21</v>
      </c>
      <c r="I556" t="s">
        <v>22</v>
      </c>
      <c r="J556">
        <v>1456293600</v>
      </c>
      <c r="K556">
        <v>1460005200</v>
      </c>
      <c r="L556" t="b">
        <v>0</v>
      </c>
      <c r="M556" t="b">
        <v>0</v>
      </c>
      <c r="N556" t="s">
        <v>33</v>
      </c>
      <c r="O556" s="11">
        <f>E556/D556</f>
        <v>1.373448275862069</v>
      </c>
      <c r="P556" s="5">
        <f>IF(ISERROR(E556/G556),"0",E556/G556)</f>
        <v>63.222222222222221</v>
      </c>
      <c r="Q556" t="s">
        <v>2038</v>
      </c>
      <c r="R556" t="s">
        <v>2039</v>
      </c>
      <c r="S556" s="8">
        <f>(((J556/60)/60)/24)+DATE(1970,1,1)</f>
        <v>42424.25</v>
      </c>
      <c r="T556" s="8">
        <f>(((K556/60)/60)/24)+DATE(1970,1,1)</f>
        <v>42467.208333333328</v>
      </c>
    </row>
    <row r="557" spans="1:20" customFormat="1" ht="17" x14ac:dyDescent="0.2">
      <c r="A557">
        <v>559</v>
      </c>
      <c r="B557" t="s">
        <v>1162</v>
      </c>
      <c r="C557" s="3" t="s">
        <v>1163</v>
      </c>
      <c r="D557">
        <v>105300</v>
      </c>
      <c r="E557">
        <v>106321</v>
      </c>
      <c r="F557" t="s">
        <v>20</v>
      </c>
      <c r="G557">
        <v>1022</v>
      </c>
      <c r="H557" t="s">
        <v>21</v>
      </c>
      <c r="I557" t="s">
        <v>22</v>
      </c>
      <c r="J557">
        <v>1470114000</v>
      </c>
      <c r="K557">
        <v>1470718800</v>
      </c>
      <c r="L557" t="b">
        <v>0</v>
      </c>
      <c r="M557" t="b">
        <v>0</v>
      </c>
      <c r="N557" t="s">
        <v>33</v>
      </c>
      <c r="O557" s="11">
        <f>E557/D557</f>
        <v>1.009696106362773</v>
      </c>
      <c r="P557" s="5">
        <f>IF(ISERROR(E557/G557),"0",E557/G557)</f>
        <v>104.03228962818004</v>
      </c>
      <c r="Q557" t="s">
        <v>2038</v>
      </c>
      <c r="R557" t="s">
        <v>2039</v>
      </c>
      <c r="S557" s="8">
        <f>(((J557/60)/60)/24)+DATE(1970,1,1)</f>
        <v>42584.208333333328</v>
      </c>
      <c r="T557" s="8">
        <f>(((K557/60)/60)/24)+DATE(1970,1,1)</f>
        <v>42591.208333333328</v>
      </c>
    </row>
    <row r="558" spans="1:20" customFormat="1" ht="17" x14ac:dyDescent="0.2">
      <c r="A558">
        <v>560</v>
      </c>
      <c r="B558" t="s">
        <v>1164</v>
      </c>
      <c r="C558" s="3" t="s">
        <v>1165</v>
      </c>
      <c r="D558">
        <v>20000</v>
      </c>
      <c r="E558">
        <v>158832</v>
      </c>
      <c r="F558" t="s">
        <v>20</v>
      </c>
      <c r="G558">
        <v>3177</v>
      </c>
      <c r="H558" t="s">
        <v>21</v>
      </c>
      <c r="I558" t="s">
        <v>22</v>
      </c>
      <c r="J558">
        <v>1321596000</v>
      </c>
      <c r="K558">
        <v>1325052000</v>
      </c>
      <c r="L558" t="b">
        <v>0</v>
      </c>
      <c r="M558" t="b">
        <v>0</v>
      </c>
      <c r="N558" t="s">
        <v>71</v>
      </c>
      <c r="O558" s="11">
        <f>E558/D558</f>
        <v>7.9416000000000002</v>
      </c>
      <c r="P558" s="5">
        <f>IF(ISERROR(E558/G558),"0",E558/G558)</f>
        <v>49.994334277620396</v>
      </c>
      <c r="Q558" t="s">
        <v>2040</v>
      </c>
      <c r="R558" t="s">
        <v>2048</v>
      </c>
      <c r="S558" s="8">
        <f>(((J558/60)/60)/24)+DATE(1970,1,1)</f>
        <v>40865.25</v>
      </c>
      <c r="T558" s="8">
        <f>(((K558/60)/60)/24)+DATE(1970,1,1)</f>
        <v>40905.25</v>
      </c>
    </row>
    <row r="559" spans="1:20" customFormat="1" ht="17" x14ac:dyDescent="0.2">
      <c r="A559">
        <v>561</v>
      </c>
      <c r="B559" t="s">
        <v>1166</v>
      </c>
      <c r="C559" s="3" t="s">
        <v>1167</v>
      </c>
      <c r="D559">
        <v>3000</v>
      </c>
      <c r="E559">
        <v>11091</v>
      </c>
      <c r="F559" t="s">
        <v>20</v>
      </c>
      <c r="G559">
        <v>198</v>
      </c>
      <c r="H559" t="s">
        <v>98</v>
      </c>
      <c r="I559" t="s">
        <v>99</v>
      </c>
      <c r="J559">
        <v>1318827600</v>
      </c>
      <c r="K559">
        <v>1319000400</v>
      </c>
      <c r="L559" t="b">
        <v>0</v>
      </c>
      <c r="M559" t="b">
        <v>0</v>
      </c>
      <c r="N559" t="s">
        <v>33</v>
      </c>
      <c r="O559" s="11">
        <f>E559/D559</f>
        <v>3.6970000000000001</v>
      </c>
      <c r="P559" s="5">
        <f>IF(ISERROR(E559/G559),"0",E559/G559)</f>
        <v>56.015151515151516</v>
      </c>
      <c r="Q559" t="s">
        <v>2038</v>
      </c>
      <c r="R559" t="s">
        <v>2039</v>
      </c>
      <c r="S559" s="8">
        <f>(((J559/60)/60)/24)+DATE(1970,1,1)</f>
        <v>40833.208333333336</v>
      </c>
      <c r="T559" s="8">
        <f>(((K559/60)/60)/24)+DATE(1970,1,1)</f>
        <v>40835.208333333336</v>
      </c>
    </row>
    <row r="560" spans="1:20" customFormat="1" ht="34" x14ac:dyDescent="0.2">
      <c r="A560">
        <v>562</v>
      </c>
      <c r="B560" t="s">
        <v>1168</v>
      </c>
      <c r="C560" s="3" t="s">
        <v>1169</v>
      </c>
      <c r="D560">
        <v>9900</v>
      </c>
      <c r="E560">
        <v>1269</v>
      </c>
      <c r="F560" t="s">
        <v>14</v>
      </c>
      <c r="G560">
        <v>26</v>
      </c>
      <c r="H560" t="s">
        <v>98</v>
      </c>
      <c r="I560" t="s">
        <v>99</v>
      </c>
      <c r="J560">
        <v>1552366800</v>
      </c>
      <c r="K560">
        <v>1552539600</v>
      </c>
      <c r="L560" t="b">
        <v>0</v>
      </c>
      <c r="M560" t="b">
        <v>0</v>
      </c>
      <c r="N560" t="s">
        <v>23</v>
      </c>
      <c r="O560" s="11">
        <f>E560/D560</f>
        <v>0.12818181818181817</v>
      </c>
      <c r="P560" s="5">
        <f>IF(ISERROR(E560/G560),"0",E560/G560)</f>
        <v>48.807692307692307</v>
      </c>
      <c r="Q560" t="s">
        <v>2034</v>
      </c>
      <c r="R560" t="s">
        <v>2035</v>
      </c>
      <c r="S560" s="8">
        <f>(((J560/60)/60)/24)+DATE(1970,1,1)</f>
        <v>43536.208333333328</v>
      </c>
      <c r="T560" s="8">
        <f>(((K560/60)/60)/24)+DATE(1970,1,1)</f>
        <v>43538.208333333328</v>
      </c>
    </row>
    <row r="561" spans="1:20" customFormat="1" ht="17" x14ac:dyDescent="0.2">
      <c r="A561">
        <v>563</v>
      </c>
      <c r="B561" t="s">
        <v>1170</v>
      </c>
      <c r="C561" s="3" t="s">
        <v>1171</v>
      </c>
      <c r="D561">
        <v>3700</v>
      </c>
      <c r="E561">
        <v>5107</v>
      </c>
      <c r="F561" t="s">
        <v>20</v>
      </c>
      <c r="G561">
        <v>85</v>
      </c>
      <c r="H561" t="s">
        <v>26</v>
      </c>
      <c r="I561" t="s">
        <v>27</v>
      </c>
      <c r="J561">
        <v>1542088800</v>
      </c>
      <c r="K561">
        <v>1543816800</v>
      </c>
      <c r="L561" t="b">
        <v>0</v>
      </c>
      <c r="M561" t="b">
        <v>0</v>
      </c>
      <c r="N561" t="s">
        <v>42</v>
      </c>
      <c r="O561" s="11">
        <f>E561/D561</f>
        <v>1.3802702702702703</v>
      </c>
      <c r="P561" s="5">
        <f>IF(ISERROR(E561/G561),"0",E561/G561)</f>
        <v>60.082352941176474</v>
      </c>
      <c r="Q561" t="s">
        <v>2040</v>
      </c>
      <c r="R561" t="s">
        <v>2041</v>
      </c>
      <c r="S561" s="8">
        <f>(((J561/60)/60)/24)+DATE(1970,1,1)</f>
        <v>43417.25</v>
      </c>
      <c r="T561" s="8">
        <f>(((K561/60)/60)/24)+DATE(1970,1,1)</f>
        <v>43437.25</v>
      </c>
    </row>
    <row r="562" spans="1:20" customFormat="1" ht="17" x14ac:dyDescent="0.2">
      <c r="A562">
        <v>564</v>
      </c>
      <c r="B562" t="s">
        <v>1172</v>
      </c>
      <c r="C562" s="3" t="s">
        <v>1173</v>
      </c>
      <c r="D562">
        <v>168700</v>
      </c>
      <c r="E562">
        <v>141393</v>
      </c>
      <c r="F562" t="s">
        <v>14</v>
      </c>
      <c r="G562">
        <v>1790</v>
      </c>
      <c r="H562" t="s">
        <v>21</v>
      </c>
      <c r="I562" t="s">
        <v>22</v>
      </c>
      <c r="J562">
        <v>1426395600</v>
      </c>
      <c r="K562">
        <v>1427086800</v>
      </c>
      <c r="L562" t="b">
        <v>0</v>
      </c>
      <c r="M562" t="b">
        <v>0</v>
      </c>
      <c r="N562" t="s">
        <v>33</v>
      </c>
      <c r="O562" s="11">
        <f>E562/D562</f>
        <v>0.83813278008298753</v>
      </c>
      <c r="P562" s="5">
        <f>IF(ISERROR(E562/G562),"0",E562/G562)</f>
        <v>78.990502793296088</v>
      </c>
      <c r="Q562" t="s">
        <v>2038</v>
      </c>
      <c r="R562" t="s">
        <v>2039</v>
      </c>
      <c r="S562" s="8">
        <f>(((J562/60)/60)/24)+DATE(1970,1,1)</f>
        <v>42078.208333333328</v>
      </c>
      <c r="T562" s="8">
        <f>(((K562/60)/60)/24)+DATE(1970,1,1)</f>
        <v>42086.208333333328</v>
      </c>
    </row>
    <row r="563" spans="1:20" customFormat="1" ht="17" x14ac:dyDescent="0.2">
      <c r="A563">
        <v>565</v>
      </c>
      <c r="B563" t="s">
        <v>1174</v>
      </c>
      <c r="C563" s="3" t="s">
        <v>1175</v>
      </c>
      <c r="D563">
        <v>94900</v>
      </c>
      <c r="E563">
        <v>194166</v>
      </c>
      <c r="F563" t="s">
        <v>20</v>
      </c>
      <c r="G563">
        <v>3596</v>
      </c>
      <c r="H563" t="s">
        <v>21</v>
      </c>
      <c r="I563" t="s">
        <v>22</v>
      </c>
      <c r="J563">
        <v>1321336800</v>
      </c>
      <c r="K563">
        <v>1323064800</v>
      </c>
      <c r="L563" t="b">
        <v>0</v>
      </c>
      <c r="M563" t="b">
        <v>0</v>
      </c>
      <c r="N563" t="s">
        <v>33</v>
      </c>
      <c r="O563" s="11">
        <f>E563/D563</f>
        <v>2.0460063224446787</v>
      </c>
      <c r="P563" s="5">
        <f>IF(ISERROR(E563/G563),"0",E563/G563)</f>
        <v>53.99499443826474</v>
      </c>
      <c r="Q563" t="s">
        <v>2038</v>
      </c>
      <c r="R563" t="s">
        <v>2039</v>
      </c>
      <c r="S563" s="8">
        <f>(((J563/60)/60)/24)+DATE(1970,1,1)</f>
        <v>40862.25</v>
      </c>
      <c r="T563" s="8">
        <f>(((K563/60)/60)/24)+DATE(1970,1,1)</f>
        <v>40882.25</v>
      </c>
    </row>
    <row r="564" spans="1:20" customFormat="1" ht="17" x14ac:dyDescent="0.2">
      <c r="A564">
        <v>566</v>
      </c>
      <c r="B564" t="s">
        <v>1176</v>
      </c>
      <c r="C564" s="3" t="s">
        <v>1177</v>
      </c>
      <c r="D564">
        <v>9300</v>
      </c>
      <c r="E564">
        <v>4124</v>
      </c>
      <c r="F564" t="s">
        <v>14</v>
      </c>
      <c r="G564">
        <v>37</v>
      </c>
      <c r="H564" t="s">
        <v>21</v>
      </c>
      <c r="I564" t="s">
        <v>22</v>
      </c>
      <c r="J564">
        <v>1456293600</v>
      </c>
      <c r="K564">
        <v>1458277200</v>
      </c>
      <c r="L564" t="b">
        <v>0</v>
      </c>
      <c r="M564" t="b">
        <v>1</v>
      </c>
      <c r="N564" t="s">
        <v>50</v>
      </c>
      <c r="O564" s="11">
        <f>E564/D564</f>
        <v>0.44344086021505374</v>
      </c>
      <c r="P564" s="5">
        <f>IF(ISERROR(E564/G564),"0",E564/G564)</f>
        <v>111.45945945945945</v>
      </c>
      <c r="Q564" t="s">
        <v>2034</v>
      </c>
      <c r="R564" t="s">
        <v>2042</v>
      </c>
      <c r="S564" s="8">
        <f>(((J564/60)/60)/24)+DATE(1970,1,1)</f>
        <v>42424.25</v>
      </c>
      <c r="T564" s="8">
        <f>(((K564/60)/60)/24)+DATE(1970,1,1)</f>
        <v>42447.208333333328</v>
      </c>
    </row>
    <row r="565" spans="1:20" customFormat="1" ht="34" x14ac:dyDescent="0.2">
      <c r="A565">
        <v>567</v>
      </c>
      <c r="B565" t="s">
        <v>1178</v>
      </c>
      <c r="C565" s="3" t="s">
        <v>1179</v>
      </c>
      <c r="D565">
        <v>6800</v>
      </c>
      <c r="E565">
        <v>14865</v>
      </c>
      <c r="F565" t="s">
        <v>20</v>
      </c>
      <c r="G565">
        <v>244</v>
      </c>
      <c r="H565" t="s">
        <v>21</v>
      </c>
      <c r="I565" t="s">
        <v>22</v>
      </c>
      <c r="J565">
        <v>1404968400</v>
      </c>
      <c r="K565">
        <v>1405141200</v>
      </c>
      <c r="L565" t="b">
        <v>0</v>
      </c>
      <c r="M565" t="b">
        <v>0</v>
      </c>
      <c r="N565" t="s">
        <v>23</v>
      </c>
      <c r="O565" s="11">
        <f>E565/D565</f>
        <v>2.1860294117647059</v>
      </c>
      <c r="P565" s="5">
        <f>IF(ISERROR(E565/G565),"0",E565/G565)</f>
        <v>60.922131147540981</v>
      </c>
      <c r="Q565" t="s">
        <v>2034</v>
      </c>
      <c r="R565" t="s">
        <v>2035</v>
      </c>
      <c r="S565" s="8">
        <f>(((J565/60)/60)/24)+DATE(1970,1,1)</f>
        <v>41830.208333333336</v>
      </c>
      <c r="T565" s="8">
        <f>(((K565/60)/60)/24)+DATE(1970,1,1)</f>
        <v>41832.208333333336</v>
      </c>
    </row>
    <row r="566" spans="1:20" customFormat="1" ht="17" x14ac:dyDescent="0.2">
      <c r="A566">
        <v>568</v>
      </c>
      <c r="B566" t="s">
        <v>1180</v>
      </c>
      <c r="C566" s="3" t="s">
        <v>1181</v>
      </c>
      <c r="D566">
        <v>72400</v>
      </c>
      <c r="E566">
        <v>134688</v>
      </c>
      <c r="F566" t="s">
        <v>20</v>
      </c>
      <c r="G566">
        <v>5180</v>
      </c>
      <c r="H566" t="s">
        <v>21</v>
      </c>
      <c r="I566" t="s">
        <v>22</v>
      </c>
      <c r="J566">
        <v>1279170000</v>
      </c>
      <c r="K566">
        <v>1283058000</v>
      </c>
      <c r="L566" t="b">
        <v>0</v>
      </c>
      <c r="M566" t="b">
        <v>0</v>
      </c>
      <c r="N566" t="s">
        <v>33</v>
      </c>
      <c r="O566" s="11">
        <f>E566/D566</f>
        <v>1.8603314917127072</v>
      </c>
      <c r="P566" s="5">
        <f>IF(ISERROR(E566/G566),"0",E566/G566)</f>
        <v>26.0015444015444</v>
      </c>
      <c r="Q566" t="s">
        <v>2038</v>
      </c>
      <c r="R566" t="s">
        <v>2039</v>
      </c>
      <c r="S566" s="8">
        <f>(((J566/60)/60)/24)+DATE(1970,1,1)</f>
        <v>40374.208333333336</v>
      </c>
      <c r="T566" s="8">
        <f>(((K566/60)/60)/24)+DATE(1970,1,1)</f>
        <v>40419.208333333336</v>
      </c>
    </row>
    <row r="567" spans="1:20" customFormat="1" ht="17" x14ac:dyDescent="0.2">
      <c r="A567">
        <v>569</v>
      </c>
      <c r="B567" t="s">
        <v>1182</v>
      </c>
      <c r="C567" s="3" t="s">
        <v>1183</v>
      </c>
      <c r="D567">
        <v>20100</v>
      </c>
      <c r="E567">
        <v>47705</v>
      </c>
      <c r="F567" t="s">
        <v>20</v>
      </c>
      <c r="G567">
        <v>589</v>
      </c>
      <c r="H567" t="s">
        <v>107</v>
      </c>
      <c r="I567" t="s">
        <v>108</v>
      </c>
      <c r="J567">
        <v>1294725600</v>
      </c>
      <c r="K567">
        <v>1295762400</v>
      </c>
      <c r="L567" t="b">
        <v>0</v>
      </c>
      <c r="M567" t="b">
        <v>0</v>
      </c>
      <c r="N567" t="s">
        <v>71</v>
      </c>
      <c r="O567" s="11">
        <f>E567/D567</f>
        <v>2.3733830845771142</v>
      </c>
      <c r="P567" s="5">
        <f>IF(ISERROR(E567/G567),"0",E567/G567)</f>
        <v>80.993208828522924</v>
      </c>
      <c r="Q567" t="s">
        <v>2040</v>
      </c>
      <c r="R567" t="s">
        <v>2048</v>
      </c>
      <c r="S567" s="8">
        <f>(((J567/60)/60)/24)+DATE(1970,1,1)</f>
        <v>40554.25</v>
      </c>
      <c r="T567" s="8">
        <f>(((K567/60)/60)/24)+DATE(1970,1,1)</f>
        <v>40566.25</v>
      </c>
    </row>
    <row r="568" spans="1:20" customFormat="1" ht="17" x14ac:dyDescent="0.2">
      <c r="A568">
        <v>570</v>
      </c>
      <c r="B568" t="s">
        <v>1184</v>
      </c>
      <c r="C568" s="3" t="s">
        <v>1185</v>
      </c>
      <c r="D568">
        <v>31200</v>
      </c>
      <c r="E568">
        <v>95364</v>
      </c>
      <c r="F568" t="s">
        <v>20</v>
      </c>
      <c r="G568">
        <v>2725</v>
      </c>
      <c r="H568" t="s">
        <v>21</v>
      </c>
      <c r="I568" t="s">
        <v>22</v>
      </c>
      <c r="J568">
        <v>1419055200</v>
      </c>
      <c r="K568">
        <v>1419573600</v>
      </c>
      <c r="L568" t="b">
        <v>0</v>
      </c>
      <c r="M568" t="b">
        <v>1</v>
      </c>
      <c r="N568" t="s">
        <v>23</v>
      </c>
      <c r="O568" s="11">
        <f>E568/D568</f>
        <v>3.0565384615384614</v>
      </c>
      <c r="P568" s="5">
        <f>IF(ISERROR(E568/G568),"0",E568/G568)</f>
        <v>34.995963302752294</v>
      </c>
      <c r="Q568" t="s">
        <v>2034</v>
      </c>
      <c r="R568" t="s">
        <v>2035</v>
      </c>
      <c r="S568" s="8">
        <f>(((J568/60)/60)/24)+DATE(1970,1,1)</f>
        <v>41993.25</v>
      </c>
      <c r="T568" s="8">
        <f>(((K568/60)/60)/24)+DATE(1970,1,1)</f>
        <v>41999.25</v>
      </c>
    </row>
    <row r="569" spans="1:20" customFormat="1" ht="17" x14ac:dyDescent="0.2">
      <c r="A569">
        <v>571</v>
      </c>
      <c r="B569" t="s">
        <v>1186</v>
      </c>
      <c r="C569" s="3" t="s">
        <v>1187</v>
      </c>
      <c r="D569">
        <v>3500</v>
      </c>
      <c r="E569">
        <v>3295</v>
      </c>
      <c r="F569" t="s">
        <v>14</v>
      </c>
      <c r="G569">
        <v>35</v>
      </c>
      <c r="H569" t="s">
        <v>107</v>
      </c>
      <c r="I569" t="s">
        <v>108</v>
      </c>
      <c r="J569">
        <v>1434690000</v>
      </c>
      <c r="K569">
        <v>1438750800</v>
      </c>
      <c r="L569" t="b">
        <v>0</v>
      </c>
      <c r="M569" t="b">
        <v>0</v>
      </c>
      <c r="N569" t="s">
        <v>100</v>
      </c>
      <c r="O569" s="11">
        <f>E569/D569</f>
        <v>0.94142857142857139</v>
      </c>
      <c r="P569" s="5">
        <f>IF(ISERROR(E569/G569),"0",E569/G569)</f>
        <v>94.142857142857139</v>
      </c>
      <c r="Q569" t="s">
        <v>2040</v>
      </c>
      <c r="R569" t="s">
        <v>2051</v>
      </c>
      <c r="S569" s="8">
        <f>(((J569/60)/60)/24)+DATE(1970,1,1)</f>
        <v>42174.208333333328</v>
      </c>
      <c r="T569" s="8">
        <f>(((K569/60)/60)/24)+DATE(1970,1,1)</f>
        <v>42221.208333333328</v>
      </c>
    </row>
    <row r="570" spans="1:20" customFormat="1" ht="17" x14ac:dyDescent="0.2">
      <c r="A570">
        <v>572</v>
      </c>
      <c r="B570" t="s">
        <v>1188</v>
      </c>
      <c r="C570" s="3" t="s">
        <v>1189</v>
      </c>
      <c r="D570">
        <v>9000</v>
      </c>
      <c r="E570">
        <v>4896</v>
      </c>
      <c r="F570" t="s">
        <v>74</v>
      </c>
      <c r="G570">
        <v>94</v>
      </c>
      <c r="H570" t="s">
        <v>21</v>
      </c>
      <c r="I570" t="s">
        <v>22</v>
      </c>
      <c r="J570">
        <v>1443416400</v>
      </c>
      <c r="K570">
        <v>1444798800</v>
      </c>
      <c r="L570" t="b">
        <v>0</v>
      </c>
      <c r="M570" t="b">
        <v>1</v>
      </c>
      <c r="N570" t="s">
        <v>23</v>
      </c>
      <c r="O570" s="11">
        <f>E570/D570</f>
        <v>0.54400000000000004</v>
      </c>
      <c r="P570" s="5">
        <f>IF(ISERROR(E570/G570),"0",E570/G570)</f>
        <v>52.085106382978722</v>
      </c>
      <c r="Q570" t="s">
        <v>2034</v>
      </c>
      <c r="R570" t="s">
        <v>2035</v>
      </c>
      <c r="S570" s="8">
        <f>(((J570/60)/60)/24)+DATE(1970,1,1)</f>
        <v>42275.208333333328</v>
      </c>
      <c r="T570" s="8">
        <f>(((K570/60)/60)/24)+DATE(1970,1,1)</f>
        <v>42291.208333333328</v>
      </c>
    </row>
    <row r="571" spans="1:20" customFormat="1" ht="17" x14ac:dyDescent="0.2">
      <c r="A571">
        <v>573</v>
      </c>
      <c r="B571" t="s">
        <v>1190</v>
      </c>
      <c r="C571" s="3" t="s">
        <v>1191</v>
      </c>
      <c r="D571">
        <v>6700</v>
      </c>
      <c r="E571">
        <v>7496</v>
      </c>
      <c r="F571" t="s">
        <v>20</v>
      </c>
      <c r="G571">
        <v>300</v>
      </c>
      <c r="H571" t="s">
        <v>21</v>
      </c>
      <c r="I571" t="s">
        <v>22</v>
      </c>
      <c r="J571">
        <v>1399006800</v>
      </c>
      <c r="K571">
        <v>1399179600</v>
      </c>
      <c r="L571" t="b">
        <v>0</v>
      </c>
      <c r="M571" t="b">
        <v>0</v>
      </c>
      <c r="N571" t="s">
        <v>1029</v>
      </c>
      <c r="O571" s="11">
        <f>E571/D571</f>
        <v>1.1188059701492536</v>
      </c>
      <c r="P571" s="5">
        <f>IF(ISERROR(E571/G571),"0",E571/G571)</f>
        <v>24.986666666666668</v>
      </c>
      <c r="Q571" t="s">
        <v>2063</v>
      </c>
      <c r="R571" t="s">
        <v>2064</v>
      </c>
      <c r="S571" s="8">
        <f>(((J571/60)/60)/24)+DATE(1970,1,1)</f>
        <v>41761.208333333336</v>
      </c>
      <c r="T571" s="8">
        <f>(((K571/60)/60)/24)+DATE(1970,1,1)</f>
        <v>41763.208333333336</v>
      </c>
    </row>
    <row r="572" spans="1:20" customFormat="1" ht="17" x14ac:dyDescent="0.2">
      <c r="A572">
        <v>574</v>
      </c>
      <c r="B572" t="s">
        <v>1192</v>
      </c>
      <c r="C572" s="3" t="s">
        <v>1193</v>
      </c>
      <c r="D572">
        <v>2700</v>
      </c>
      <c r="E572">
        <v>9967</v>
      </c>
      <c r="F572" t="s">
        <v>20</v>
      </c>
      <c r="G572">
        <v>144</v>
      </c>
      <c r="H572" t="s">
        <v>21</v>
      </c>
      <c r="I572" t="s">
        <v>22</v>
      </c>
      <c r="J572">
        <v>1575698400</v>
      </c>
      <c r="K572">
        <v>1576562400</v>
      </c>
      <c r="L572" t="b">
        <v>0</v>
      </c>
      <c r="M572" t="b">
        <v>1</v>
      </c>
      <c r="N572" t="s">
        <v>17</v>
      </c>
      <c r="O572" s="11">
        <f>E572/D572</f>
        <v>3.6914814814814814</v>
      </c>
      <c r="P572" s="5">
        <f>IF(ISERROR(E572/G572),"0",E572/G572)</f>
        <v>69.215277777777771</v>
      </c>
      <c r="Q572" t="s">
        <v>2032</v>
      </c>
      <c r="R572" t="s">
        <v>2033</v>
      </c>
      <c r="S572" s="8">
        <f>(((J572/60)/60)/24)+DATE(1970,1,1)</f>
        <v>43806.25</v>
      </c>
      <c r="T572" s="8">
        <f>(((K572/60)/60)/24)+DATE(1970,1,1)</f>
        <v>43816.25</v>
      </c>
    </row>
    <row r="573" spans="1:20" customFormat="1" ht="17" x14ac:dyDescent="0.2">
      <c r="A573">
        <v>575</v>
      </c>
      <c r="B573" t="s">
        <v>1194</v>
      </c>
      <c r="C573" s="3" t="s">
        <v>1195</v>
      </c>
      <c r="D573">
        <v>83300</v>
      </c>
      <c r="E573">
        <v>52421</v>
      </c>
      <c r="F573" t="s">
        <v>14</v>
      </c>
      <c r="G573">
        <v>558</v>
      </c>
      <c r="H573" t="s">
        <v>21</v>
      </c>
      <c r="I573" t="s">
        <v>22</v>
      </c>
      <c r="J573">
        <v>1400562000</v>
      </c>
      <c r="K573">
        <v>1400821200</v>
      </c>
      <c r="L573" t="b">
        <v>0</v>
      </c>
      <c r="M573" t="b">
        <v>1</v>
      </c>
      <c r="N573" t="s">
        <v>33</v>
      </c>
      <c r="O573" s="11">
        <f>E573/D573</f>
        <v>0.62930372148859548</v>
      </c>
      <c r="P573" s="5">
        <f>IF(ISERROR(E573/G573),"0",E573/G573)</f>
        <v>93.944444444444443</v>
      </c>
      <c r="Q573" t="s">
        <v>2038</v>
      </c>
      <c r="R573" t="s">
        <v>2039</v>
      </c>
      <c r="S573" s="8">
        <f>(((J573/60)/60)/24)+DATE(1970,1,1)</f>
        <v>41779.208333333336</v>
      </c>
      <c r="T573" s="8">
        <f>(((K573/60)/60)/24)+DATE(1970,1,1)</f>
        <v>41782.208333333336</v>
      </c>
    </row>
    <row r="574" spans="1:20" customFormat="1" ht="34" x14ac:dyDescent="0.2">
      <c r="A574">
        <v>576</v>
      </c>
      <c r="B574" t="s">
        <v>1196</v>
      </c>
      <c r="C574" s="3" t="s">
        <v>1197</v>
      </c>
      <c r="D574">
        <v>9700</v>
      </c>
      <c r="E574">
        <v>6298</v>
      </c>
      <c r="F574" t="s">
        <v>14</v>
      </c>
      <c r="G574">
        <v>64</v>
      </c>
      <c r="H574" t="s">
        <v>21</v>
      </c>
      <c r="I574" t="s">
        <v>22</v>
      </c>
      <c r="J574">
        <v>1509512400</v>
      </c>
      <c r="K574">
        <v>1510984800</v>
      </c>
      <c r="L574" t="b">
        <v>0</v>
      </c>
      <c r="M574" t="b">
        <v>0</v>
      </c>
      <c r="N574" t="s">
        <v>33</v>
      </c>
      <c r="O574" s="11">
        <f>E574/D574</f>
        <v>0.6492783505154639</v>
      </c>
      <c r="P574" s="5">
        <f>IF(ISERROR(E574/G574),"0",E574/G574)</f>
        <v>98.40625</v>
      </c>
      <c r="Q574" t="s">
        <v>2038</v>
      </c>
      <c r="R574" t="s">
        <v>2039</v>
      </c>
      <c r="S574" s="8">
        <f>(((J574/60)/60)/24)+DATE(1970,1,1)</f>
        <v>43040.208333333328</v>
      </c>
      <c r="T574" s="8">
        <f>(((K574/60)/60)/24)+DATE(1970,1,1)</f>
        <v>43057.25</v>
      </c>
    </row>
    <row r="575" spans="1:20" customFormat="1" ht="17" x14ac:dyDescent="0.2">
      <c r="A575">
        <v>577</v>
      </c>
      <c r="B575" t="s">
        <v>1198</v>
      </c>
      <c r="C575" s="3" t="s">
        <v>1199</v>
      </c>
      <c r="D575">
        <v>8200</v>
      </c>
      <c r="E575">
        <v>1546</v>
      </c>
      <c r="F575" t="s">
        <v>74</v>
      </c>
      <c r="G575">
        <v>37</v>
      </c>
      <c r="H575" t="s">
        <v>21</v>
      </c>
      <c r="I575" t="s">
        <v>22</v>
      </c>
      <c r="J575">
        <v>1299823200</v>
      </c>
      <c r="K575">
        <v>1302066000</v>
      </c>
      <c r="L575" t="b">
        <v>0</v>
      </c>
      <c r="M575" t="b">
        <v>0</v>
      </c>
      <c r="N575" t="s">
        <v>159</v>
      </c>
      <c r="O575" s="11">
        <f>E575/D575</f>
        <v>0.18853658536585366</v>
      </c>
      <c r="P575" s="5">
        <f>IF(ISERROR(E575/G575),"0",E575/G575)</f>
        <v>41.783783783783782</v>
      </c>
      <c r="Q575" t="s">
        <v>2034</v>
      </c>
      <c r="R575" t="s">
        <v>2057</v>
      </c>
      <c r="S575" s="8">
        <f>(((J575/60)/60)/24)+DATE(1970,1,1)</f>
        <v>40613.25</v>
      </c>
      <c r="T575" s="8">
        <f>(((K575/60)/60)/24)+DATE(1970,1,1)</f>
        <v>40639.208333333336</v>
      </c>
    </row>
    <row r="576" spans="1:20" customFormat="1" ht="17" x14ac:dyDescent="0.2">
      <c r="A576">
        <v>578</v>
      </c>
      <c r="B576" t="s">
        <v>1200</v>
      </c>
      <c r="C576" s="3" t="s">
        <v>1201</v>
      </c>
      <c r="D576">
        <v>96500</v>
      </c>
      <c r="E576">
        <v>16168</v>
      </c>
      <c r="F576" t="s">
        <v>14</v>
      </c>
      <c r="G576">
        <v>245</v>
      </c>
      <c r="H576" t="s">
        <v>21</v>
      </c>
      <c r="I576" t="s">
        <v>22</v>
      </c>
      <c r="J576">
        <v>1322719200</v>
      </c>
      <c r="K576">
        <v>1322978400</v>
      </c>
      <c r="L576" t="b">
        <v>0</v>
      </c>
      <c r="M576" t="b">
        <v>0</v>
      </c>
      <c r="N576" t="s">
        <v>474</v>
      </c>
      <c r="O576" s="11">
        <f>E576/D576</f>
        <v>0.1675440414507772</v>
      </c>
      <c r="P576" s="5">
        <f>IF(ISERROR(E576/G576),"0",E576/G576)</f>
        <v>65.991836734693877</v>
      </c>
      <c r="Q576" t="s">
        <v>2040</v>
      </c>
      <c r="R576" t="s">
        <v>2062</v>
      </c>
      <c r="S576" s="8">
        <f>(((J576/60)/60)/24)+DATE(1970,1,1)</f>
        <v>40878.25</v>
      </c>
      <c r="T576" s="8">
        <f>(((K576/60)/60)/24)+DATE(1970,1,1)</f>
        <v>40881.25</v>
      </c>
    </row>
    <row r="577" spans="1:20" customFormat="1" ht="17" x14ac:dyDescent="0.2">
      <c r="A577">
        <v>579</v>
      </c>
      <c r="B577" t="s">
        <v>1202</v>
      </c>
      <c r="C577" s="3" t="s">
        <v>1203</v>
      </c>
      <c r="D577">
        <v>6200</v>
      </c>
      <c r="E577">
        <v>6269</v>
      </c>
      <c r="F577" t="s">
        <v>20</v>
      </c>
      <c r="G577">
        <v>87</v>
      </c>
      <c r="H577" t="s">
        <v>21</v>
      </c>
      <c r="I577" t="s">
        <v>22</v>
      </c>
      <c r="J577">
        <v>1312693200</v>
      </c>
      <c r="K577">
        <v>1313730000</v>
      </c>
      <c r="L577" t="b">
        <v>0</v>
      </c>
      <c r="M577" t="b">
        <v>0</v>
      </c>
      <c r="N577" t="s">
        <v>159</v>
      </c>
      <c r="O577" s="11">
        <f>E577/D577</f>
        <v>1.0111290322580646</v>
      </c>
      <c r="P577" s="5">
        <f>IF(ISERROR(E577/G577),"0",E577/G577)</f>
        <v>72.05747126436782</v>
      </c>
      <c r="Q577" t="s">
        <v>2034</v>
      </c>
      <c r="R577" t="s">
        <v>2057</v>
      </c>
      <c r="S577" s="8">
        <f>(((J577/60)/60)/24)+DATE(1970,1,1)</f>
        <v>40762.208333333336</v>
      </c>
      <c r="T577" s="8">
        <f>(((K577/60)/60)/24)+DATE(1970,1,1)</f>
        <v>40774.208333333336</v>
      </c>
    </row>
    <row r="578" spans="1:20" customFormat="1" ht="17" x14ac:dyDescent="0.2">
      <c r="A578">
        <v>580</v>
      </c>
      <c r="B578" t="s">
        <v>556</v>
      </c>
      <c r="C578" s="3" t="s">
        <v>1204</v>
      </c>
      <c r="D578">
        <v>43800</v>
      </c>
      <c r="E578">
        <v>149578</v>
      </c>
      <c r="F578" t="s">
        <v>20</v>
      </c>
      <c r="G578">
        <v>3116</v>
      </c>
      <c r="H578" t="s">
        <v>21</v>
      </c>
      <c r="I578" t="s">
        <v>22</v>
      </c>
      <c r="J578">
        <v>1393394400</v>
      </c>
      <c r="K578">
        <v>1394085600</v>
      </c>
      <c r="L578" t="b">
        <v>0</v>
      </c>
      <c r="M578" t="b">
        <v>0</v>
      </c>
      <c r="N578" t="s">
        <v>33</v>
      </c>
      <c r="O578" s="11">
        <f>E578/D578</f>
        <v>3.4150228310502282</v>
      </c>
      <c r="P578" s="5">
        <f>IF(ISERROR(E578/G578),"0",E578/G578)</f>
        <v>48.003209242618745</v>
      </c>
      <c r="Q578" t="s">
        <v>2038</v>
      </c>
      <c r="R578" t="s">
        <v>2039</v>
      </c>
      <c r="S578" s="8">
        <f>(((J578/60)/60)/24)+DATE(1970,1,1)</f>
        <v>41696.25</v>
      </c>
      <c r="T578" s="8">
        <f>(((K578/60)/60)/24)+DATE(1970,1,1)</f>
        <v>41704.25</v>
      </c>
    </row>
    <row r="579" spans="1:20" customFormat="1" ht="17" x14ac:dyDescent="0.2">
      <c r="A579">
        <v>581</v>
      </c>
      <c r="B579" t="s">
        <v>1205</v>
      </c>
      <c r="C579" s="3" t="s">
        <v>1206</v>
      </c>
      <c r="D579">
        <v>6000</v>
      </c>
      <c r="E579">
        <v>3841</v>
      </c>
      <c r="F579" t="s">
        <v>14</v>
      </c>
      <c r="G579">
        <v>71</v>
      </c>
      <c r="H579" t="s">
        <v>21</v>
      </c>
      <c r="I579" t="s">
        <v>22</v>
      </c>
      <c r="J579">
        <v>1304053200</v>
      </c>
      <c r="K579">
        <v>1305349200</v>
      </c>
      <c r="L579" t="b">
        <v>0</v>
      </c>
      <c r="M579" t="b">
        <v>0</v>
      </c>
      <c r="N579" t="s">
        <v>28</v>
      </c>
      <c r="O579" s="11">
        <f>E579/D579</f>
        <v>0.64016666666666666</v>
      </c>
      <c r="P579" s="5">
        <f>IF(ISERROR(E579/G579),"0",E579/G579)</f>
        <v>54.098591549295776</v>
      </c>
      <c r="Q579" t="s">
        <v>2036</v>
      </c>
      <c r="R579" t="s">
        <v>2037</v>
      </c>
      <c r="S579" s="8">
        <f>(((J579/60)/60)/24)+DATE(1970,1,1)</f>
        <v>40662.208333333336</v>
      </c>
      <c r="T579" s="8">
        <f>(((K579/60)/60)/24)+DATE(1970,1,1)</f>
        <v>40677.208333333336</v>
      </c>
    </row>
    <row r="580" spans="1:20" customFormat="1" ht="17" x14ac:dyDescent="0.2">
      <c r="A580">
        <v>582</v>
      </c>
      <c r="B580" t="s">
        <v>1207</v>
      </c>
      <c r="C580" s="3" t="s">
        <v>1208</v>
      </c>
      <c r="D580">
        <v>8700</v>
      </c>
      <c r="E580">
        <v>4531</v>
      </c>
      <c r="F580" t="s">
        <v>14</v>
      </c>
      <c r="G580">
        <v>42</v>
      </c>
      <c r="H580" t="s">
        <v>21</v>
      </c>
      <c r="I580" t="s">
        <v>22</v>
      </c>
      <c r="J580">
        <v>1433912400</v>
      </c>
      <c r="K580">
        <v>1434344400</v>
      </c>
      <c r="L580" t="b">
        <v>0</v>
      </c>
      <c r="M580" t="b">
        <v>1</v>
      </c>
      <c r="N580" t="s">
        <v>89</v>
      </c>
      <c r="O580" s="11">
        <f>E580/D580</f>
        <v>0.5208045977011494</v>
      </c>
      <c r="P580" s="5">
        <f>IF(ISERROR(E580/G580),"0",E580/G580)</f>
        <v>107.88095238095238</v>
      </c>
      <c r="Q580" t="s">
        <v>2049</v>
      </c>
      <c r="R580" t="s">
        <v>2050</v>
      </c>
      <c r="S580" s="8">
        <f>(((J580/60)/60)/24)+DATE(1970,1,1)</f>
        <v>42165.208333333328</v>
      </c>
      <c r="T580" s="8">
        <f>(((K580/60)/60)/24)+DATE(1970,1,1)</f>
        <v>42170.208333333328</v>
      </c>
    </row>
    <row r="581" spans="1:20" customFormat="1" ht="34" x14ac:dyDescent="0.2">
      <c r="A581">
        <v>583</v>
      </c>
      <c r="B581" t="s">
        <v>1209</v>
      </c>
      <c r="C581" s="3" t="s">
        <v>1210</v>
      </c>
      <c r="D581">
        <v>18900</v>
      </c>
      <c r="E581">
        <v>60934</v>
      </c>
      <c r="F581" t="s">
        <v>20</v>
      </c>
      <c r="G581">
        <v>909</v>
      </c>
      <c r="H581" t="s">
        <v>21</v>
      </c>
      <c r="I581" t="s">
        <v>22</v>
      </c>
      <c r="J581">
        <v>1329717600</v>
      </c>
      <c r="K581">
        <v>1331186400</v>
      </c>
      <c r="L581" t="b">
        <v>0</v>
      </c>
      <c r="M581" t="b">
        <v>0</v>
      </c>
      <c r="N581" t="s">
        <v>42</v>
      </c>
      <c r="O581" s="11">
        <f>E581/D581</f>
        <v>3.2240211640211642</v>
      </c>
      <c r="P581" s="5">
        <f>IF(ISERROR(E581/G581),"0",E581/G581)</f>
        <v>67.034103410341032</v>
      </c>
      <c r="Q581" t="s">
        <v>2040</v>
      </c>
      <c r="R581" t="s">
        <v>2041</v>
      </c>
      <c r="S581" s="8">
        <f>(((J581/60)/60)/24)+DATE(1970,1,1)</f>
        <v>40959.25</v>
      </c>
      <c r="T581" s="8">
        <f>(((K581/60)/60)/24)+DATE(1970,1,1)</f>
        <v>40976.25</v>
      </c>
    </row>
    <row r="582" spans="1:20" customFormat="1" ht="34" x14ac:dyDescent="0.2">
      <c r="A582">
        <v>584</v>
      </c>
      <c r="B582" t="s">
        <v>45</v>
      </c>
      <c r="C582" s="3" t="s">
        <v>1211</v>
      </c>
      <c r="D582">
        <v>86400</v>
      </c>
      <c r="E582">
        <v>103255</v>
      </c>
      <c r="F582" t="s">
        <v>20</v>
      </c>
      <c r="G582">
        <v>1613</v>
      </c>
      <c r="H582" t="s">
        <v>21</v>
      </c>
      <c r="I582" t="s">
        <v>22</v>
      </c>
      <c r="J582">
        <v>1335330000</v>
      </c>
      <c r="K582">
        <v>1336539600</v>
      </c>
      <c r="L582" t="b">
        <v>0</v>
      </c>
      <c r="M582" t="b">
        <v>0</v>
      </c>
      <c r="N582" t="s">
        <v>28</v>
      </c>
      <c r="O582" s="11">
        <f>E582/D582</f>
        <v>1.1950810185185186</v>
      </c>
      <c r="P582" s="5">
        <f>IF(ISERROR(E582/G582),"0",E582/G582)</f>
        <v>64.01425914445133</v>
      </c>
      <c r="Q582" t="s">
        <v>2036</v>
      </c>
      <c r="R582" t="s">
        <v>2037</v>
      </c>
      <c r="S582" s="8">
        <f>(((J582/60)/60)/24)+DATE(1970,1,1)</f>
        <v>41024.208333333336</v>
      </c>
      <c r="T582" s="8">
        <f>(((K582/60)/60)/24)+DATE(1970,1,1)</f>
        <v>41038.208333333336</v>
      </c>
    </row>
    <row r="583" spans="1:20" customFormat="1" ht="17" x14ac:dyDescent="0.2">
      <c r="A583">
        <v>585</v>
      </c>
      <c r="B583" t="s">
        <v>1212</v>
      </c>
      <c r="C583" s="3" t="s">
        <v>1213</v>
      </c>
      <c r="D583">
        <v>8900</v>
      </c>
      <c r="E583">
        <v>13065</v>
      </c>
      <c r="F583" t="s">
        <v>20</v>
      </c>
      <c r="G583">
        <v>136</v>
      </c>
      <c r="H583" t="s">
        <v>21</v>
      </c>
      <c r="I583" t="s">
        <v>22</v>
      </c>
      <c r="J583">
        <v>1268888400</v>
      </c>
      <c r="K583">
        <v>1269752400</v>
      </c>
      <c r="L583" t="b">
        <v>0</v>
      </c>
      <c r="M583" t="b">
        <v>0</v>
      </c>
      <c r="N583" t="s">
        <v>206</v>
      </c>
      <c r="O583" s="11">
        <f>E583/D583</f>
        <v>1.4679775280898877</v>
      </c>
      <c r="P583" s="5">
        <f>IF(ISERROR(E583/G583),"0",E583/G583)</f>
        <v>96.066176470588232</v>
      </c>
      <c r="Q583" t="s">
        <v>2046</v>
      </c>
      <c r="R583" t="s">
        <v>2058</v>
      </c>
      <c r="S583" s="8">
        <f>(((J583/60)/60)/24)+DATE(1970,1,1)</f>
        <v>40255.208333333336</v>
      </c>
      <c r="T583" s="8">
        <f>(((K583/60)/60)/24)+DATE(1970,1,1)</f>
        <v>40265.208333333336</v>
      </c>
    </row>
    <row r="584" spans="1:20" customFormat="1" ht="17" x14ac:dyDescent="0.2">
      <c r="A584">
        <v>586</v>
      </c>
      <c r="B584" t="s">
        <v>1214</v>
      </c>
      <c r="C584" s="3" t="s">
        <v>1215</v>
      </c>
      <c r="D584">
        <v>700</v>
      </c>
      <c r="E584">
        <v>6654</v>
      </c>
      <c r="F584" t="s">
        <v>20</v>
      </c>
      <c r="G584">
        <v>130</v>
      </c>
      <c r="H584" t="s">
        <v>21</v>
      </c>
      <c r="I584" t="s">
        <v>22</v>
      </c>
      <c r="J584">
        <v>1289973600</v>
      </c>
      <c r="K584">
        <v>1291615200</v>
      </c>
      <c r="L584" t="b">
        <v>0</v>
      </c>
      <c r="M584" t="b">
        <v>0</v>
      </c>
      <c r="N584" t="s">
        <v>23</v>
      </c>
      <c r="O584" s="11">
        <f>E584/D584</f>
        <v>9.5057142857142853</v>
      </c>
      <c r="P584" s="5">
        <f>IF(ISERROR(E584/G584),"0",E584/G584)</f>
        <v>51.184615384615384</v>
      </c>
      <c r="Q584" t="s">
        <v>2034</v>
      </c>
      <c r="R584" t="s">
        <v>2035</v>
      </c>
      <c r="S584" s="8">
        <f>(((J584/60)/60)/24)+DATE(1970,1,1)</f>
        <v>40499.25</v>
      </c>
      <c r="T584" s="8">
        <f>(((K584/60)/60)/24)+DATE(1970,1,1)</f>
        <v>40518.25</v>
      </c>
    </row>
    <row r="585" spans="1:20" customFormat="1" ht="17" x14ac:dyDescent="0.2">
      <c r="A585">
        <v>587</v>
      </c>
      <c r="B585" t="s">
        <v>1216</v>
      </c>
      <c r="C585" s="3" t="s">
        <v>1217</v>
      </c>
      <c r="D585">
        <v>9400</v>
      </c>
      <c r="E585">
        <v>6852</v>
      </c>
      <c r="F585" t="s">
        <v>14</v>
      </c>
      <c r="G585">
        <v>156</v>
      </c>
      <c r="H585" t="s">
        <v>15</v>
      </c>
      <c r="I585" t="s">
        <v>16</v>
      </c>
      <c r="J585">
        <v>1547877600</v>
      </c>
      <c r="K585">
        <v>1552366800</v>
      </c>
      <c r="L585" t="b">
        <v>0</v>
      </c>
      <c r="M585" t="b">
        <v>1</v>
      </c>
      <c r="N585" t="s">
        <v>17</v>
      </c>
      <c r="O585" s="11">
        <f>E585/D585</f>
        <v>0.72893617021276591</v>
      </c>
      <c r="P585" s="5">
        <f>IF(ISERROR(E585/G585),"0",E585/G585)</f>
        <v>43.92307692307692</v>
      </c>
      <c r="Q585" t="s">
        <v>2032</v>
      </c>
      <c r="R585" t="s">
        <v>2033</v>
      </c>
      <c r="S585" s="8">
        <f>(((J585/60)/60)/24)+DATE(1970,1,1)</f>
        <v>43484.25</v>
      </c>
      <c r="T585" s="8">
        <f>(((K585/60)/60)/24)+DATE(1970,1,1)</f>
        <v>43536.208333333328</v>
      </c>
    </row>
    <row r="586" spans="1:20" customFormat="1" ht="17" x14ac:dyDescent="0.2">
      <c r="A586">
        <v>588</v>
      </c>
      <c r="B586" t="s">
        <v>1218</v>
      </c>
      <c r="C586" s="3" t="s">
        <v>1219</v>
      </c>
      <c r="D586">
        <v>157600</v>
      </c>
      <c r="E586">
        <v>124517</v>
      </c>
      <c r="F586" t="s">
        <v>14</v>
      </c>
      <c r="G586">
        <v>1368</v>
      </c>
      <c r="H586" t="s">
        <v>40</v>
      </c>
      <c r="I586" t="s">
        <v>41</v>
      </c>
      <c r="J586">
        <v>1269493200</v>
      </c>
      <c r="K586">
        <v>1272171600</v>
      </c>
      <c r="L586" t="b">
        <v>0</v>
      </c>
      <c r="M586" t="b">
        <v>0</v>
      </c>
      <c r="N586" t="s">
        <v>33</v>
      </c>
      <c r="O586" s="11">
        <f>E586/D586</f>
        <v>0.7900824873096447</v>
      </c>
      <c r="P586" s="5">
        <f>IF(ISERROR(E586/G586),"0",E586/G586)</f>
        <v>91.021198830409361</v>
      </c>
      <c r="Q586" t="s">
        <v>2038</v>
      </c>
      <c r="R586" t="s">
        <v>2039</v>
      </c>
      <c r="S586" s="8">
        <f>(((J586/60)/60)/24)+DATE(1970,1,1)</f>
        <v>40262.208333333336</v>
      </c>
      <c r="T586" s="8">
        <f>(((K586/60)/60)/24)+DATE(1970,1,1)</f>
        <v>40293.208333333336</v>
      </c>
    </row>
    <row r="587" spans="1:20" customFormat="1" ht="17" x14ac:dyDescent="0.2">
      <c r="A587">
        <v>589</v>
      </c>
      <c r="B587" t="s">
        <v>1220</v>
      </c>
      <c r="C587" s="3" t="s">
        <v>1221</v>
      </c>
      <c r="D587">
        <v>7900</v>
      </c>
      <c r="E587">
        <v>5113</v>
      </c>
      <c r="F587" t="s">
        <v>14</v>
      </c>
      <c r="G587">
        <v>102</v>
      </c>
      <c r="H587" t="s">
        <v>21</v>
      </c>
      <c r="I587" t="s">
        <v>22</v>
      </c>
      <c r="J587">
        <v>1436072400</v>
      </c>
      <c r="K587">
        <v>1436677200</v>
      </c>
      <c r="L587" t="b">
        <v>0</v>
      </c>
      <c r="M587" t="b">
        <v>0</v>
      </c>
      <c r="N587" t="s">
        <v>42</v>
      </c>
      <c r="O587" s="11">
        <f>E587/D587</f>
        <v>0.64721518987341775</v>
      </c>
      <c r="P587" s="5">
        <f>IF(ISERROR(E587/G587),"0",E587/G587)</f>
        <v>50.127450980392155</v>
      </c>
      <c r="Q587" t="s">
        <v>2040</v>
      </c>
      <c r="R587" t="s">
        <v>2041</v>
      </c>
      <c r="S587" s="8">
        <f>(((J587/60)/60)/24)+DATE(1970,1,1)</f>
        <v>42190.208333333328</v>
      </c>
      <c r="T587" s="8">
        <f>(((K587/60)/60)/24)+DATE(1970,1,1)</f>
        <v>42197.208333333328</v>
      </c>
    </row>
    <row r="588" spans="1:20" customFormat="1" ht="34" x14ac:dyDescent="0.2">
      <c r="A588">
        <v>590</v>
      </c>
      <c r="B588" t="s">
        <v>1222</v>
      </c>
      <c r="C588" s="3" t="s">
        <v>1223</v>
      </c>
      <c r="D588">
        <v>7100</v>
      </c>
      <c r="E588">
        <v>5824</v>
      </c>
      <c r="F588" t="s">
        <v>14</v>
      </c>
      <c r="G588">
        <v>86</v>
      </c>
      <c r="H588" t="s">
        <v>26</v>
      </c>
      <c r="I588" t="s">
        <v>27</v>
      </c>
      <c r="J588">
        <v>1419141600</v>
      </c>
      <c r="K588">
        <v>1420092000</v>
      </c>
      <c r="L588" t="b">
        <v>0</v>
      </c>
      <c r="M588" t="b">
        <v>0</v>
      </c>
      <c r="N588" t="s">
        <v>133</v>
      </c>
      <c r="O588" s="11">
        <f>E588/D588</f>
        <v>0.82028169014084507</v>
      </c>
      <c r="P588" s="5">
        <f>IF(ISERROR(E588/G588),"0",E588/G588)</f>
        <v>67.720930232558146</v>
      </c>
      <c r="Q588" t="s">
        <v>2046</v>
      </c>
      <c r="R588" t="s">
        <v>2055</v>
      </c>
      <c r="S588" s="8">
        <f>(((J588/60)/60)/24)+DATE(1970,1,1)</f>
        <v>41994.25</v>
      </c>
      <c r="T588" s="8">
        <f>(((K588/60)/60)/24)+DATE(1970,1,1)</f>
        <v>42005.25</v>
      </c>
    </row>
    <row r="589" spans="1:20" customFormat="1" ht="17" x14ac:dyDescent="0.2">
      <c r="A589">
        <v>591</v>
      </c>
      <c r="B589" t="s">
        <v>1224</v>
      </c>
      <c r="C589" s="3" t="s">
        <v>1225</v>
      </c>
      <c r="D589">
        <v>600</v>
      </c>
      <c r="E589">
        <v>6226</v>
      </c>
      <c r="F589" t="s">
        <v>20</v>
      </c>
      <c r="G589">
        <v>102</v>
      </c>
      <c r="H589" t="s">
        <v>21</v>
      </c>
      <c r="I589" t="s">
        <v>22</v>
      </c>
      <c r="J589">
        <v>1279083600</v>
      </c>
      <c r="K589">
        <v>1279947600</v>
      </c>
      <c r="L589" t="b">
        <v>0</v>
      </c>
      <c r="M589" t="b">
        <v>0</v>
      </c>
      <c r="N589" t="s">
        <v>89</v>
      </c>
      <c r="O589" s="11">
        <f>E589/D589</f>
        <v>10.376666666666667</v>
      </c>
      <c r="P589" s="5">
        <f>IF(ISERROR(E589/G589),"0",E589/G589)</f>
        <v>61.03921568627451</v>
      </c>
      <c r="Q589" t="s">
        <v>2049</v>
      </c>
      <c r="R589" t="s">
        <v>2050</v>
      </c>
      <c r="S589" s="8">
        <f>(((J589/60)/60)/24)+DATE(1970,1,1)</f>
        <v>40373.208333333336</v>
      </c>
      <c r="T589" s="8">
        <f>(((K589/60)/60)/24)+DATE(1970,1,1)</f>
        <v>40383.208333333336</v>
      </c>
    </row>
    <row r="590" spans="1:20" customFormat="1" ht="34" x14ac:dyDescent="0.2">
      <c r="A590">
        <v>592</v>
      </c>
      <c r="B590" t="s">
        <v>1226</v>
      </c>
      <c r="C590" s="3" t="s">
        <v>1227</v>
      </c>
      <c r="D590">
        <v>156800</v>
      </c>
      <c r="E590">
        <v>20243</v>
      </c>
      <c r="F590" t="s">
        <v>14</v>
      </c>
      <c r="G590">
        <v>253</v>
      </c>
      <c r="H590" t="s">
        <v>21</v>
      </c>
      <c r="I590" t="s">
        <v>22</v>
      </c>
      <c r="J590">
        <v>1401426000</v>
      </c>
      <c r="K590">
        <v>1402203600</v>
      </c>
      <c r="L590" t="b">
        <v>0</v>
      </c>
      <c r="M590" t="b">
        <v>0</v>
      </c>
      <c r="N590" t="s">
        <v>33</v>
      </c>
      <c r="O590" s="11">
        <f>E590/D590</f>
        <v>0.12910076530612244</v>
      </c>
      <c r="P590" s="5">
        <f>IF(ISERROR(E590/G590),"0",E590/G590)</f>
        <v>80.011857707509876</v>
      </c>
      <c r="Q590" t="s">
        <v>2038</v>
      </c>
      <c r="R590" t="s">
        <v>2039</v>
      </c>
      <c r="S590" s="8">
        <f>(((J590/60)/60)/24)+DATE(1970,1,1)</f>
        <v>41789.208333333336</v>
      </c>
      <c r="T590" s="8">
        <f>(((K590/60)/60)/24)+DATE(1970,1,1)</f>
        <v>41798.208333333336</v>
      </c>
    </row>
    <row r="591" spans="1:20" customFormat="1" ht="17" x14ac:dyDescent="0.2">
      <c r="A591">
        <v>593</v>
      </c>
      <c r="B591" t="s">
        <v>1228</v>
      </c>
      <c r="C591" s="3" t="s">
        <v>1229</v>
      </c>
      <c r="D591">
        <v>121600</v>
      </c>
      <c r="E591">
        <v>188288</v>
      </c>
      <c r="F591" t="s">
        <v>20</v>
      </c>
      <c r="G591">
        <v>4006</v>
      </c>
      <c r="H591" t="s">
        <v>21</v>
      </c>
      <c r="I591" t="s">
        <v>22</v>
      </c>
      <c r="J591">
        <v>1395810000</v>
      </c>
      <c r="K591">
        <v>1396933200</v>
      </c>
      <c r="L591" t="b">
        <v>0</v>
      </c>
      <c r="M591" t="b">
        <v>0</v>
      </c>
      <c r="N591" t="s">
        <v>71</v>
      </c>
      <c r="O591" s="11">
        <f>E591/D591</f>
        <v>1.5484210526315789</v>
      </c>
      <c r="P591" s="5">
        <f>IF(ISERROR(E591/G591),"0",E591/G591)</f>
        <v>47.001497753369947</v>
      </c>
      <c r="Q591" t="s">
        <v>2040</v>
      </c>
      <c r="R591" t="s">
        <v>2048</v>
      </c>
      <c r="S591" s="8">
        <f>(((J591/60)/60)/24)+DATE(1970,1,1)</f>
        <v>41724.208333333336</v>
      </c>
      <c r="T591" s="8">
        <f>(((K591/60)/60)/24)+DATE(1970,1,1)</f>
        <v>41737.208333333336</v>
      </c>
    </row>
    <row r="592" spans="1:20" customFormat="1" ht="34" x14ac:dyDescent="0.2">
      <c r="A592">
        <v>594</v>
      </c>
      <c r="B592" t="s">
        <v>1230</v>
      </c>
      <c r="C592" s="3" t="s">
        <v>1231</v>
      </c>
      <c r="D592">
        <v>157300</v>
      </c>
      <c r="E592">
        <v>11167</v>
      </c>
      <c r="F592" t="s">
        <v>14</v>
      </c>
      <c r="G592">
        <v>157</v>
      </c>
      <c r="H592" t="s">
        <v>21</v>
      </c>
      <c r="I592" t="s">
        <v>22</v>
      </c>
      <c r="J592">
        <v>1467003600</v>
      </c>
      <c r="K592">
        <v>1467262800</v>
      </c>
      <c r="L592" t="b">
        <v>0</v>
      </c>
      <c r="M592" t="b">
        <v>1</v>
      </c>
      <c r="N592" t="s">
        <v>33</v>
      </c>
      <c r="O592" s="11">
        <f>E592/D592</f>
        <v>7.0991735537190084E-2</v>
      </c>
      <c r="P592" s="5">
        <f>IF(ISERROR(E592/G592),"0",E592/G592)</f>
        <v>71.127388535031841</v>
      </c>
      <c r="Q592" t="s">
        <v>2038</v>
      </c>
      <c r="R592" t="s">
        <v>2039</v>
      </c>
      <c r="S592" s="8">
        <f>(((J592/60)/60)/24)+DATE(1970,1,1)</f>
        <v>42548.208333333328</v>
      </c>
      <c r="T592" s="8">
        <f>(((K592/60)/60)/24)+DATE(1970,1,1)</f>
        <v>42551.208333333328</v>
      </c>
    </row>
    <row r="593" spans="1:20" customFormat="1" ht="34" x14ac:dyDescent="0.2">
      <c r="A593">
        <v>595</v>
      </c>
      <c r="B593" t="s">
        <v>1232</v>
      </c>
      <c r="C593" s="3" t="s">
        <v>1233</v>
      </c>
      <c r="D593">
        <v>70300</v>
      </c>
      <c r="E593">
        <v>146595</v>
      </c>
      <c r="F593" t="s">
        <v>20</v>
      </c>
      <c r="G593">
        <v>1629</v>
      </c>
      <c r="H593" t="s">
        <v>21</v>
      </c>
      <c r="I593" t="s">
        <v>22</v>
      </c>
      <c r="J593">
        <v>1268715600</v>
      </c>
      <c r="K593">
        <v>1270530000</v>
      </c>
      <c r="L593" t="b">
        <v>0</v>
      </c>
      <c r="M593" t="b">
        <v>1</v>
      </c>
      <c r="N593" t="s">
        <v>33</v>
      </c>
      <c r="O593" s="11">
        <f>E593/D593</f>
        <v>2.0852773826458035</v>
      </c>
      <c r="P593" s="5">
        <f>IF(ISERROR(E593/G593),"0",E593/G593)</f>
        <v>89.99079189686924</v>
      </c>
      <c r="Q593" t="s">
        <v>2038</v>
      </c>
      <c r="R593" t="s">
        <v>2039</v>
      </c>
      <c r="S593" s="8">
        <f>(((J593/60)/60)/24)+DATE(1970,1,1)</f>
        <v>40253.208333333336</v>
      </c>
      <c r="T593" s="8">
        <f>(((K593/60)/60)/24)+DATE(1970,1,1)</f>
        <v>40274.208333333336</v>
      </c>
    </row>
    <row r="594" spans="1:20" customFormat="1" ht="17" x14ac:dyDescent="0.2">
      <c r="A594">
        <v>596</v>
      </c>
      <c r="B594" t="s">
        <v>1234</v>
      </c>
      <c r="C594" s="3" t="s">
        <v>1235</v>
      </c>
      <c r="D594">
        <v>7900</v>
      </c>
      <c r="E594">
        <v>7875</v>
      </c>
      <c r="F594" t="s">
        <v>14</v>
      </c>
      <c r="G594">
        <v>183</v>
      </c>
      <c r="H594" t="s">
        <v>21</v>
      </c>
      <c r="I594" t="s">
        <v>22</v>
      </c>
      <c r="J594">
        <v>1457157600</v>
      </c>
      <c r="K594">
        <v>1457762400</v>
      </c>
      <c r="L594" t="b">
        <v>0</v>
      </c>
      <c r="M594" t="b">
        <v>1</v>
      </c>
      <c r="N594" t="s">
        <v>53</v>
      </c>
      <c r="O594" s="11">
        <f>E594/D594</f>
        <v>0.99683544303797467</v>
      </c>
      <c r="P594" s="5">
        <f>IF(ISERROR(E594/G594),"0",E594/G594)</f>
        <v>43.032786885245905</v>
      </c>
      <c r="Q594" t="s">
        <v>2040</v>
      </c>
      <c r="R594" t="s">
        <v>2043</v>
      </c>
      <c r="S594" s="8">
        <f>(((J594/60)/60)/24)+DATE(1970,1,1)</f>
        <v>42434.25</v>
      </c>
      <c r="T594" s="8">
        <f>(((K594/60)/60)/24)+DATE(1970,1,1)</f>
        <v>42441.25</v>
      </c>
    </row>
    <row r="595" spans="1:20" customFormat="1" ht="17" x14ac:dyDescent="0.2">
      <c r="A595">
        <v>597</v>
      </c>
      <c r="B595" t="s">
        <v>1236</v>
      </c>
      <c r="C595" s="3" t="s">
        <v>1237</v>
      </c>
      <c r="D595">
        <v>73800</v>
      </c>
      <c r="E595">
        <v>148779</v>
      </c>
      <c r="F595" t="s">
        <v>20</v>
      </c>
      <c r="G595">
        <v>2188</v>
      </c>
      <c r="H595" t="s">
        <v>21</v>
      </c>
      <c r="I595" t="s">
        <v>22</v>
      </c>
      <c r="J595">
        <v>1573970400</v>
      </c>
      <c r="K595">
        <v>1575525600</v>
      </c>
      <c r="L595" t="b">
        <v>0</v>
      </c>
      <c r="M595" t="b">
        <v>0</v>
      </c>
      <c r="N595" t="s">
        <v>33</v>
      </c>
      <c r="O595" s="11">
        <f>E595/D595</f>
        <v>2.0159756097560977</v>
      </c>
      <c r="P595" s="5">
        <f>IF(ISERROR(E595/G595),"0",E595/G595)</f>
        <v>67.997714808043881</v>
      </c>
      <c r="Q595" t="s">
        <v>2038</v>
      </c>
      <c r="R595" t="s">
        <v>2039</v>
      </c>
      <c r="S595" s="8">
        <f>(((J595/60)/60)/24)+DATE(1970,1,1)</f>
        <v>43786.25</v>
      </c>
      <c r="T595" s="8">
        <f>(((K595/60)/60)/24)+DATE(1970,1,1)</f>
        <v>43804.25</v>
      </c>
    </row>
    <row r="596" spans="1:20" customFormat="1" ht="17" x14ac:dyDescent="0.2">
      <c r="A596">
        <v>598</v>
      </c>
      <c r="B596" t="s">
        <v>1238</v>
      </c>
      <c r="C596" s="3" t="s">
        <v>1239</v>
      </c>
      <c r="D596">
        <v>108500</v>
      </c>
      <c r="E596">
        <v>175868</v>
      </c>
      <c r="F596" t="s">
        <v>20</v>
      </c>
      <c r="G596">
        <v>2409</v>
      </c>
      <c r="H596" t="s">
        <v>107</v>
      </c>
      <c r="I596" t="s">
        <v>108</v>
      </c>
      <c r="J596">
        <v>1276578000</v>
      </c>
      <c r="K596">
        <v>1279083600</v>
      </c>
      <c r="L596" t="b">
        <v>0</v>
      </c>
      <c r="M596" t="b">
        <v>0</v>
      </c>
      <c r="N596" t="s">
        <v>23</v>
      </c>
      <c r="O596" s="11">
        <f>E596/D596</f>
        <v>1.6209032258064515</v>
      </c>
      <c r="P596" s="5">
        <f>IF(ISERROR(E596/G596),"0",E596/G596)</f>
        <v>73.004566210045667</v>
      </c>
      <c r="Q596" t="s">
        <v>2034</v>
      </c>
      <c r="R596" t="s">
        <v>2035</v>
      </c>
      <c r="S596" s="8">
        <f>(((J596/60)/60)/24)+DATE(1970,1,1)</f>
        <v>40344.208333333336</v>
      </c>
      <c r="T596" s="8">
        <f>(((K596/60)/60)/24)+DATE(1970,1,1)</f>
        <v>40373.208333333336</v>
      </c>
    </row>
    <row r="597" spans="1:20" customFormat="1" ht="34" x14ac:dyDescent="0.2">
      <c r="A597">
        <v>599</v>
      </c>
      <c r="B597" t="s">
        <v>1240</v>
      </c>
      <c r="C597" s="3" t="s">
        <v>1241</v>
      </c>
      <c r="D597">
        <v>140300</v>
      </c>
      <c r="E597">
        <v>5112</v>
      </c>
      <c r="F597" t="s">
        <v>14</v>
      </c>
      <c r="G597">
        <v>82</v>
      </c>
      <c r="H597" t="s">
        <v>36</v>
      </c>
      <c r="I597" t="s">
        <v>37</v>
      </c>
      <c r="J597">
        <v>1423720800</v>
      </c>
      <c r="K597">
        <v>1424412000</v>
      </c>
      <c r="L597" t="b">
        <v>0</v>
      </c>
      <c r="M597" t="b">
        <v>0</v>
      </c>
      <c r="N597" t="s">
        <v>42</v>
      </c>
      <c r="O597" s="11">
        <f>E597/D597</f>
        <v>3.6436208125445471E-2</v>
      </c>
      <c r="P597" s="5">
        <f>IF(ISERROR(E597/G597),"0",E597/G597)</f>
        <v>62.341463414634148</v>
      </c>
      <c r="Q597" t="s">
        <v>2040</v>
      </c>
      <c r="R597" t="s">
        <v>2041</v>
      </c>
      <c r="S597" s="8">
        <f>(((J597/60)/60)/24)+DATE(1970,1,1)</f>
        <v>42047.25</v>
      </c>
      <c r="T597" s="8">
        <f>(((K597/60)/60)/24)+DATE(1970,1,1)</f>
        <v>42055.25</v>
      </c>
    </row>
    <row r="598" spans="1:20" customFormat="1" ht="17" x14ac:dyDescent="0.2">
      <c r="A598">
        <v>600</v>
      </c>
      <c r="B598" t="s">
        <v>1242</v>
      </c>
      <c r="C598" s="3" t="s">
        <v>1243</v>
      </c>
      <c r="D598">
        <v>100</v>
      </c>
      <c r="E598">
        <v>5</v>
      </c>
      <c r="F598" t="s">
        <v>14</v>
      </c>
      <c r="G598">
        <v>1</v>
      </c>
      <c r="H598" t="s">
        <v>40</v>
      </c>
      <c r="I598" t="s">
        <v>41</v>
      </c>
      <c r="J598">
        <v>1375160400</v>
      </c>
      <c r="K598">
        <v>1376197200</v>
      </c>
      <c r="L598" t="b">
        <v>0</v>
      </c>
      <c r="M598" t="b">
        <v>0</v>
      </c>
      <c r="N598" t="s">
        <v>17</v>
      </c>
      <c r="O598" s="11">
        <f>E598/D598</f>
        <v>0.05</v>
      </c>
      <c r="P598" s="5">
        <f>IF(ISERROR(E598/G598),"0",E598/G598)</f>
        <v>5</v>
      </c>
      <c r="Q598" t="s">
        <v>2032</v>
      </c>
      <c r="R598" t="s">
        <v>2033</v>
      </c>
      <c r="S598" s="8">
        <f>(((J598/60)/60)/24)+DATE(1970,1,1)</f>
        <v>41485.208333333336</v>
      </c>
      <c r="T598" s="8">
        <f>(((K598/60)/60)/24)+DATE(1970,1,1)</f>
        <v>41497.208333333336</v>
      </c>
    </row>
    <row r="599" spans="1:20" customFormat="1" ht="17" x14ac:dyDescent="0.2">
      <c r="A599">
        <v>601</v>
      </c>
      <c r="B599" t="s">
        <v>1244</v>
      </c>
      <c r="C599" s="3" t="s">
        <v>1245</v>
      </c>
      <c r="D599">
        <v>6300</v>
      </c>
      <c r="E599">
        <v>13018</v>
      </c>
      <c r="F599" t="s">
        <v>20</v>
      </c>
      <c r="G599">
        <v>194</v>
      </c>
      <c r="H599" t="s">
        <v>21</v>
      </c>
      <c r="I599" t="s">
        <v>22</v>
      </c>
      <c r="J599">
        <v>1401426000</v>
      </c>
      <c r="K599">
        <v>1402894800</v>
      </c>
      <c r="L599" t="b">
        <v>1</v>
      </c>
      <c r="M599" t="b">
        <v>0</v>
      </c>
      <c r="N599" t="s">
        <v>65</v>
      </c>
      <c r="O599" s="11">
        <f>E599/D599</f>
        <v>2.0663492063492064</v>
      </c>
      <c r="P599" s="5">
        <f>IF(ISERROR(E599/G599),"0",E599/G599)</f>
        <v>67.103092783505161</v>
      </c>
      <c r="Q599" t="s">
        <v>2036</v>
      </c>
      <c r="R599" t="s">
        <v>2045</v>
      </c>
      <c r="S599" s="8">
        <f>(((J599/60)/60)/24)+DATE(1970,1,1)</f>
        <v>41789.208333333336</v>
      </c>
      <c r="T599" s="8">
        <f>(((K599/60)/60)/24)+DATE(1970,1,1)</f>
        <v>41806.208333333336</v>
      </c>
    </row>
    <row r="600" spans="1:20" customFormat="1" ht="34" x14ac:dyDescent="0.2">
      <c r="A600">
        <v>602</v>
      </c>
      <c r="B600" t="s">
        <v>1246</v>
      </c>
      <c r="C600" s="3" t="s">
        <v>1247</v>
      </c>
      <c r="D600">
        <v>71100</v>
      </c>
      <c r="E600">
        <v>91176</v>
      </c>
      <c r="F600" t="s">
        <v>20</v>
      </c>
      <c r="G600">
        <v>1140</v>
      </c>
      <c r="H600" t="s">
        <v>21</v>
      </c>
      <c r="I600" t="s">
        <v>22</v>
      </c>
      <c r="J600">
        <v>1433480400</v>
      </c>
      <c r="K600">
        <v>1434430800</v>
      </c>
      <c r="L600" t="b">
        <v>0</v>
      </c>
      <c r="M600" t="b">
        <v>0</v>
      </c>
      <c r="N600" t="s">
        <v>33</v>
      </c>
      <c r="O600" s="11">
        <f>E600/D600</f>
        <v>1.2823628691983122</v>
      </c>
      <c r="P600" s="5">
        <f>IF(ISERROR(E600/G600),"0",E600/G600)</f>
        <v>79.978947368421046</v>
      </c>
      <c r="Q600" t="s">
        <v>2038</v>
      </c>
      <c r="R600" t="s">
        <v>2039</v>
      </c>
      <c r="S600" s="8">
        <f>(((J600/60)/60)/24)+DATE(1970,1,1)</f>
        <v>42160.208333333328</v>
      </c>
      <c r="T600" s="8">
        <f>(((K600/60)/60)/24)+DATE(1970,1,1)</f>
        <v>42171.208333333328</v>
      </c>
    </row>
    <row r="601" spans="1:20" customFormat="1" ht="17" x14ac:dyDescent="0.2">
      <c r="A601">
        <v>603</v>
      </c>
      <c r="B601" t="s">
        <v>1248</v>
      </c>
      <c r="C601" s="3" t="s">
        <v>1249</v>
      </c>
      <c r="D601">
        <v>5300</v>
      </c>
      <c r="E601">
        <v>6342</v>
      </c>
      <c r="F601" t="s">
        <v>20</v>
      </c>
      <c r="G601">
        <v>102</v>
      </c>
      <c r="H601" t="s">
        <v>21</v>
      </c>
      <c r="I601" t="s">
        <v>22</v>
      </c>
      <c r="J601">
        <v>1555563600</v>
      </c>
      <c r="K601">
        <v>1557896400</v>
      </c>
      <c r="L601" t="b">
        <v>0</v>
      </c>
      <c r="M601" t="b">
        <v>0</v>
      </c>
      <c r="N601" t="s">
        <v>33</v>
      </c>
      <c r="O601" s="11">
        <f>E601/D601</f>
        <v>1.1966037735849056</v>
      </c>
      <c r="P601" s="5">
        <f>IF(ISERROR(E601/G601),"0",E601/G601)</f>
        <v>62.176470588235297</v>
      </c>
      <c r="Q601" t="s">
        <v>2038</v>
      </c>
      <c r="R601" t="s">
        <v>2039</v>
      </c>
      <c r="S601" s="8">
        <f>(((J601/60)/60)/24)+DATE(1970,1,1)</f>
        <v>43573.208333333328</v>
      </c>
      <c r="T601" s="8">
        <f>(((K601/60)/60)/24)+DATE(1970,1,1)</f>
        <v>43600.208333333328</v>
      </c>
    </row>
    <row r="602" spans="1:20" customFormat="1" ht="17" x14ac:dyDescent="0.2">
      <c r="A602">
        <v>604</v>
      </c>
      <c r="B602" t="s">
        <v>1250</v>
      </c>
      <c r="C602" s="3" t="s">
        <v>1251</v>
      </c>
      <c r="D602">
        <v>88700</v>
      </c>
      <c r="E602">
        <v>151438</v>
      </c>
      <c r="F602" t="s">
        <v>20</v>
      </c>
      <c r="G602">
        <v>2857</v>
      </c>
      <c r="H602" t="s">
        <v>21</v>
      </c>
      <c r="I602" t="s">
        <v>22</v>
      </c>
      <c r="J602">
        <v>1295676000</v>
      </c>
      <c r="K602">
        <v>1297490400</v>
      </c>
      <c r="L602" t="b">
        <v>0</v>
      </c>
      <c r="M602" t="b">
        <v>0</v>
      </c>
      <c r="N602" t="s">
        <v>33</v>
      </c>
      <c r="O602" s="11">
        <f>E602/D602</f>
        <v>1.7073055242390078</v>
      </c>
      <c r="P602" s="5">
        <f>IF(ISERROR(E602/G602),"0",E602/G602)</f>
        <v>53.005950297514879</v>
      </c>
      <c r="Q602" t="s">
        <v>2038</v>
      </c>
      <c r="R602" t="s">
        <v>2039</v>
      </c>
      <c r="S602" s="8">
        <f>(((J602/60)/60)/24)+DATE(1970,1,1)</f>
        <v>40565.25</v>
      </c>
      <c r="T602" s="8">
        <f>(((K602/60)/60)/24)+DATE(1970,1,1)</f>
        <v>40586.25</v>
      </c>
    </row>
    <row r="603" spans="1:20" customFormat="1" ht="17" hidden="1" x14ac:dyDescent="0.2">
      <c r="A603">
        <v>940</v>
      </c>
      <c r="B603" t="s">
        <v>1911</v>
      </c>
      <c r="C603" s="3" t="s">
        <v>1912</v>
      </c>
      <c r="D603">
        <v>9900</v>
      </c>
      <c r="E603">
        <v>6161</v>
      </c>
      <c r="F603" t="s">
        <v>47</v>
      </c>
      <c r="G603">
        <v>66</v>
      </c>
      <c r="H603" t="s">
        <v>15</v>
      </c>
      <c r="I603" t="s">
        <v>16</v>
      </c>
      <c r="J603">
        <v>1354341600</v>
      </c>
      <c r="K603">
        <v>1356242400</v>
      </c>
      <c r="L603" t="b">
        <v>0</v>
      </c>
      <c r="M603" t="b">
        <v>0</v>
      </c>
      <c r="N603" t="s">
        <v>28</v>
      </c>
      <c r="O603" s="11">
        <f>E603/D603</f>
        <v>0.62232323232323228</v>
      </c>
      <c r="P603" s="5">
        <f>IF(ISERROR(E603/G603),"0",E603/G603)</f>
        <v>93.348484848484844</v>
      </c>
      <c r="Q603" t="s">
        <v>2036</v>
      </c>
      <c r="R603" t="s">
        <v>2037</v>
      </c>
      <c r="S603" s="8">
        <f>(((J603/60)/60)/24)+DATE(1970,1,1)</f>
        <v>41244.25</v>
      </c>
      <c r="T603" s="8">
        <f>(((K603/60)/60)/24)+DATE(1970,1,1)</f>
        <v>41266.25</v>
      </c>
    </row>
    <row r="604" spans="1:20" customFormat="1" ht="17" x14ac:dyDescent="0.2">
      <c r="A604">
        <v>605</v>
      </c>
      <c r="B604" t="s">
        <v>1252</v>
      </c>
      <c r="C604" s="3" t="s">
        <v>1253</v>
      </c>
      <c r="D604">
        <v>3300</v>
      </c>
      <c r="E604">
        <v>6178</v>
      </c>
      <c r="F604" t="s">
        <v>20</v>
      </c>
      <c r="G604">
        <v>107</v>
      </c>
      <c r="H604" t="s">
        <v>21</v>
      </c>
      <c r="I604" t="s">
        <v>22</v>
      </c>
      <c r="J604">
        <v>1443848400</v>
      </c>
      <c r="K604">
        <v>1447394400</v>
      </c>
      <c r="L604" t="b">
        <v>0</v>
      </c>
      <c r="M604" t="b">
        <v>0</v>
      </c>
      <c r="N604" t="s">
        <v>68</v>
      </c>
      <c r="O604" s="11">
        <f>E604/D604</f>
        <v>1.8721212121212121</v>
      </c>
      <c r="P604" s="5">
        <f>IF(ISERROR(E604/G604),"0",E604/G604)</f>
        <v>57.738317757009348</v>
      </c>
      <c r="Q604" t="s">
        <v>2046</v>
      </c>
      <c r="R604" t="s">
        <v>2047</v>
      </c>
      <c r="S604" s="8">
        <f>(((J604/60)/60)/24)+DATE(1970,1,1)</f>
        <v>42280.208333333328</v>
      </c>
      <c r="T604" s="8">
        <f>(((K604/60)/60)/24)+DATE(1970,1,1)</f>
        <v>42321.25</v>
      </c>
    </row>
    <row r="605" spans="1:20" customFormat="1" ht="17" x14ac:dyDescent="0.2">
      <c r="A605">
        <v>606</v>
      </c>
      <c r="B605" t="s">
        <v>1254</v>
      </c>
      <c r="C605" s="3" t="s">
        <v>1255</v>
      </c>
      <c r="D605">
        <v>3400</v>
      </c>
      <c r="E605">
        <v>6405</v>
      </c>
      <c r="F605" t="s">
        <v>20</v>
      </c>
      <c r="G605">
        <v>160</v>
      </c>
      <c r="H605" t="s">
        <v>40</v>
      </c>
      <c r="I605" t="s">
        <v>41</v>
      </c>
      <c r="J605">
        <v>1457330400</v>
      </c>
      <c r="K605">
        <v>1458277200</v>
      </c>
      <c r="L605" t="b">
        <v>0</v>
      </c>
      <c r="M605" t="b">
        <v>0</v>
      </c>
      <c r="N605" t="s">
        <v>23</v>
      </c>
      <c r="O605" s="11">
        <f>E605/D605</f>
        <v>1.8838235294117647</v>
      </c>
      <c r="P605" s="5">
        <f>IF(ISERROR(E605/G605),"0",E605/G605)</f>
        <v>40.03125</v>
      </c>
      <c r="Q605" t="s">
        <v>2034</v>
      </c>
      <c r="R605" t="s">
        <v>2035</v>
      </c>
      <c r="S605" s="8">
        <f>(((J605/60)/60)/24)+DATE(1970,1,1)</f>
        <v>42436.25</v>
      </c>
      <c r="T605" s="8">
        <f>(((K605/60)/60)/24)+DATE(1970,1,1)</f>
        <v>42447.208333333328</v>
      </c>
    </row>
    <row r="606" spans="1:20" customFormat="1" ht="17" x14ac:dyDescent="0.2">
      <c r="A606">
        <v>607</v>
      </c>
      <c r="B606" t="s">
        <v>1256</v>
      </c>
      <c r="C606" s="3" t="s">
        <v>1257</v>
      </c>
      <c r="D606">
        <v>137600</v>
      </c>
      <c r="E606">
        <v>180667</v>
      </c>
      <c r="F606" t="s">
        <v>20</v>
      </c>
      <c r="G606">
        <v>2230</v>
      </c>
      <c r="H606" t="s">
        <v>21</v>
      </c>
      <c r="I606" t="s">
        <v>22</v>
      </c>
      <c r="J606">
        <v>1395550800</v>
      </c>
      <c r="K606">
        <v>1395723600</v>
      </c>
      <c r="L606" t="b">
        <v>0</v>
      </c>
      <c r="M606" t="b">
        <v>0</v>
      </c>
      <c r="N606" t="s">
        <v>17</v>
      </c>
      <c r="O606" s="11">
        <f>E606/D606</f>
        <v>1.3129869186046512</v>
      </c>
      <c r="P606" s="5">
        <f>IF(ISERROR(E606/G606),"0",E606/G606)</f>
        <v>81.016591928251117</v>
      </c>
      <c r="Q606" t="s">
        <v>2032</v>
      </c>
      <c r="R606" t="s">
        <v>2033</v>
      </c>
      <c r="S606" s="8">
        <f>(((J606/60)/60)/24)+DATE(1970,1,1)</f>
        <v>41721.208333333336</v>
      </c>
      <c r="T606" s="8">
        <f>(((K606/60)/60)/24)+DATE(1970,1,1)</f>
        <v>41723.208333333336</v>
      </c>
    </row>
    <row r="607" spans="1:20" customFormat="1" ht="17" x14ac:dyDescent="0.2">
      <c r="A607">
        <v>608</v>
      </c>
      <c r="B607" t="s">
        <v>1258</v>
      </c>
      <c r="C607" s="3" t="s">
        <v>1259</v>
      </c>
      <c r="D607">
        <v>3900</v>
      </c>
      <c r="E607">
        <v>11075</v>
      </c>
      <c r="F607" t="s">
        <v>20</v>
      </c>
      <c r="G607">
        <v>316</v>
      </c>
      <c r="H607" t="s">
        <v>21</v>
      </c>
      <c r="I607" t="s">
        <v>22</v>
      </c>
      <c r="J607">
        <v>1551852000</v>
      </c>
      <c r="K607">
        <v>1552197600</v>
      </c>
      <c r="L607" t="b">
        <v>0</v>
      </c>
      <c r="M607" t="b">
        <v>1</v>
      </c>
      <c r="N607" t="s">
        <v>159</v>
      </c>
      <c r="O607" s="11">
        <f>E607/D607</f>
        <v>2.8397435897435899</v>
      </c>
      <c r="P607" s="5">
        <f>IF(ISERROR(E607/G607),"0",E607/G607)</f>
        <v>35.047468354430379</v>
      </c>
      <c r="Q607" t="s">
        <v>2034</v>
      </c>
      <c r="R607" t="s">
        <v>2057</v>
      </c>
      <c r="S607" s="8">
        <f>(((J607/60)/60)/24)+DATE(1970,1,1)</f>
        <v>43530.25</v>
      </c>
      <c r="T607" s="8">
        <f>(((K607/60)/60)/24)+DATE(1970,1,1)</f>
        <v>43534.25</v>
      </c>
    </row>
    <row r="608" spans="1:20" customFormat="1" ht="17" x14ac:dyDescent="0.2">
      <c r="A608">
        <v>609</v>
      </c>
      <c r="B608" t="s">
        <v>1260</v>
      </c>
      <c r="C608" s="3" t="s">
        <v>1261</v>
      </c>
      <c r="D608">
        <v>10000</v>
      </c>
      <c r="E608">
        <v>12042</v>
      </c>
      <c r="F608" t="s">
        <v>20</v>
      </c>
      <c r="G608">
        <v>117</v>
      </c>
      <c r="H608" t="s">
        <v>21</v>
      </c>
      <c r="I608" t="s">
        <v>22</v>
      </c>
      <c r="J608">
        <v>1547618400</v>
      </c>
      <c r="K608">
        <v>1549087200</v>
      </c>
      <c r="L608" t="b">
        <v>0</v>
      </c>
      <c r="M608" t="b">
        <v>0</v>
      </c>
      <c r="N608" t="s">
        <v>474</v>
      </c>
      <c r="O608" s="11">
        <f>E608/D608</f>
        <v>1.2041999999999999</v>
      </c>
      <c r="P608" s="5">
        <f>IF(ISERROR(E608/G608),"0",E608/G608)</f>
        <v>102.92307692307692</v>
      </c>
      <c r="Q608" t="s">
        <v>2040</v>
      </c>
      <c r="R608" t="s">
        <v>2062</v>
      </c>
      <c r="S608" s="8">
        <f>(((J608/60)/60)/24)+DATE(1970,1,1)</f>
        <v>43481.25</v>
      </c>
      <c r="T608" s="8">
        <f>(((K608/60)/60)/24)+DATE(1970,1,1)</f>
        <v>43498.25</v>
      </c>
    </row>
    <row r="609" spans="1:20" customFormat="1" ht="34" x14ac:dyDescent="0.2">
      <c r="A609">
        <v>610</v>
      </c>
      <c r="B609" t="s">
        <v>1262</v>
      </c>
      <c r="C609" s="3" t="s">
        <v>1263</v>
      </c>
      <c r="D609">
        <v>42800</v>
      </c>
      <c r="E609">
        <v>179356</v>
      </c>
      <c r="F609" t="s">
        <v>20</v>
      </c>
      <c r="G609">
        <v>6406</v>
      </c>
      <c r="H609" t="s">
        <v>21</v>
      </c>
      <c r="I609" t="s">
        <v>22</v>
      </c>
      <c r="J609">
        <v>1355637600</v>
      </c>
      <c r="K609">
        <v>1356847200</v>
      </c>
      <c r="L609" t="b">
        <v>0</v>
      </c>
      <c r="M609" t="b">
        <v>0</v>
      </c>
      <c r="N609" t="s">
        <v>33</v>
      </c>
      <c r="O609" s="11">
        <f>E609/D609</f>
        <v>4.1905607476635511</v>
      </c>
      <c r="P609" s="5">
        <f>IF(ISERROR(E609/G609),"0",E609/G609)</f>
        <v>27.998126756166094</v>
      </c>
      <c r="Q609" t="s">
        <v>2038</v>
      </c>
      <c r="R609" t="s">
        <v>2039</v>
      </c>
      <c r="S609" s="8">
        <f>(((J609/60)/60)/24)+DATE(1970,1,1)</f>
        <v>41259.25</v>
      </c>
      <c r="T609" s="8">
        <f>(((K609/60)/60)/24)+DATE(1970,1,1)</f>
        <v>41273.25</v>
      </c>
    </row>
    <row r="610" spans="1:20" customFormat="1" ht="17" x14ac:dyDescent="0.2">
      <c r="A610">
        <v>611</v>
      </c>
      <c r="B610" t="s">
        <v>1264</v>
      </c>
      <c r="C610" s="3" t="s">
        <v>1265</v>
      </c>
      <c r="D610">
        <v>8200</v>
      </c>
      <c r="E610">
        <v>1136</v>
      </c>
      <c r="F610" t="s">
        <v>74</v>
      </c>
      <c r="G610">
        <v>15</v>
      </c>
      <c r="H610" t="s">
        <v>21</v>
      </c>
      <c r="I610" t="s">
        <v>22</v>
      </c>
      <c r="J610">
        <v>1374728400</v>
      </c>
      <c r="K610">
        <v>1375765200</v>
      </c>
      <c r="L610" t="b">
        <v>0</v>
      </c>
      <c r="M610" t="b">
        <v>0</v>
      </c>
      <c r="N610" t="s">
        <v>33</v>
      </c>
      <c r="O610" s="11">
        <f>E610/D610</f>
        <v>0.13853658536585367</v>
      </c>
      <c r="P610" s="5">
        <f>IF(ISERROR(E610/G610),"0",E610/G610)</f>
        <v>75.733333333333334</v>
      </c>
      <c r="Q610" t="s">
        <v>2038</v>
      </c>
      <c r="R610" t="s">
        <v>2039</v>
      </c>
      <c r="S610" s="8">
        <f>(((J610/60)/60)/24)+DATE(1970,1,1)</f>
        <v>41480.208333333336</v>
      </c>
      <c r="T610" s="8">
        <f>(((K610/60)/60)/24)+DATE(1970,1,1)</f>
        <v>41492.208333333336</v>
      </c>
    </row>
    <row r="611" spans="1:20" customFormat="1" ht="17" x14ac:dyDescent="0.2">
      <c r="A611">
        <v>612</v>
      </c>
      <c r="B611" t="s">
        <v>1266</v>
      </c>
      <c r="C611" s="3" t="s">
        <v>1267</v>
      </c>
      <c r="D611">
        <v>6200</v>
      </c>
      <c r="E611">
        <v>8645</v>
      </c>
      <c r="F611" t="s">
        <v>20</v>
      </c>
      <c r="G611">
        <v>192</v>
      </c>
      <c r="H611" t="s">
        <v>21</v>
      </c>
      <c r="I611" t="s">
        <v>22</v>
      </c>
      <c r="J611">
        <v>1287810000</v>
      </c>
      <c r="K611">
        <v>1289800800</v>
      </c>
      <c r="L611" t="b">
        <v>0</v>
      </c>
      <c r="M611" t="b">
        <v>0</v>
      </c>
      <c r="N611" t="s">
        <v>50</v>
      </c>
      <c r="O611" s="11">
        <f>E611/D611</f>
        <v>1.3943548387096774</v>
      </c>
      <c r="P611" s="5">
        <f>IF(ISERROR(E611/G611),"0",E611/G611)</f>
        <v>45.026041666666664</v>
      </c>
      <c r="Q611" t="s">
        <v>2034</v>
      </c>
      <c r="R611" t="s">
        <v>2042</v>
      </c>
      <c r="S611" s="8">
        <f>(((J611/60)/60)/24)+DATE(1970,1,1)</f>
        <v>40474.208333333336</v>
      </c>
      <c r="T611" s="8">
        <f>(((K611/60)/60)/24)+DATE(1970,1,1)</f>
        <v>40497.25</v>
      </c>
    </row>
    <row r="612" spans="1:20" customFormat="1" ht="34" x14ac:dyDescent="0.2">
      <c r="A612">
        <v>613</v>
      </c>
      <c r="B612" t="s">
        <v>1268</v>
      </c>
      <c r="C612" s="3" t="s">
        <v>1269</v>
      </c>
      <c r="D612">
        <v>1100</v>
      </c>
      <c r="E612">
        <v>1914</v>
      </c>
      <c r="F612" t="s">
        <v>20</v>
      </c>
      <c r="G612">
        <v>26</v>
      </c>
      <c r="H612" t="s">
        <v>15</v>
      </c>
      <c r="I612" t="s">
        <v>16</v>
      </c>
      <c r="J612">
        <v>1503723600</v>
      </c>
      <c r="K612">
        <v>1504501200</v>
      </c>
      <c r="L612" t="b">
        <v>0</v>
      </c>
      <c r="M612" t="b">
        <v>0</v>
      </c>
      <c r="N612" t="s">
        <v>33</v>
      </c>
      <c r="O612" s="11">
        <f>E612/D612</f>
        <v>1.74</v>
      </c>
      <c r="P612" s="5">
        <f>IF(ISERROR(E612/G612),"0",E612/G612)</f>
        <v>73.615384615384613</v>
      </c>
      <c r="Q612" t="s">
        <v>2038</v>
      </c>
      <c r="R612" t="s">
        <v>2039</v>
      </c>
      <c r="S612" s="8">
        <f>(((J612/60)/60)/24)+DATE(1970,1,1)</f>
        <v>42973.208333333328</v>
      </c>
      <c r="T612" s="8">
        <f>(((K612/60)/60)/24)+DATE(1970,1,1)</f>
        <v>42982.208333333328</v>
      </c>
    </row>
    <row r="613" spans="1:20" customFormat="1" ht="34" x14ac:dyDescent="0.2">
      <c r="A613">
        <v>614</v>
      </c>
      <c r="B613" t="s">
        <v>1270</v>
      </c>
      <c r="C613" s="3" t="s">
        <v>1271</v>
      </c>
      <c r="D613">
        <v>26500</v>
      </c>
      <c r="E613">
        <v>41205</v>
      </c>
      <c r="F613" t="s">
        <v>20</v>
      </c>
      <c r="G613">
        <v>723</v>
      </c>
      <c r="H613" t="s">
        <v>21</v>
      </c>
      <c r="I613" t="s">
        <v>22</v>
      </c>
      <c r="J613">
        <v>1484114400</v>
      </c>
      <c r="K613">
        <v>1485669600</v>
      </c>
      <c r="L613" t="b">
        <v>0</v>
      </c>
      <c r="M613" t="b">
        <v>0</v>
      </c>
      <c r="N613" t="s">
        <v>33</v>
      </c>
      <c r="O613" s="11">
        <f>E613/D613</f>
        <v>1.5549056603773586</v>
      </c>
      <c r="P613" s="5">
        <f>IF(ISERROR(E613/G613),"0",E613/G613)</f>
        <v>56.991701244813278</v>
      </c>
      <c r="Q613" t="s">
        <v>2038</v>
      </c>
      <c r="R613" t="s">
        <v>2039</v>
      </c>
      <c r="S613" s="8">
        <f>(((J613/60)/60)/24)+DATE(1970,1,1)</f>
        <v>42746.25</v>
      </c>
      <c r="T613" s="8">
        <f>(((K613/60)/60)/24)+DATE(1970,1,1)</f>
        <v>42764.25</v>
      </c>
    </row>
    <row r="614" spans="1:20" customFormat="1" ht="17" x14ac:dyDescent="0.2">
      <c r="A614">
        <v>615</v>
      </c>
      <c r="B614" t="s">
        <v>1272</v>
      </c>
      <c r="C614" s="3" t="s">
        <v>1273</v>
      </c>
      <c r="D614">
        <v>8500</v>
      </c>
      <c r="E614">
        <v>14488</v>
      </c>
      <c r="F614" t="s">
        <v>20</v>
      </c>
      <c r="G614">
        <v>170</v>
      </c>
      <c r="H614" t="s">
        <v>107</v>
      </c>
      <c r="I614" t="s">
        <v>108</v>
      </c>
      <c r="J614">
        <v>1461906000</v>
      </c>
      <c r="K614">
        <v>1462770000</v>
      </c>
      <c r="L614" t="b">
        <v>0</v>
      </c>
      <c r="M614" t="b">
        <v>0</v>
      </c>
      <c r="N614" t="s">
        <v>33</v>
      </c>
      <c r="O614" s="11">
        <f>E614/D614</f>
        <v>1.7044705882352942</v>
      </c>
      <c r="P614" s="5">
        <f>IF(ISERROR(E614/G614),"0",E614/G614)</f>
        <v>85.223529411764702</v>
      </c>
      <c r="Q614" t="s">
        <v>2038</v>
      </c>
      <c r="R614" t="s">
        <v>2039</v>
      </c>
      <c r="S614" s="8">
        <f>(((J614/60)/60)/24)+DATE(1970,1,1)</f>
        <v>42489.208333333328</v>
      </c>
      <c r="T614" s="8">
        <f>(((K614/60)/60)/24)+DATE(1970,1,1)</f>
        <v>42499.208333333328</v>
      </c>
    </row>
    <row r="615" spans="1:20" customFormat="1" ht="17" x14ac:dyDescent="0.2">
      <c r="A615">
        <v>616</v>
      </c>
      <c r="B615" t="s">
        <v>1274</v>
      </c>
      <c r="C615" s="3" t="s">
        <v>1275</v>
      </c>
      <c r="D615">
        <v>6400</v>
      </c>
      <c r="E615">
        <v>12129</v>
      </c>
      <c r="F615" t="s">
        <v>20</v>
      </c>
      <c r="G615">
        <v>238</v>
      </c>
      <c r="H615" t="s">
        <v>40</v>
      </c>
      <c r="I615" t="s">
        <v>41</v>
      </c>
      <c r="J615">
        <v>1379653200</v>
      </c>
      <c r="K615">
        <v>1379739600</v>
      </c>
      <c r="L615" t="b">
        <v>0</v>
      </c>
      <c r="M615" t="b">
        <v>1</v>
      </c>
      <c r="N615" t="s">
        <v>60</v>
      </c>
      <c r="O615" s="11">
        <f>E615/D615</f>
        <v>1.8951562500000001</v>
      </c>
      <c r="P615" s="5">
        <f>IF(ISERROR(E615/G615),"0",E615/G615)</f>
        <v>50.962184873949582</v>
      </c>
      <c r="Q615" t="s">
        <v>2034</v>
      </c>
      <c r="R615" t="s">
        <v>2044</v>
      </c>
      <c r="S615" s="8">
        <f>(((J615/60)/60)/24)+DATE(1970,1,1)</f>
        <v>41537.208333333336</v>
      </c>
      <c r="T615" s="8">
        <f>(((K615/60)/60)/24)+DATE(1970,1,1)</f>
        <v>41538.208333333336</v>
      </c>
    </row>
    <row r="616" spans="1:20" customFormat="1" ht="17" x14ac:dyDescent="0.2">
      <c r="A616">
        <v>617</v>
      </c>
      <c r="B616" t="s">
        <v>1276</v>
      </c>
      <c r="C616" s="3" t="s">
        <v>1277</v>
      </c>
      <c r="D616">
        <v>1400</v>
      </c>
      <c r="E616">
        <v>3496</v>
      </c>
      <c r="F616" t="s">
        <v>20</v>
      </c>
      <c r="G616">
        <v>55</v>
      </c>
      <c r="H616" t="s">
        <v>21</v>
      </c>
      <c r="I616" t="s">
        <v>22</v>
      </c>
      <c r="J616">
        <v>1401858000</v>
      </c>
      <c r="K616">
        <v>1402722000</v>
      </c>
      <c r="L616" t="b">
        <v>0</v>
      </c>
      <c r="M616" t="b">
        <v>0</v>
      </c>
      <c r="N616" t="s">
        <v>33</v>
      </c>
      <c r="O616" s="11">
        <f>E616/D616</f>
        <v>2.4971428571428573</v>
      </c>
      <c r="P616" s="5">
        <f>IF(ISERROR(E616/G616),"0",E616/G616)</f>
        <v>63.563636363636363</v>
      </c>
      <c r="Q616" t="s">
        <v>2038</v>
      </c>
      <c r="R616" t="s">
        <v>2039</v>
      </c>
      <c r="S616" s="8">
        <f>(((J616/60)/60)/24)+DATE(1970,1,1)</f>
        <v>41794.208333333336</v>
      </c>
      <c r="T616" s="8">
        <f>(((K616/60)/60)/24)+DATE(1970,1,1)</f>
        <v>41804.208333333336</v>
      </c>
    </row>
    <row r="617" spans="1:20" customFormat="1" ht="17" x14ac:dyDescent="0.2">
      <c r="A617">
        <v>618</v>
      </c>
      <c r="B617" t="s">
        <v>1278</v>
      </c>
      <c r="C617" s="3" t="s">
        <v>1279</v>
      </c>
      <c r="D617">
        <v>198600</v>
      </c>
      <c r="E617">
        <v>97037</v>
      </c>
      <c r="F617" t="s">
        <v>14</v>
      </c>
      <c r="G617">
        <v>1198</v>
      </c>
      <c r="H617" t="s">
        <v>21</v>
      </c>
      <c r="I617" t="s">
        <v>22</v>
      </c>
      <c r="J617">
        <v>1367470800</v>
      </c>
      <c r="K617">
        <v>1369285200</v>
      </c>
      <c r="L617" t="b">
        <v>0</v>
      </c>
      <c r="M617" t="b">
        <v>0</v>
      </c>
      <c r="N617" t="s">
        <v>68</v>
      </c>
      <c r="O617" s="11">
        <f>E617/D617</f>
        <v>0.48860523665659616</v>
      </c>
      <c r="P617" s="5">
        <f>IF(ISERROR(E617/G617),"0",E617/G617)</f>
        <v>80.999165275459092</v>
      </c>
      <c r="Q617" t="s">
        <v>2046</v>
      </c>
      <c r="R617" t="s">
        <v>2047</v>
      </c>
      <c r="S617" s="8">
        <f>(((J617/60)/60)/24)+DATE(1970,1,1)</f>
        <v>41396.208333333336</v>
      </c>
      <c r="T617" s="8">
        <f>(((K617/60)/60)/24)+DATE(1970,1,1)</f>
        <v>41417.208333333336</v>
      </c>
    </row>
    <row r="618" spans="1:20" customFormat="1" ht="17" x14ac:dyDescent="0.2">
      <c r="A618">
        <v>619</v>
      </c>
      <c r="B618" t="s">
        <v>1280</v>
      </c>
      <c r="C618" s="3" t="s">
        <v>1281</v>
      </c>
      <c r="D618">
        <v>195900</v>
      </c>
      <c r="E618">
        <v>55757</v>
      </c>
      <c r="F618" t="s">
        <v>14</v>
      </c>
      <c r="G618">
        <v>648</v>
      </c>
      <c r="H618" t="s">
        <v>21</v>
      </c>
      <c r="I618" t="s">
        <v>22</v>
      </c>
      <c r="J618">
        <v>1304658000</v>
      </c>
      <c r="K618">
        <v>1304744400</v>
      </c>
      <c r="L618" t="b">
        <v>1</v>
      </c>
      <c r="M618" t="b">
        <v>1</v>
      </c>
      <c r="N618" t="s">
        <v>33</v>
      </c>
      <c r="O618" s="11">
        <f>E618/D618</f>
        <v>0.28461970393057684</v>
      </c>
      <c r="P618" s="5">
        <f>IF(ISERROR(E618/G618),"0",E618/G618)</f>
        <v>86.044753086419746</v>
      </c>
      <c r="Q618" t="s">
        <v>2038</v>
      </c>
      <c r="R618" t="s">
        <v>2039</v>
      </c>
      <c r="S618" s="8">
        <f>(((J618/60)/60)/24)+DATE(1970,1,1)</f>
        <v>40669.208333333336</v>
      </c>
      <c r="T618" s="8">
        <f>(((K618/60)/60)/24)+DATE(1970,1,1)</f>
        <v>40670.208333333336</v>
      </c>
    </row>
    <row r="619" spans="1:20" customFormat="1" ht="17" x14ac:dyDescent="0.2">
      <c r="A619">
        <v>620</v>
      </c>
      <c r="B619" t="s">
        <v>1282</v>
      </c>
      <c r="C619" s="3" t="s">
        <v>1283</v>
      </c>
      <c r="D619">
        <v>4300</v>
      </c>
      <c r="E619">
        <v>11525</v>
      </c>
      <c r="F619" t="s">
        <v>20</v>
      </c>
      <c r="G619">
        <v>128</v>
      </c>
      <c r="H619" t="s">
        <v>26</v>
      </c>
      <c r="I619" t="s">
        <v>27</v>
      </c>
      <c r="J619">
        <v>1467954000</v>
      </c>
      <c r="K619">
        <v>1468299600</v>
      </c>
      <c r="L619" t="b">
        <v>0</v>
      </c>
      <c r="M619" t="b">
        <v>0</v>
      </c>
      <c r="N619" t="s">
        <v>122</v>
      </c>
      <c r="O619" s="11">
        <f>E619/D619</f>
        <v>2.6802325581395348</v>
      </c>
      <c r="P619" s="5">
        <f>IF(ISERROR(E619/G619),"0",E619/G619)</f>
        <v>90.0390625</v>
      </c>
      <c r="Q619" t="s">
        <v>2053</v>
      </c>
      <c r="R619" t="s">
        <v>2054</v>
      </c>
      <c r="S619" s="8">
        <f>(((J619/60)/60)/24)+DATE(1970,1,1)</f>
        <v>42559.208333333328</v>
      </c>
      <c r="T619" s="8">
        <f>(((K619/60)/60)/24)+DATE(1970,1,1)</f>
        <v>42563.208333333328</v>
      </c>
    </row>
    <row r="620" spans="1:20" customFormat="1" ht="17" x14ac:dyDescent="0.2">
      <c r="A620">
        <v>621</v>
      </c>
      <c r="B620" t="s">
        <v>1284</v>
      </c>
      <c r="C620" s="3" t="s">
        <v>1285</v>
      </c>
      <c r="D620">
        <v>25600</v>
      </c>
      <c r="E620">
        <v>158669</v>
      </c>
      <c r="F620" t="s">
        <v>20</v>
      </c>
      <c r="G620">
        <v>2144</v>
      </c>
      <c r="H620" t="s">
        <v>21</v>
      </c>
      <c r="I620" t="s">
        <v>22</v>
      </c>
      <c r="J620">
        <v>1473742800</v>
      </c>
      <c r="K620">
        <v>1474174800</v>
      </c>
      <c r="L620" t="b">
        <v>0</v>
      </c>
      <c r="M620" t="b">
        <v>0</v>
      </c>
      <c r="N620" t="s">
        <v>33</v>
      </c>
      <c r="O620" s="11">
        <f>E620/D620</f>
        <v>6.1980078125000002</v>
      </c>
      <c r="P620" s="5">
        <f>IF(ISERROR(E620/G620),"0",E620/G620)</f>
        <v>74.006063432835816</v>
      </c>
      <c r="Q620" t="s">
        <v>2038</v>
      </c>
      <c r="R620" t="s">
        <v>2039</v>
      </c>
      <c r="S620" s="8">
        <f>(((J620/60)/60)/24)+DATE(1970,1,1)</f>
        <v>42626.208333333328</v>
      </c>
      <c r="T620" s="8">
        <f>(((K620/60)/60)/24)+DATE(1970,1,1)</f>
        <v>42631.208333333328</v>
      </c>
    </row>
    <row r="621" spans="1:20" customFormat="1" ht="17" x14ac:dyDescent="0.2">
      <c r="A621">
        <v>622</v>
      </c>
      <c r="B621" t="s">
        <v>1286</v>
      </c>
      <c r="C621" s="3" t="s">
        <v>1287</v>
      </c>
      <c r="D621">
        <v>189000</v>
      </c>
      <c r="E621">
        <v>5916</v>
      </c>
      <c r="F621" t="s">
        <v>14</v>
      </c>
      <c r="G621">
        <v>64</v>
      </c>
      <c r="H621" t="s">
        <v>21</v>
      </c>
      <c r="I621" t="s">
        <v>22</v>
      </c>
      <c r="J621">
        <v>1523768400</v>
      </c>
      <c r="K621">
        <v>1526014800</v>
      </c>
      <c r="L621" t="b">
        <v>0</v>
      </c>
      <c r="M621" t="b">
        <v>0</v>
      </c>
      <c r="N621" t="s">
        <v>60</v>
      </c>
      <c r="O621" s="11">
        <f>E621/D621</f>
        <v>3.1301587301587303E-2</v>
      </c>
      <c r="P621" s="5">
        <f>IF(ISERROR(E621/G621),"0",E621/G621)</f>
        <v>92.4375</v>
      </c>
      <c r="Q621" t="s">
        <v>2034</v>
      </c>
      <c r="R621" t="s">
        <v>2044</v>
      </c>
      <c r="S621" s="8">
        <f>(((J621/60)/60)/24)+DATE(1970,1,1)</f>
        <v>43205.208333333328</v>
      </c>
      <c r="T621" s="8">
        <f>(((K621/60)/60)/24)+DATE(1970,1,1)</f>
        <v>43231.208333333328</v>
      </c>
    </row>
    <row r="622" spans="1:20" customFormat="1" ht="17" x14ac:dyDescent="0.2">
      <c r="A622">
        <v>623</v>
      </c>
      <c r="B622" t="s">
        <v>1288</v>
      </c>
      <c r="C622" s="3" t="s">
        <v>1289</v>
      </c>
      <c r="D622">
        <v>94300</v>
      </c>
      <c r="E622">
        <v>150806</v>
      </c>
      <c r="F622" t="s">
        <v>20</v>
      </c>
      <c r="G622">
        <v>2693</v>
      </c>
      <c r="H622" t="s">
        <v>40</v>
      </c>
      <c r="I622" t="s">
        <v>41</v>
      </c>
      <c r="J622">
        <v>1437022800</v>
      </c>
      <c r="K622">
        <v>1437454800</v>
      </c>
      <c r="L622" t="b">
        <v>0</v>
      </c>
      <c r="M622" t="b">
        <v>0</v>
      </c>
      <c r="N622" t="s">
        <v>33</v>
      </c>
      <c r="O622" s="11">
        <f>E622/D622</f>
        <v>1.5992152704135738</v>
      </c>
      <c r="P622" s="5">
        <f>IF(ISERROR(E622/G622),"0",E622/G622)</f>
        <v>55.999257333828446</v>
      </c>
      <c r="Q622" t="s">
        <v>2038</v>
      </c>
      <c r="R622" t="s">
        <v>2039</v>
      </c>
      <c r="S622" s="8">
        <f>(((J622/60)/60)/24)+DATE(1970,1,1)</f>
        <v>42201.208333333328</v>
      </c>
      <c r="T622" s="8">
        <f>(((K622/60)/60)/24)+DATE(1970,1,1)</f>
        <v>42206.208333333328</v>
      </c>
    </row>
    <row r="623" spans="1:20" customFormat="1" ht="17" x14ac:dyDescent="0.2">
      <c r="A623">
        <v>624</v>
      </c>
      <c r="B623" t="s">
        <v>1290</v>
      </c>
      <c r="C623" s="3" t="s">
        <v>1291</v>
      </c>
      <c r="D623">
        <v>5100</v>
      </c>
      <c r="E623">
        <v>14249</v>
      </c>
      <c r="F623" t="s">
        <v>20</v>
      </c>
      <c r="G623">
        <v>432</v>
      </c>
      <c r="H623" t="s">
        <v>21</v>
      </c>
      <c r="I623" t="s">
        <v>22</v>
      </c>
      <c r="J623">
        <v>1422165600</v>
      </c>
      <c r="K623">
        <v>1422684000</v>
      </c>
      <c r="L623" t="b">
        <v>0</v>
      </c>
      <c r="M623" t="b">
        <v>0</v>
      </c>
      <c r="N623" t="s">
        <v>122</v>
      </c>
      <c r="O623" s="11">
        <f>E623/D623</f>
        <v>2.793921568627451</v>
      </c>
      <c r="P623" s="5">
        <f>IF(ISERROR(E623/G623),"0",E623/G623)</f>
        <v>32.983796296296298</v>
      </c>
      <c r="Q623" t="s">
        <v>2053</v>
      </c>
      <c r="R623" t="s">
        <v>2054</v>
      </c>
      <c r="S623" s="8">
        <f>(((J623/60)/60)/24)+DATE(1970,1,1)</f>
        <v>42029.25</v>
      </c>
      <c r="T623" s="8">
        <f>(((K623/60)/60)/24)+DATE(1970,1,1)</f>
        <v>42035.25</v>
      </c>
    </row>
    <row r="624" spans="1:20" customFormat="1" ht="34" x14ac:dyDescent="0.2">
      <c r="A624">
        <v>625</v>
      </c>
      <c r="B624" t="s">
        <v>1292</v>
      </c>
      <c r="C624" s="3" t="s">
        <v>1293</v>
      </c>
      <c r="D624">
        <v>7500</v>
      </c>
      <c r="E624">
        <v>5803</v>
      </c>
      <c r="F624" t="s">
        <v>14</v>
      </c>
      <c r="G624">
        <v>62</v>
      </c>
      <c r="H624" t="s">
        <v>21</v>
      </c>
      <c r="I624" t="s">
        <v>22</v>
      </c>
      <c r="J624">
        <v>1580104800</v>
      </c>
      <c r="K624">
        <v>1581314400</v>
      </c>
      <c r="L624" t="b">
        <v>0</v>
      </c>
      <c r="M624" t="b">
        <v>0</v>
      </c>
      <c r="N624" t="s">
        <v>33</v>
      </c>
      <c r="O624" s="11">
        <f>E624/D624</f>
        <v>0.77373333333333338</v>
      </c>
      <c r="P624" s="5">
        <f>IF(ISERROR(E624/G624),"0",E624/G624)</f>
        <v>93.596774193548384</v>
      </c>
      <c r="Q624" t="s">
        <v>2038</v>
      </c>
      <c r="R624" t="s">
        <v>2039</v>
      </c>
      <c r="S624" s="8">
        <f>(((J624/60)/60)/24)+DATE(1970,1,1)</f>
        <v>43857.25</v>
      </c>
      <c r="T624" s="8">
        <f>(((K624/60)/60)/24)+DATE(1970,1,1)</f>
        <v>43871.25</v>
      </c>
    </row>
    <row r="625" spans="1:20" customFormat="1" ht="34" x14ac:dyDescent="0.2">
      <c r="A625">
        <v>626</v>
      </c>
      <c r="B625" t="s">
        <v>1294</v>
      </c>
      <c r="C625" s="3" t="s">
        <v>1295</v>
      </c>
      <c r="D625">
        <v>6400</v>
      </c>
      <c r="E625">
        <v>13205</v>
      </c>
      <c r="F625" t="s">
        <v>20</v>
      </c>
      <c r="G625">
        <v>189</v>
      </c>
      <c r="H625" t="s">
        <v>21</v>
      </c>
      <c r="I625" t="s">
        <v>22</v>
      </c>
      <c r="J625">
        <v>1285650000</v>
      </c>
      <c r="K625">
        <v>1286427600</v>
      </c>
      <c r="L625" t="b">
        <v>0</v>
      </c>
      <c r="M625" t="b">
        <v>1</v>
      </c>
      <c r="N625" t="s">
        <v>33</v>
      </c>
      <c r="O625" s="11">
        <f>E625/D625</f>
        <v>2.0632812500000002</v>
      </c>
      <c r="P625" s="5">
        <f>IF(ISERROR(E625/G625),"0",E625/G625)</f>
        <v>69.867724867724874</v>
      </c>
      <c r="Q625" t="s">
        <v>2038</v>
      </c>
      <c r="R625" t="s">
        <v>2039</v>
      </c>
      <c r="S625" s="8">
        <f>(((J625/60)/60)/24)+DATE(1970,1,1)</f>
        <v>40449.208333333336</v>
      </c>
      <c r="T625" s="8">
        <f>(((K625/60)/60)/24)+DATE(1970,1,1)</f>
        <v>40458.208333333336</v>
      </c>
    </row>
    <row r="626" spans="1:20" customFormat="1" ht="17" x14ac:dyDescent="0.2">
      <c r="A626">
        <v>627</v>
      </c>
      <c r="B626" t="s">
        <v>1296</v>
      </c>
      <c r="C626" s="3" t="s">
        <v>1297</v>
      </c>
      <c r="D626">
        <v>1600</v>
      </c>
      <c r="E626">
        <v>11108</v>
      </c>
      <c r="F626" t="s">
        <v>20</v>
      </c>
      <c r="G626">
        <v>154</v>
      </c>
      <c r="H626" t="s">
        <v>40</v>
      </c>
      <c r="I626" t="s">
        <v>41</v>
      </c>
      <c r="J626">
        <v>1276664400</v>
      </c>
      <c r="K626">
        <v>1278738000</v>
      </c>
      <c r="L626" t="b">
        <v>1</v>
      </c>
      <c r="M626" t="b">
        <v>0</v>
      </c>
      <c r="N626" t="s">
        <v>17</v>
      </c>
      <c r="O626" s="11">
        <f>E626/D626</f>
        <v>6.9424999999999999</v>
      </c>
      <c r="P626" s="5">
        <f>IF(ISERROR(E626/G626),"0",E626/G626)</f>
        <v>72.129870129870127</v>
      </c>
      <c r="Q626" t="s">
        <v>2032</v>
      </c>
      <c r="R626" t="s">
        <v>2033</v>
      </c>
      <c r="S626" s="8">
        <f>(((J626/60)/60)/24)+DATE(1970,1,1)</f>
        <v>40345.208333333336</v>
      </c>
      <c r="T626" s="8">
        <f>(((K626/60)/60)/24)+DATE(1970,1,1)</f>
        <v>40369.208333333336</v>
      </c>
    </row>
    <row r="627" spans="1:20" customFormat="1" ht="17" x14ac:dyDescent="0.2">
      <c r="A627">
        <v>628</v>
      </c>
      <c r="B627" t="s">
        <v>1298</v>
      </c>
      <c r="C627" s="3" t="s">
        <v>1299</v>
      </c>
      <c r="D627">
        <v>1900</v>
      </c>
      <c r="E627">
        <v>2884</v>
      </c>
      <c r="F627" t="s">
        <v>20</v>
      </c>
      <c r="G627">
        <v>96</v>
      </c>
      <c r="H627" t="s">
        <v>21</v>
      </c>
      <c r="I627" t="s">
        <v>22</v>
      </c>
      <c r="J627">
        <v>1286168400</v>
      </c>
      <c r="K627">
        <v>1286427600</v>
      </c>
      <c r="L627" t="b">
        <v>0</v>
      </c>
      <c r="M627" t="b">
        <v>0</v>
      </c>
      <c r="N627" t="s">
        <v>60</v>
      </c>
      <c r="O627" s="11">
        <f>E627/D627</f>
        <v>1.5178947368421052</v>
      </c>
      <c r="P627" s="5">
        <f>IF(ISERROR(E627/G627),"0",E627/G627)</f>
        <v>30.041666666666668</v>
      </c>
      <c r="Q627" t="s">
        <v>2034</v>
      </c>
      <c r="R627" t="s">
        <v>2044</v>
      </c>
      <c r="S627" s="8">
        <f>(((J627/60)/60)/24)+DATE(1970,1,1)</f>
        <v>40455.208333333336</v>
      </c>
      <c r="T627" s="8">
        <f>(((K627/60)/60)/24)+DATE(1970,1,1)</f>
        <v>40458.208333333336</v>
      </c>
    </row>
    <row r="628" spans="1:20" customFormat="1" ht="17" x14ac:dyDescent="0.2">
      <c r="A628">
        <v>629</v>
      </c>
      <c r="B628" t="s">
        <v>1300</v>
      </c>
      <c r="C628" s="3" t="s">
        <v>1301</v>
      </c>
      <c r="D628">
        <v>85900</v>
      </c>
      <c r="E628">
        <v>55476</v>
      </c>
      <c r="F628" t="s">
        <v>14</v>
      </c>
      <c r="G628">
        <v>750</v>
      </c>
      <c r="H628" t="s">
        <v>21</v>
      </c>
      <c r="I628" t="s">
        <v>22</v>
      </c>
      <c r="J628">
        <v>1467781200</v>
      </c>
      <c r="K628">
        <v>1467954000</v>
      </c>
      <c r="L628" t="b">
        <v>0</v>
      </c>
      <c r="M628" t="b">
        <v>1</v>
      </c>
      <c r="N628" t="s">
        <v>33</v>
      </c>
      <c r="O628" s="11">
        <f>E628/D628</f>
        <v>0.64582072176949945</v>
      </c>
      <c r="P628" s="5">
        <f>IF(ISERROR(E628/G628),"0",E628/G628)</f>
        <v>73.968000000000004</v>
      </c>
      <c r="Q628" t="s">
        <v>2038</v>
      </c>
      <c r="R628" t="s">
        <v>2039</v>
      </c>
      <c r="S628" s="8">
        <f>(((J628/60)/60)/24)+DATE(1970,1,1)</f>
        <v>42557.208333333328</v>
      </c>
      <c r="T628" s="8">
        <f>(((K628/60)/60)/24)+DATE(1970,1,1)</f>
        <v>42559.208333333328</v>
      </c>
    </row>
    <row r="629" spans="1:20" customFormat="1" ht="17" x14ac:dyDescent="0.2">
      <c r="A629">
        <v>630</v>
      </c>
      <c r="B629" t="s">
        <v>1302</v>
      </c>
      <c r="C629" s="3" t="s">
        <v>1303</v>
      </c>
      <c r="D629">
        <v>9500</v>
      </c>
      <c r="E629">
        <v>5973</v>
      </c>
      <c r="F629" t="s">
        <v>74</v>
      </c>
      <c r="G629">
        <v>87</v>
      </c>
      <c r="H629" t="s">
        <v>21</v>
      </c>
      <c r="I629" t="s">
        <v>22</v>
      </c>
      <c r="J629">
        <v>1556686800</v>
      </c>
      <c r="K629">
        <v>1557637200</v>
      </c>
      <c r="L629" t="b">
        <v>0</v>
      </c>
      <c r="M629" t="b">
        <v>1</v>
      </c>
      <c r="N629" t="s">
        <v>33</v>
      </c>
      <c r="O629" s="11">
        <f>E629/D629</f>
        <v>0.62873684210526315</v>
      </c>
      <c r="P629" s="5">
        <f>IF(ISERROR(E629/G629),"0",E629/G629)</f>
        <v>68.65517241379311</v>
      </c>
      <c r="Q629" t="s">
        <v>2038</v>
      </c>
      <c r="R629" t="s">
        <v>2039</v>
      </c>
      <c r="S629" s="8">
        <f>(((J629/60)/60)/24)+DATE(1970,1,1)</f>
        <v>43586.208333333328</v>
      </c>
      <c r="T629" s="8">
        <f>(((K629/60)/60)/24)+DATE(1970,1,1)</f>
        <v>43597.208333333328</v>
      </c>
    </row>
    <row r="630" spans="1:20" customFormat="1" ht="17" x14ac:dyDescent="0.2">
      <c r="A630">
        <v>631</v>
      </c>
      <c r="B630" t="s">
        <v>1304</v>
      </c>
      <c r="C630" s="3" t="s">
        <v>1305</v>
      </c>
      <c r="D630">
        <v>59200</v>
      </c>
      <c r="E630">
        <v>183756</v>
      </c>
      <c r="F630" t="s">
        <v>20</v>
      </c>
      <c r="G630">
        <v>3063</v>
      </c>
      <c r="H630" t="s">
        <v>21</v>
      </c>
      <c r="I630" t="s">
        <v>22</v>
      </c>
      <c r="J630">
        <v>1553576400</v>
      </c>
      <c r="K630">
        <v>1553922000</v>
      </c>
      <c r="L630" t="b">
        <v>0</v>
      </c>
      <c r="M630" t="b">
        <v>0</v>
      </c>
      <c r="N630" t="s">
        <v>33</v>
      </c>
      <c r="O630" s="11">
        <f>E630/D630</f>
        <v>3.1039864864864866</v>
      </c>
      <c r="P630" s="5">
        <f>IF(ISERROR(E630/G630),"0",E630/G630)</f>
        <v>59.992164544564154</v>
      </c>
      <c r="Q630" t="s">
        <v>2038</v>
      </c>
      <c r="R630" t="s">
        <v>2039</v>
      </c>
      <c r="S630" s="8">
        <f>(((J630/60)/60)/24)+DATE(1970,1,1)</f>
        <v>43550.208333333328</v>
      </c>
      <c r="T630" s="8">
        <f>(((K630/60)/60)/24)+DATE(1970,1,1)</f>
        <v>43554.208333333328</v>
      </c>
    </row>
    <row r="631" spans="1:20" customFormat="1" ht="34" x14ac:dyDescent="0.2">
      <c r="A631">
        <v>633</v>
      </c>
      <c r="B631" t="s">
        <v>1308</v>
      </c>
      <c r="C631" s="3" t="s">
        <v>1309</v>
      </c>
      <c r="D631">
        <v>6700</v>
      </c>
      <c r="E631">
        <v>5569</v>
      </c>
      <c r="F631" t="s">
        <v>14</v>
      </c>
      <c r="G631">
        <v>105</v>
      </c>
      <c r="H631" t="s">
        <v>21</v>
      </c>
      <c r="I631" t="s">
        <v>22</v>
      </c>
      <c r="J631">
        <v>1446876000</v>
      </c>
      <c r="K631">
        <v>1447221600</v>
      </c>
      <c r="L631" t="b">
        <v>0</v>
      </c>
      <c r="M631" t="b">
        <v>0</v>
      </c>
      <c r="N631" t="s">
        <v>71</v>
      </c>
      <c r="O631" s="11">
        <f>E631/D631</f>
        <v>0.83119402985074631</v>
      </c>
      <c r="P631" s="5">
        <f>IF(ISERROR(E631/G631),"0",E631/G631)</f>
        <v>53.038095238095238</v>
      </c>
      <c r="Q631" t="s">
        <v>2040</v>
      </c>
      <c r="R631" t="s">
        <v>2048</v>
      </c>
      <c r="S631" s="8">
        <f>(((J631/60)/60)/24)+DATE(1970,1,1)</f>
        <v>42315.25</v>
      </c>
      <c r="T631" s="8">
        <f>(((K631/60)/60)/24)+DATE(1970,1,1)</f>
        <v>42319.25</v>
      </c>
    </row>
    <row r="632" spans="1:20" customFormat="1" ht="17" x14ac:dyDescent="0.2">
      <c r="A632">
        <v>634</v>
      </c>
      <c r="B632" t="s">
        <v>1310</v>
      </c>
      <c r="C632" s="3" t="s">
        <v>1311</v>
      </c>
      <c r="D632">
        <v>118200</v>
      </c>
      <c r="E632">
        <v>92824</v>
      </c>
      <c r="F632" t="s">
        <v>74</v>
      </c>
      <c r="G632">
        <v>1658</v>
      </c>
      <c r="H632" t="s">
        <v>21</v>
      </c>
      <c r="I632" t="s">
        <v>22</v>
      </c>
      <c r="J632">
        <v>1490418000</v>
      </c>
      <c r="K632">
        <v>1491627600</v>
      </c>
      <c r="L632" t="b">
        <v>0</v>
      </c>
      <c r="M632" t="b">
        <v>0</v>
      </c>
      <c r="N632" t="s">
        <v>269</v>
      </c>
      <c r="O632" s="11">
        <f>E632/D632</f>
        <v>0.78531302876480547</v>
      </c>
      <c r="P632" s="5">
        <f>IF(ISERROR(E632/G632),"0",E632/G632)</f>
        <v>55.985524728588658</v>
      </c>
      <c r="Q632" t="s">
        <v>2040</v>
      </c>
      <c r="R632" t="s">
        <v>2059</v>
      </c>
      <c r="S632" s="8">
        <f>(((J632/60)/60)/24)+DATE(1970,1,1)</f>
        <v>42819.208333333328</v>
      </c>
      <c r="T632" s="8">
        <f>(((K632/60)/60)/24)+DATE(1970,1,1)</f>
        <v>42833.208333333328</v>
      </c>
    </row>
    <row r="633" spans="1:20" customFormat="1" ht="17" x14ac:dyDescent="0.2">
      <c r="A633">
        <v>635</v>
      </c>
      <c r="B633" t="s">
        <v>1312</v>
      </c>
      <c r="C633" s="3" t="s">
        <v>1313</v>
      </c>
      <c r="D633">
        <v>139000</v>
      </c>
      <c r="E633">
        <v>158590</v>
      </c>
      <c r="F633" t="s">
        <v>20</v>
      </c>
      <c r="G633">
        <v>2266</v>
      </c>
      <c r="H633" t="s">
        <v>21</v>
      </c>
      <c r="I633" t="s">
        <v>22</v>
      </c>
      <c r="J633">
        <v>1360389600</v>
      </c>
      <c r="K633">
        <v>1363150800</v>
      </c>
      <c r="L633" t="b">
        <v>0</v>
      </c>
      <c r="M633" t="b">
        <v>0</v>
      </c>
      <c r="N633" t="s">
        <v>269</v>
      </c>
      <c r="O633" s="11">
        <f>E633/D633</f>
        <v>1.1409352517985611</v>
      </c>
      <c r="P633" s="5">
        <f>IF(ISERROR(E633/G633),"0",E633/G633)</f>
        <v>69.986760812003524</v>
      </c>
      <c r="Q633" t="s">
        <v>2040</v>
      </c>
      <c r="R633" t="s">
        <v>2059</v>
      </c>
      <c r="S633" s="8">
        <f>(((J633/60)/60)/24)+DATE(1970,1,1)</f>
        <v>41314.25</v>
      </c>
      <c r="T633" s="8">
        <f>(((K633/60)/60)/24)+DATE(1970,1,1)</f>
        <v>41346.208333333336</v>
      </c>
    </row>
    <row r="634" spans="1:20" customFormat="1" ht="17" x14ac:dyDescent="0.2">
      <c r="A634">
        <v>636</v>
      </c>
      <c r="B634" t="s">
        <v>1314</v>
      </c>
      <c r="C634" s="3" t="s">
        <v>1315</v>
      </c>
      <c r="D634">
        <v>197700</v>
      </c>
      <c r="E634">
        <v>127591</v>
      </c>
      <c r="F634" t="s">
        <v>14</v>
      </c>
      <c r="G634">
        <v>2604</v>
      </c>
      <c r="H634" t="s">
        <v>36</v>
      </c>
      <c r="I634" t="s">
        <v>37</v>
      </c>
      <c r="J634">
        <v>1326866400</v>
      </c>
      <c r="K634">
        <v>1330754400</v>
      </c>
      <c r="L634" t="b">
        <v>0</v>
      </c>
      <c r="M634" t="b">
        <v>1</v>
      </c>
      <c r="N634" t="s">
        <v>71</v>
      </c>
      <c r="O634" s="11">
        <f>E634/D634</f>
        <v>0.64537683358624176</v>
      </c>
      <c r="P634" s="5">
        <f>IF(ISERROR(E634/G634),"0",E634/G634)</f>
        <v>48.998079877112133</v>
      </c>
      <c r="Q634" t="s">
        <v>2040</v>
      </c>
      <c r="R634" t="s">
        <v>2048</v>
      </c>
      <c r="S634" s="8">
        <f>(((J634/60)/60)/24)+DATE(1970,1,1)</f>
        <v>40926.25</v>
      </c>
      <c r="T634" s="8">
        <f>(((K634/60)/60)/24)+DATE(1970,1,1)</f>
        <v>40971.25</v>
      </c>
    </row>
    <row r="635" spans="1:20" customFormat="1" ht="17" x14ac:dyDescent="0.2">
      <c r="A635">
        <v>637</v>
      </c>
      <c r="B635" t="s">
        <v>1316</v>
      </c>
      <c r="C635" s="3" t="s">
        <v>1317</v>
      </c>
      <c r="D635">
        <v>8500</v>
      </c>
      <c r="E635">
        <v>6750</v>
      </c>
      <c r="F635" t="s">
        <v>14</v>
      </c>
      <c r="G635">
        <v>65</v>
      </c>
      <c r="H635" t="s">
        <v>21</v>
      </c>
      <c r="I635" t="s">
        <v>22</v>
      </c>
      <c r="J635">
        <v>1479103200</v>
      </c>
      <c r="K635">
        <v>1479794400</v>
      </c>
      <c r="L635" t="b">
        <v>0</v>
      </c>
      <c r="M635" t="b">
        <v>0</v>
      </c>
      <c r="N635" t="s">
        <v>33</v>
      </c>
      <c r="O635" s="11">
        <f>E635/D635</f>
        <v>0.79411764705882348</v>
      </c>
      <c r="P635" s="5">
        <f>IF(ISERROR(E635/G635),"0",E635/G635)</f>
        <v>103.84615384615384</v>
      </c>
      <c r="Q635" t="s">
        <v>2038</v>
      </c>
      <c r="R635" t="s">
        <v>2039</v>
      </c>
      <c r="S635" s="8">
        <f>(((J635/60)/60)/24)+DATE(1970,1,1)</f>
        <v>42688.25</v>
      </c>
      <c r="T635" s="8">
        <f>(((K635/60)/60)/24)+DATE(1970,1,1)</f>
        <v>42696.25</v>
      </c>
    </row>
    <row r="636" spans="1:20" customFormat="1" ht="17" x14ac:dyDescent="0.2">
      <c r="A636">
        <v>638</v>
      </c>
      <c r="B636" t="s">
        <v>1318</v>
      </c>
      <c r="C636" s="3" t="s">
        <v>1319</v>
      </c>
      <c r="D636">
        <v>81600</v>
      </c>
      <c r="E636">
        <v>9318</v>
      </c>
      <c r="F636" t="s">
        <v>14</v>
      </c>
      <c r="G636">
        <v>94</v>
      </c>
      <c r="H636" t="s">
        <v>21</v>
      </c>
      <c r="I636" t="s">
        <v>22</v>
      </c>
      <c r="J636">
        <v>1280206800</v>
      </c>
      <c r="K636">
        <v>1281243600</v>
      </c>
      <c r="L636" t="b">
        <v>0</v>
      </c>
      <c r="M636" t="b">
        <v>1</v>
      </c>
      <c r="N636" t="s">
        <v>33</v>
      </c>
      <c r="O636" s="11">
        <f>E636/D636</f>
        <v>0.11419117647058824</v>
      </c>
      <c r="P636" s="5">
        <f>IF(ISERROR(E636/G636),"0",E636/G636)</f>
        <v>99.127659574468083</v>
      </c>
      <c r="Q636" t="s">
        <v>2038</v>
      </c>
      <c r="R636" t="s">
        <v>2039</v>
      </c>
      <c r="S636" s="8">
        <f>(((J636/60)/60)/24)+DATE(1970,1,1)</f>
        <v>40386.208333333336</v>
      </c>
      <c r="T636" s="8">
        <f>(((K636/60)/60)/24)+DATE(1970,1,1)</f>
        <v>40398.208333333336</v>
      </c>
    </row>
    <row r="637" spans="1:20" customFormat="1" ht="17" x14ac:dyDescent="0.2">
      <c r="A637">
        <v>640</v>
      </c>
      <c r="B637" t="s">
        <v>1322</v>
      </c>
      <c r="C637" s="3" t="s">
        <v>1323</v>
      </c>
      <c r="D637">
        <v>119800</v>
      </c>
      <c r="E637">
        <v>19769</v>
      </c>
      <c r="F637" t="s">
        <v>14</v>
      </c>
      <c r="G637">
        <v>257</v>
      </c>
      <c r="H637" t="s">
        <v>21</v>
      </c>
      <c r="I637" t="s">
        <v>22</v>
      </c>
      <c r="J637">
        <v>1453096800</v>
      </c>
      <c r="K637">
        <v>1453356000</v>
      </c>
      <c r="L637" t="b">
        <v>0</v>
      </c>
      <c r="M637" t="b">
        <v>0</v>
      </c>
      <c r="N637" t="s">
        <v>33</v>
      </c>
      <c r="O637" s="11">
        <f>E637/D637</f>
        <v>0.16501669449081802</v>
      </c>
      <c r="P637" s="5">
        <f>IF(ISERROR(E637/G637),"0",E637/G637)</f>
        <v>76.922178988326849</v>
      </c>
      <c r="Q637" t="s">
        <v>2038</v>
      </c>
      <c r="R637" t="s">
        <v>2039</v>
      </c>
      <c r="S637" s="8">
        <f>(((J637/60)/60)/24)+DATE(1970,1,1)</f>
        <v>42387.25</v>
      </c>
      <c r="T637" s="8">
        <f>(((K637/60)/60)/24)+DATE(1970,1,1)</f>
        <v>42390.25</v>
      </c>
    </row>
    <row r="638" spans="1:20" customFormat="1" ht="34" x14ac:dyDescent="0.2">
      <c r="A638">
        <v>641</v>
      </c>
      <c r="B638" t="s">
        <v>1324</v>
      </c>
      <c r="C638" s="3" t="s">
        <v>1325</v>
      </c>
      <c r="D638">
        <v>9400</v>
      </c>
      <c r="E638">
        <v>11277</v>
      </c>
      <c r="F638" t="s">
        <v>20</v>
      </c>
      <c r="G638">
        <v>194</v>
      </c>
      <c r="H638" t="s">
        <v>98</v>
      </c>
      <c r="I638" t="s">
        <v>99</v>
      </c>
      <c r="J638">
        <v>1487570400</v>
      </c>
      <c r="K638">
        <v>1489986000</v>
      </c>
      <c r="L638" t="b">
        <v>0</v>
      </c>
      <c r="M638" t="b">
        <v>0</v>
      </c>
      <c r="N638" t="s">
        <v>33</v>
      </c>
      <c r="O638" s="11">
        <f>E638/D638</f>
        <v>1.1996808510638297</v>
      </c>
      <c r="P638" s="5">
        <f>IF(ISERROR(E638/G638),"0",E638/G638)</f>
        <v>58.128865979381445</v>
      </c>
      <c r="Q638" t="s">
        <v>2038</v>
      </c>
      <c r="R638" t="s">
        <v>2039</v>
      </c>
      <c r="S638" s="8">
        <f>(((J638/60)/60)/24)+DATE(1970,1,1)</f>
        <v>42786.25</v>
      </c>
      <c r="T638" s="8">
        <f>(((K638/60)/60)/24)+DATE(1970,1,1)</f>
        <v>42814.208333333328</v>
      </c>
    </row>
    <row r="639" spans="1:20" customFormat="1" ht="17" x14ac:dyDescent="0.2">
      <c r="A639">
        <v>642</v>
      </c>
      <c r="B639" t="s">
        <v>1326</v>
      </c>
      <c r="C639" s="3" t="s">
        <v>1327</v>
      </c>
      <c r="D639">
        <v>9200</v>
      </c>
      <c r="E639">
        <v>13382</v>
      </c>
      <c r="F639" t="s">
        <v>20</v>
      </c>
      <c r="G639">
        <v>129</v>
      </c>
      <c r="H639" t="s">
        <v>15</v>
      </c>
      <c r="I639" t="s">
        <v>16</v>
      </c>
      <c r="J639">
        <v>1545026400</v>
      </c>
      <c r="K639">
        <v>1545804000</v>
      </c>
      <c r="L639" t="b">
        <v>0</v>
      </c>
      <c r="M639" t="b">
        <v>0</v>
      </c>
      <c r="N639" t="s">
        <v>65</v>
      </c>
      <c r="O639" s="11">
        <f>E639/D639</f>
        <v>1.4545652173913044</v>
      </c>
      <c r="P639" s="5">
        <f>IF(ISERROR(E639/G639),"0",E639/G639)</f>
        <v>103.73643410852713</v>
      </c>
      <c r="Q639" t="s">
        <v>2036</v>
      </c>
      <c r="R639" t="s">
        <v>2045</v>
      </c>
      <c r="S639" s="8">
        <f>(((J639/60)/60)/24)+DATE(1970,1,1)</f>
        <v>43451.25</v>
      </c>
      <c r="T639" s="8">
        <f>(((K639/60)/60)/24)+DATE(1970,1,1)</f>
        <v>43460.25</v>
      </c>
    </row>
    <row r="640" spans="1:20" customFormat="1" ht="17" x14ac:dyDescent="0.2">
      <c r="A640">
        <v>643</v>
      </c>
      <c r="B640" t="s">
        <v>1328</v>
      </c>
      <c r="C640" s="3" t="s">
        <v>1329</v>
      </c>
      <c r="D640">
        <v>14900</v>
      </c>
      <c r="E640">
        <v>32986</v>
      </c>
      <c r="F640" t="s">
        <v>20</v>
      </c>
      <c r="G640">
        <v>375</v>
      </c>
      <c r="H640" t="s">
        <v>21</v>
      </c>
      <c r="I640" t="s">
        <v>22</v>
      </c>
      <c r="J640">
        <v>1488348000</v>
      </c>
      <c r="K640">
        <v>1489899600</v>
      </c>
      <c r="L640" t="b">
        <v>0</v>
      </c>
      <c r="M640" t="b">
        <v>0</v>
      </c>
      <c r="N640" t="s">
        <v>33</v>
      </c>
      <c r="O640" s="11">
        <f>E640/D640</f>
        <v>2.2138255033557046</v>
      </c>
      <c r="P640" s="5">
        <f>IF(ISERROR(E640/G640),"0",E640/G640)</f>
        <v>87.962666666666664</v>
      </c>
      <c r="Q640" t="s">
        <v>2038</v>
      </c>
      <c r="R640" t="s">
        <v>2039</v>
      </c>
      <c r="S640" s="8">
        <f>(((J640/60)/60)/24)+DATE(1970,1,1)</f>
        <v>42795.25</v>
      </c>
      <c r="T640" s="8">
        <f>(((K640/60)/60)/24)+DATE(1970,1,1)</f>
        <v>42813.208333333328</v>
      </c>
    </row>
    <row r="641" spans="1:20" customFormat="1" ht="17" x14ac:dyDescent="0.2">
      <c r="A641">
        <v>644</v>
      </c>
      <c r="B641" t="s">
        <v>1330</v>
      </c>
      <c r="C641" s="3" t="s">
        <v>1331</v>
      </c>
      <c r="D641">
        <v>169400</v>
      </c>
      <c r="E641">
        <v>81984</v>
      </c>
      <c r="F641" t="s">
        <v>14</v>
      </c>
      <c r="G641">
        <v>2928</v>
      </c>
      <c r="H641" t="s">
        <v>15</v>
      </c>
      <c r="I641" t="s">
        <v>16</v>
      </c>
      <c r="J641">
        <v>1545112800</v>
      </c>
      <c r="K641">
        <v>1546495200</v>
      </c>
      <c r="L641" t="b">
        <v>0</v>
      </c>
      <c r="M641" t="b">
        <v>0</v>
      </c>
      <c r="N641" t="s">
        <v>33</v>
      </c>
      <c r="O641" s="11">
        <f>E641/D641</f>
        <v>0.48396694214876035</v>
      </c>
      <c r="P641" s="5">
        <f>IF(ISERROR(E641/G641),"0",E641/G641)</f>
        <v>28</v>
      </c>
      <c r="Q641" t="s">
        <v>2038</v>
      </c>
      <c r="R641" t="s">
        <v>2039</v>
      </c>
      <c r="S641" s="8">
        <f>(((J641/60)/60)/24)+DATE(1970,1,1)</f>
        <v>43452.25</v>
      </c>
      <c r="T641" s="8">
        <f>(((K641/60)/60)/24)+DATE(1970,1,1)</f>
        <v>43468.25</v>
      </c>
    </row>
    <row r="642" spans="1:20" customFormat="1" ht="17" x14ac:dyDescent="0.2">
      <c r="A642">
        <v>645</v>
      </c>
      <c r="B642" t="s">
        <v>1332</v>
      </c>
      <c r="C642" s="3" t="s">
        <v>1333</v>
      </c>
      <c r="D642">
        <v>192100</v>
      </c>
      <c r="E642">
        <v>178483</v>
      </c>
      <c r="F642" t="s">
        <v>14</v>
      </c>
      <c r="G642">
        <v>4697</v>
      </c>
      <c r="H642" t="s">
        <v>21</v>
      </c>
      <c r="I642" t="s">
        <v>22</v>
      </c>
      <c r="J642">
        <v>1537938000</v>
      </c>
      <c r="K642">
        <v>1539752400</v>
      </c>
      <c r="L642" t="b">
        <v>0</v>
      </c>
      <c r="M642" t="b">
        <v>1</v>
      </c>
      <c r="N642" t="s">
        <v>23</v>
      </c>
      <c r="O642" s="11">
        <f>E642/D642</f>
        <v>0.92911504424778757</v>
      </c>
      <c r="P642" s="5">
        <f>IF(ISERROR(E642/G642),"0",E642/G642)</f>
        <v>37.999361294443261</v>
      </c>
      <c r="Q642" t="s">
        <v>2034</v>
      </c>
      <c r="R642" t="s">
        <v>2035</v>
      </c>
      <c r="S642" s="8">
        <f>(((J642/60)/60)/24)+DATE(1970,1,1)</f>
        <v>43369.208333333328</v>
      </c>
      <c r="T642" s="8">
        <f>(((K642/60)/60)/24)+DATE(1970,1,1)</f>
        <v>43390.208333333328</v>
      </c>
    </row>
    <row r="643" spans="1:20" customFormat="1" ht="17" x14ac:dyDescent="0.2">
      <c r="A643">
        <v>646</v>
      </c>
      <c r="B643" t="s">
        <v>1334</v>
      </c>
      <c r="C643" s="3" t="s">
        <v>1335</v>
      </c>
      <c r="D643">
        <v>98700</v>
      </c>
      <c r="E643">
        <v>87448</v>
      </c>
      <c r="F643" t="s">
        <v>14</v>
      </c>
      <c r="G643">
        <v>2915</v>
      </c>
      <c r="H643" t="s">
        <v>21</v>
      </c>
      <c r="I643" t="s">
        <v>22</v>
      </c>
      <c r="J643">
        <v>1363150800</v>
      </c>
      <c r="K643">
        <v>1364101200</v>
      </c>
      <c r="L643" t="b">
        <v>0</v>
      </c>
      <c r="M643" t="b">
        <v>0</v>
      </c>
      <c r="N643" t="s">
        <v>89</v>
      </c>
      <c r="O643" s="11">
        <f>E643/D643</f>
        <v>0.88599797365754818</v>
      </c>
      <c r="P643" s="5">
        <f>IF(ISERROR(E643/G643),"0",E643/G643)</f>
        <v>29.999313893653515</v>
      </c>
      <c r="Q643" t="s">
        <v>2049</v>
      </c>
      <c r="R643" t="s">
        <v>2050</v>
      </c>
      <c r="S643" s="8">
        <f>(((J643/60)/60)/24)+DATE(1970,1,1)</f>
        <v>41346.208333333336</v>
      </c>
      <c r="T643" s="8">
        <f>(((K643/60)/60)/24)+DATE(1970,1,1)</f>
        <v>41357.208333333336</v>
      </c>
    </row>
    <row r="644" spans="1:20" customFormat="1" ht="17" x14ac:dyDescent="0.2">
      <c r="A644">
        <v>647</v>
      </c>
      <c r="B644" t="s">
        <v>1336</v>
      </c>
      <c r="C644" s="3" t="s">
        <v>1337</v>
      </c>
      <c r="D644">
        <v>4500</v>
      </c>
      <c r="E644">
        <v>1863</v>
      </c>
      <c r="F644" t="s">
        <v>14</v>
      </c>
      <c r="G644">
        <v>18</v>
      </c>
      <c r="H644" t="s">
        <v>21</v>
      </c>
      <c r="I644" t="s">
        <v>22</v>
      </c>
      <c r="J644">
        <v>1523250000</v>
      </c>
      <c r="K644">
        <v>1525323600</v>
      </c>
      <c r="L644" t="b">
        <v>0</v>
      </c>
      <c r="M644" t="b">
        <v>0</v>
      </c>
      <c r="N644" t="s">
        <v>206</v>
      </c>
      <c r="O644" s="11">
        <f>E644/D644</f>
        <v>0.41399999999999998</v>
      </c>
      <c r="P644" s="5">
        <f>IF(ISERROR(E644/G644),"0",E644/G644)</f>
        <v>103.5</v>
      </c>
      <c r="Q644" t="s">
        <v>2046</v>
      </c>
      <c r="R644" t="s">
        <v>2058</v>
      </c>
      <c r="S644" s="8">
        <f>(((J644/60)/60)/24)+DATE(1970,1,1)</f>
        <v>43199.208333333328</v>
      </c>
      <c r="T644" s="8">
        <f>(((K644/60)/60)/24)+DATE(1970,1,1)</f>
        <v>43223.208333333328</v>
      </c>
    </row>
    <row r="645" spans="1:20" customFormat="1" ht="17" x14ac:dyDescent="0.2">
      <c r="A645">
        <v>648</v>
      </c>
      <c r="B645" t="s">
        <v>1338</v>
      </c>
      <c r="C645" s="3" t="s">
        <v>1339</v>
      </c>
      <c r="D645">
        <v>98600</v>
      </c>
      <c r="E645">
        <v>62174</v>
      </c>
      <c r="F645" t="s">
        <v>74</v>
      </c>
      <c r="G645">
        <v>723</v>
      </c>
      <c r="H645" t="s">
        <v>21</v>
      </c>
      <c r="I645" t="s">
        <v>22</v>
      </c>
      <c r="J645">
        <v>1499317200</v>
      </c>
      <c r="K645">
        <v>1500872400</v>
      </c>
      <c r="L645" t="b">
        <v>1</v>
      </c>
      <c r="M645" t="b">
        <v>0</v>
      </c>
      <c r="N645" t="s">
        <v>17</v>
      </c>
      <c r="O645" s="11">
        <f>E645/D645</f>
        <v>0.63056795131845844</v>
      </c>
      <c r="P645" s="5">
        <f>IF(ISERROR(E645/G645),"0",E645/G645)</f>
        <v>85.994467496542185</v>
      </c>
      <c r="Q645" t="s">
        <v>2032</v>
      </c>
      <c r="R645" t="s">
        <v>2033</v>
      </c>
      <c r="S645" s="8">
        <f>(((J645/60)/60)/24)+DATE(1970,1,1)</f>
        <v>42922.208333333328</v>
      </c>
      <c r="T645" s="8">
        <f>(((K645/60)/60)/24)+DATE(1970,1,1)</f>
        <v>42940.208333333328</v>
      </c>
    </row>
    <row r="646" spans="1:20" customFormat="1" ht="17" x14ac:dyDescent="0.2">
      <c r="A646">
        <v>649</v>
      </c>
      <c r="B646" t="s">
        <v>1340</v>
      </c>
      <c r="C646" s="3" t="s">
        <v>1341</v>
      </c>
      <c r="D646">
        <v>121700</v>
      </c>
      <c r="E646">
        <v>59003</v>
      </c>
      <c r="F646" t="s">
        <v>14</v>
      </c>
      <c r="G646">
        <v>602</v>
      </c>
      <c r="H646" t="s">
        <v>98</v>
      </c>
      <c r="I646" t="s">
        <v>99</v>
      </c>
      <c r="J646">
        <v>1287550800</v>
      </c>
      <c r="K646">
        <v>1288501200</v>
      </c>
      <c r="L646" t="b">
        <v>1</v>
      </c>
      <c r="M646" t="b">
        <v>1</v>
      </c>
      <c r="N646" t="s">
        <v>33</v>
      </c>
      <c r="O646" s="11">
        <f>E646/D646</f>
        <v>0.48482333607230893</v>
      </c>
      <c r="P646" s="5">
        <f>IF(ISERROR(E646/G646),"0",E646/G646)</f>
        <v>98.011627906976742</v>
      </c>
      <c r="Q646" t="s">
        <v>2038</v>
      </c>
      <c r="R646" t="s">
        <v>2039</v>
      </c>
      <c r="S646" s="8">
        <f>(((J646/60)/60)/24)+DATE(1970,1,1)</f>
        <v>40471.208333333336</v>
      </c>
      <c r="T646" s="8">
        <f>(((K646/60)/60)/24)+DATE(1970,1,1)</f>
        <v>40482.208333333336</v>
      </c>
    </row>
    <row r="647" spans="1:20" customFormat="1" ht="17" x14ac:dyDescent="0.2">
      <c r="A647">
        <v>650</v>
      </c>
      <c r="B647" t="s">
        <v>1342</v>
      </c>
      <c r="C647" s="3" t="s">
        <v>1343</v>
      </c>
      <c r="D647">
        <v>100</v>
      </c>
      <c r="E647">
        <v>2</v>
      </c>
      <c r="F647" t="s">
        <v>14</v>
      </c>
      <c r="G647">
        <v>1</v>
      </c>
      <c r="H647" t="s">
        <v>21</v>
      </c>
      <c r="I647" t="s">
        <v>22</v>
      </c>
      <c r="J647">
        <v>1404795600</v>
      </c>
      <c r="K647">
        <v>1407128400</v>
      </c>
      <c r="L647" t="b">
        <v>0</v>
      </c>
      <c r="M647" t="b">
        <v>0</v>
      </c>
      <c r="N647" t="s">
        <v>159</v>
      </c>
      <c r="O647" s="11">
        <f>E647/D647</f>
        <v>0.02</v>
      </c>
      <c r="P647" s="5">
        <f>IF(ISERROR(E647/G647),"0",E647/G647)</f>
        <v>2</v>
      </c>
      <c r="Q647" t="s">
        <v>2034</v>
      </c>
      <c r="R647" t="s">
        <v>2057</v>
      </c>
      <c r="S647" s="8">
        <f>(((J647/60)/60)/24)+DATE(1970,1,1)</f>
        <v>41828.208333333336</v>
      </c>
      <c r="T647" s="8">
        <f>(((K647/60)/60)/24)+DATE(1970,1,1)</f>
        <v>41855.208333333336</v>
      </c>
    </row>
    <row r="648" spans="1:20" customFormat="1" ht="17" x14ac:dyDescent="0.2">
      <c r="A648">
        <v>651</v>
      </c>
      <c r="B648" t="s">
        <v>1344</v>
      </c>
      <c r="C648" s="3" t="s">
        <v>1345</v>
      </c>
      <c r="D648">
        <v>196700</v>
      </c>
      <c r="E648">
        <v>174039</v>
      </c>
      <c r="F648" t="s">
        <v>14</v>
      </c>
      <c r="G648">
        <v>3868</v>
      </c>
      <c r="H648" t="s">
        <v>107</v>
      </c>
      <c r="I648" t="s">
        <v>108</v>
      </c>
      <c r="J648">
        <v>1393048800</v>
      </c>
      <c r="K648">
        <v>1394344800</v>
      </c>
      <c r="L648" t="b">
        <v>0</v>
      </c>
      <c r="M648" t="b">
        <v>0</v>
      </c>
      <c r="N648" t="s">
        <v>100</v>
      </c>
      <c r="O648" s="11">
        <f>E648/D648</f>
        <v>0.88479410269445857</v>
      </c>
      <c r="P648" s="5">
        <f>IF(ISERROR(E648/G648),"0",E648/G648)</f>
        <v>44.994570837642193</v>
      </c>
      <c r="Q648" t="s">
        <v>2040</v>
      </c>
      <c r="R648" t="s">
        <v>2051</v>
      </c>
      <c r="S648" s="8">
        <f>(((J648/60)/60)/24)+DATE(1970,1,1)</f>
        <v>41692.25</v>
      </c>
      <c r="T648" s="8">
        <f>(((K648/60)/60)/24)+DATE(1970,1,1)</f>
        <v>41707.25</v>
      </c>
    </row>
    <row r="649" spans="1:20" customFormat="1" ht="17" x14ac:dyDescent="0.2">
      <c r="A649">
        <v>652</v>
      </c>
      <c r="B649" t="s">
        <v>1346</v>
      </c>
      <c r="C649" s="3" t="s">
        <v>1347</v>
      </c>
      <c r="D649">
        <v>10000</v>
      </c>
      <c r="E649">
        <v>12684</v>
      </c>
      <c r="F649" t="s">
        <v>20</v>
      </c>
      <c r="G649">
        <v>409</v>
      </c>
      <c r="H649" t="s">
        <v>21</v>
      </c>
      <c r="I649" t="s">
        <v>22</v>
      </c>
      <c r="J649">
        <v>1470373200</v>
      </c>
      <c r="K649">
        <v>1474088400</v>
      </c>
      <c r="L649" t="b">
        <v>0</v>
      </c>
      <c r="M649" t="b">
        <v>0</v>
      </c>
      <c r="N649" t="s">
        <v>28</v>
      </c>
      <c r="O649" s="11">
        <f>E649/D649</f>
        <v>1.2684</v>
      </c>
      <c r="P649" s="5">
        <f>IF(ISERROR(E649/G649),"0",E649/G649)</f>
        <v>31.012224938875306</v>
      </c>
      <c r="Q649" t="s">
        <v>2036</v>
      </c>
      <c r="R649" t="s">
        <v>2037</v>
      </c>
      <c r="S649" s="8">
        <f>(((J649/60)/60)/24)+DATE(1970,1,1)</f>
        <v>42587.208333333328</v>
      </c>
      <c r="T649" s="8">
        <f>(((K649/60)/60)/24)+DATE(1970,1,1)</f>
        <v>42630.208333333328</v>
      </c>
    </row>
    <row r="650" spans="1:20" customFormat="1" ht="17" x14ac:dyDescent="0.2">
      <c r="A650">
        <v>653</v>
      </c>
      <c r="B650" t="s">
        <v>1348</v>
      </c>
      <c r="C650" s="3" t="s">
        <v>1349</v>
      </c>
      <c r="D650">
        <v>600</v>
      </c>
      <c r="E650">
        <v>14033</v>
      </c>
      <c r="F650" t="s">
        <v>20</v>
      </c>
      <c r="G650">
        <v>234</v>
      </c>
      <c r="H650" t="s">
        <v>21</v>
      </c>
      <c r="I650" t="s">
        <v>22</v>
      </c>
      <c r="J650">
        <v>1460091600</v>
      </c>
      <c r="K650">
        <v>1460264400</v>
      </c>
      <c r="L650" t="b">
        <v>0</v>
      </c>
      <c r="M650" t="b">
        <v>0</v>
      </c>
      <c r="N650" t="s">
        <v>28</v>
      </c>
      <c r="O650" s="11">
        <f>E650/D650</f>
        <v>23.388333333333332</v>
      </c>
      <c r="P650" s="5">
        <f>IF(ISERROR(E650/G650),"0",E650/G650)</f>
        <v>59.970085470085472</v>
      </c>
      <c r="Q650" t="s">
        <v>2036</v>
      </c>
      <c r="R650" t="s">
        <v>2037</v>
      </c>
      <c r="S650" s="8">
        <f>(((J650/60)/60)/24)+DATE(1970,1,1)</f>
        <v>42468.208333333328</v>
      </c>
      <c r="T650" s="8">
        <f>(((K650/60)/60)/24)+DATE(1970,1,1)</f>
        <v>42470.208333333328</v>
      </c>
    </row>
    <row r="651" spans="1:20" customFormat="1" ht="17" x14ac:dyDescent="0.2">
      <c r="A651">
        <v>654</v>
      </c>
      <c r="B651" t="s">
        <v>1350</v>
      </c>
      <c r="C651" s="3" t="s">
        <v>1351</v>
      </c>
      <c r="D651">
        <v>35000</v>
      </c>
      <c r="E651">
        <v>177936</v>
      </c>
      <c r="F651" t="s">
        <v>20</v>
      </c>
      <c r="G651">
        <v>3016</v>
      </c>
      <c r="H651" t="s">
        <v>21</v>
      </c>
      <c r="I651" t="s">
        <v>22</v>
      </c>
      <c r="J651">
        <v>1440392400</v>
      </c>
      <c r="K651">
        <v>1440824400</v>
      </c>
      <c r="L651" t="b">
        <v>0</v>
      </c>
      <c r="M651" t="b">
        <v>0</v>
      </c>
      <c r="N651" t="s">
        <v>148</v>
      </c>
      <c r="O651" s="11">
        <f>E651/D651</f>
        <v>5.0838857142857146</v>
      </c>
      <c r="P651" s="5">
        <f>IF(ISERROR(E651/G651),"0",E651/G651)</f>
        <v>58.9973474801061</v>
      </c>
      <c r="Q651" t="s">
        <v>2034</v>
      </c>
      <c r="R651" t="s">
        <v>2056</v>
      </c>
      <c r="S651" s="8">
        <f>(((J651/60)/60)/24)+DATE(1970,1,1)</f>
        <v>42240.208333333328</v>
      </c>
      <c r="T651" s="8">
        <f>(((K651/60)/60)/24)+DATE(1970,1,1)</f>
        <v>42245.208333333328</v>
      </c>
    </row>
    <row r="652" spans="1:20" customFormat="1" ht="17" x14ac:dyDescent="0.2">
      <c r="A652">
        <v>655</v>
      </c>
      <c r="B652" t="s">
        <v>1352</v>
      </c>
      <c r="C652" s="3" t="s">
        <v>1353</v>
      </c>
      <c r="D652">
        <v>6900</v>
      </c>
      <c r="E652">
        <v>13212</v>
      </c>
      <c r="F652" t="s">
        <v>20</v>
      </c>
      <c r="G652">
        <v>264</v>
      </c>
      <c r="H652" t="s">
        <v>21</v>
      </c>
      <c r="I652" t="s">
        <v>22</v>
      </c>
      <c r="J652">
        <v>1488434400</v>
      </c>
      <c r="K652">
        <v>1489554000</v>
      </c>
      <c r="L652" t="b">
        <v>1</v>
      </c>
      <c r="M652" t="b">
        <v>0</v>
      </c>
      <c r="N652" t="s">
        <v>122</v>
      </c>
      <c r="O652" s="11">
        <f>E652/D652</f>
        <v>1.9147826086956521</v>
      </c>
      <c r="P652" s="5">
        <f>IF(ISERROR(E652/G652),"0",E652/G652)</f>
        <v>50.045454545454547</v>
      </c>
      <c r="Q652" t="s">
        <v>2053</v>
      </c>
      <c r="R652" t="s">
        <v>2054</v>
      </c>
      <c r="S652" s="8">
        <f>(((J652/60)/60)/24)+DATE(1970,1,1)</f>
        <v>42796.25</v>
      </c>
      <c r="T652" s="8">
        <f>(((K652/60)/60)/24)+DATE(1970,1,1)</f>
        <v>42809.208333333328</v>
      </c>
    </row>
    <row r="653" spans="1:20" customFormat="1" ht="34" x14ac:dyDescent="0.2">
      <c r="A653">
        <v>656</v>
      </c>
      <c r="B653" t="s">
        <v>1354</v>
      </c>
      <c r="C653" s="3" t="s">
        <v>1355</v>
      </c>
      <c r="D653">
        <v>118400</v>
      </c>
      <c r="E653">
        <v>49879</v>
      </c>
      <c r="F653" t="s">
        <v>14</v>
      </c>
      <c r="G653">
        <v>504</v>
      </c>
      <c r="H653" t="s">
        <v>26</v>
      </c>
      <c r="I653" t="s">
        <v>27</v>
      </c>
      <c r="J653">
        <v>1514440800</v>
      </c>
      <c r="K653">
        <v>1514872800</v>
      </c>
      <c r="L653" t="b">
        <v>0</v>
      </c>
      <c r="M653" t="b">
        <v>0</v>
      </c>
      <c r="N653" t="s">
        <v>17</v>
      </c>
      <c r="O653" s="11">
        <f>E653/D653</f>
        <v>0.42127533783783783</v>
      </c>
      <c r="P653" s="5">
        <f>IF(ISERROR(E653/G653),"0",E653/G653)</f>
        <v>98.966269841269835</v>
      </c>
      <c r="Q653" t="s">
        <v>2032</v>
      </c>
      <c r="R653" t="s">
        <v>2033</v>
      </c>
      <c r="S653" s="8">
        <f>(((J653/60)/60)/24)+DATE(1970,1,1)</f>
        <v>43097.25</v>
      </c>
      <c r="T653" s="8">
        <f>(((K653/60)/60)/24)+DATE(1970,1,1)</f>
        <v>43102.25</v>
      </c>
    </row>
    <row r="654" spans="1:20" customFormat="1" ht="17" x14ac:dyDescent="0.2">
      <c r="A654">
        <v>657</v>
      </c>
      <c r="B654" t="s">
        <v>1356</v>
      </c>
      <c r="C654" s="3" t="s">
        <v>1357</v>
      </c>
      <c r="D654">
        <v>10000</v>
      </c>
      <c r="E654">
        <v>824</v>
      </c>
      <c r="F654" t="s">
        <v>14</v>
      </c>
      <c r="G654">
        <v>14</v>
      </c>
      <c r="H654" t="s">
        <v>21</v>
      </c>
      <c r="I654" t="s">
        <v>22</v>
      </c>
      <c r="J654">
        <v>1514354400</v>
      </c>
      <c r="K654">
        <v>1515736800</v>
      </c>
      <c r="L654" t="b">
        <v>0</v>
      </c>
      <c r="M654" t="b">
        <v>0</v>
      </c>
      <c r="N654" t="s">
        <v>474</v>
      </c>
      <c r="O654" s="11">
        <f>E654/D654</f>
        <v>8.2400000000000001E-2</v>
      </c>
      <c r="P654" s="5">
        <f>IF(ISERROR(E654/G654),"0",E654/G654)</f>
        <v>58.857142857142854</v>
      </c>
      <c r="Q654" t="s">
        <v>2040</v>
      </c>
      <c r="R654" t="s">
        <v>2062</v>
      </c>
      <c r="S654" s="8">
        <f>(((J654/60)/60)/24)+DATE(1970,1,1)</f>
        <v>43096.25</v>
      </c>
      <c r="T654" s="8">
        <f>(((K654/60)/60)/24)+DATE(1970,1,1)</f>
        <v>43112.25</v>
      </c>
    </row>
    <row r="655" spans="1:20" customFormat="1" ht="17" x14ac:dyDescent="0.2">
      <c r="A655">
        <v>658</v>
      </c>
      <c r="B655" t="s">
        <v>1358</v>
      </c>
      <c r="C655" s="3" t="s">
        <v>1359</v>
      </c>
      <c r="D655">
        <v>52600</v>
      </c>
      <c r="E655">
        <v>31594</v>
      </c>
      <c r="F655" t="s">
        <v>74</v>
      </c>
      <c r="G655">
        <v>390</v>
      </c>
      <c r="H655" t="s">
        <v>21</v>
      </c>
      <c r="I655" t="s">
        <v>22</v>
      </c>
      <c r="J655">
        <v>1440910800</v>
      </c>
      <c r="K655">
        <v>1442898000</v>
      </c>
      <c r="L655" t="b">
        <v>0</v>
      </c>
      <c r="M655" t="b">
        <v>0</v>
      </c>
      <c r="N655" t="s">
        <v>23</v>
      </c>
      <c r="O655" s="11">
        <f>E655/D655</f>
        <v>0.60064638783269964</v>
      </c>
      <c r="P655" s="5">
        <f>IF(ISERROR(E655/G655),"0",E655/G655)</f>
        <v>81.010256410256417</v>
      </c>
      <c r="Q655" t="s">
        <v>2034</v>
      </c>
      <c r="R655" t="s">
        <v>2035</v>
      </c>
      <c r="S655" s="8">
        <f>(((J655/60)/60)/24)+DATE(1970,1,1)</f>
        <v>42246.208333333328</v>
      </c>
      <c r="T655" s="8">
        <f>(((K655/60)/60)/24)+DATE(1970,1,1)</f>
        <v>42269.208333333328</v>
      </c>
    </row>
    <row r="656" spans="1:20" customFormat="1" ht="17" x14ac:dyDescent="0.2">
      <c r="A656">
        <v>659</v>
      </c>
      <c r="B656" t="s">
        <v>1360</v>
      </c>
      <c r="C656" s="3" t="s">
        <v>1361</v>
      </c>
      <c r="D656">
        <v>120700</v>
      </c>
      <c r="E656">
        <v>57010</v>
      </c>
      <c r="F656" t="s">
        <v>14</v>
      </c>
      <c r="G656">
        <v>750</v>
      </c>
      <c r="H656" t="s">
        <v>40</v>
      </c>
      <c r="I656" t="s">
        <v>41</v>
      </c>
      <c r="J656">
        <v>1296108000</v>
      </c>
      <c r="K656">
        <v>1296194400</v>
      </c>
      <c r="L656" t="b">
        <v>0</v>
      </c>
      <c r="M656" t="b">
        <v>0</v>
      </c>
      <c r="N656" t="s">
        <v>42</v>
      </c>
      <c r="O656" s="11">
        <f>E656/D656</f>
        <v>0.47232808616404309</v>
      </c>
      <c r="P656" s="5">
        <f>IF(ISERROR(E656/G656),"0",E656/G656)</f>
        <v>76.013333333333335</v>
      </c>
      <c r="Q656" t="s">
        <v>2040</v>
      </c>
      <c r="R656" t="s">
        <v>2041</v>
      </c>
      <c r="S656" s="8">
        <f>(((J656/60)/60)/24)+DATE(1970,1,1)</f>
        <v>40570.25</v>
      </c>
      <c r="T656" s="8">
        <f>(((K656/60)/60)/24)+DATE(1970,1,1)</f>
        <v>40571.25</v>
      </c>
    </row>
    <row r="657" spans="1:20" customFormat="1" ht="17" x14ac:dyDescent="0.2">
      <c r="A657">
        <v>660</v>
      </c>
      <c r="B657" t="s">
        <v>1362</v>
      </c>
      <c r="C657" s="3" t="s">
        <v>1363</v>
      </c>
      <c r="D657">
        <v>9100</v>
      </c>
      <c r="E657">
        <v>7438</v>
      </c>
      <c r="F657" t="s">
        <v>14</v>
      </c>
      <c r="G657">
        <v>77</v>
      </c>
      <c r="H657" t="s">
        <v>21</v>
      </c>
      <c r="I657" t="s">
        <v>22</v>
      </c>
      <c r="J657">
        <v>1440133200</v>
      </c>
      <c r="K657">
        <v>1440910800</v>
      </c>
      <c r="L657" t="b">
        <v>1</v>
      </c>
      <c r="M657" t="b">
        <v>0</v>
      </c>
      <c r="N657" t="s">
        <v>33</v>
      </c>
      <c r="O657" s="11">
        <f>E657/D657</f>
        <v>0.81736263736263737</v>
      </c>
      <c r="P657" s="5">
        <f>IF(ISERROR(E657/G657),"0",E657/G657)</f>
        <v>96.597402597402592</v>
      </c>
      <c r="Q657" t="s">
        <v>2038</v>
      </c>
      <c r="R657" t="s">
        <v>2039</v>
      </c>
      <c r="S657" s="8">
        <f>(((J657/60)/60)/24)+DATE(1970,1,1)</f>
        <v>42237.208333333328</v>
      </c>
      <c r="T657" s="8">
        <f>(((K657/60)/60)/24)+DATE(1970,1,1)</f>
        <v>42246.208333333328</v>
      </c>
    </row>
    <row r="658" spans="1:20" customFormat="1" ht="17" x14ac:dyDescent="0.2">
      <c r="A658">
        <v>661</v>
      </c>
      <c r="B658" t="s">
        <v>1364</v>
      </c>
      <c r="C658" s="3" t="s">
        <v>1365</v>
      </c>
      <c r="D658">
        <v>106800</v>
      </c>
      <c r="E658">
        <v>57872</v>
      </c>
      <c r="F658" t="s">
        <v>14</v>
      </c>
      <c r="G658">
        <v>752</v>
      </c>
      <c r="H658" t="s">
        <v>36</v>
      </c>
      <c r="I658" t="s">
        <v>37</v>
      </c>
      <c r="J658">
        <v>1332910800</v>
      </c>
      <c r="K658">
        <v>1335502800</v>
      </c>
      <c r="L658" t="b">
        <v>0</v>
      </c>
      <c r="M658" t="b">
        <v>0</v>
      </c>
      <c r="N658" t="s">
        <v>159</v>
      </c>
      <c r="O658" s="11">
        <f>E658/D658</f>
        <v>0.54187265917603</v>
      </c>
      <c r="P658" s="5">
        <f>IF(ISERROR(E658/G658),"0",E658/G658)</f>
        <v>76.957446808510639</v>
      </c>
      <c r="Q658" t="s">
        <v>2034</v>
      </c>
      <c r="R658" t="s">
        <v>2057</v>
      </c>
      <c r="S658" s="8">
        <f>(((J658/60)/60)/24)+DATE(1970,1,1)</f>
        <v>40996.208333333336</v>
      </c>
      <c r="T658" s="8">
        <f>(((K658/60)/60)/24)+DATE(1970,1,1)</f>
        <v>41026.208333333336</v>
      </c>
    </row>
    <row r="659" spans="1:20" customFormat="1" ht="17" x14ac:dyDescent="0.2">
      <c r="A659">
        <v>662</v>
      </c>
      <c r="B659" t="s">
        <v>1366</v>
      </c>
      <c r="C659" s="3" t="s">
        <v>1367</v>
      </c>
      <c r="D659">
        <v>9100</v>
      </c>
      <c r="E659">
        <v>8906</v>
      </c>
      <c r="F659" t="s">
        <v>14</v>
      </c>
      <c r="G659">
        <v>131</v>
      </c>
      <c r="H659" t="s">
        <v>21</v>
      </c>
      <c r="I659" t="s">
        <v>22</v>
      </c>
      <c r="J659">
        <v>1544335200</v>
      </c>
      <c r="K659">
        <v>1544680800</v>
      </c>
      <c r="L659" t="b">
        <v>0</v>
      </c>
      <c r="M659" t="b">
        <v>0</v>
      </c>
      <c r="N659" t="s">
        <v>33</v>
      </c>
      <c r="O659" s="11">
        <f>E659/D659</f>
        <v>0.97868131868131869</v>
      </c>
      <c r="P659" s="5">
        <f>IF(ISERROR(E659/G659),"0",E659/G659)</f>
        <v>67.984732824427482</v>
      </c>
      <c r="Q659" t="s">
        <v>2038</v>
      </c>
      <c r="R659" t="s">
        <v>2039</v>
      </c>
      <c r="S659" s="8">
        <f>(((J659/60)/60)/24)+DATE(1970,1,1)</f>
        <v>43443.25</v>
      </c>
      <c r="T659" s="8">
        <f>(((K659/60)/60)/24)+DATE(1970,1,1)</f>
        <v>43447.25</v>
      </c>
    </row>
    <row r="660" spans="1:20" customFormat="1" ht="17" x14ac:dyDescent="0.2">
      <c r="A660">
        <v>663</v>
      </c>
      <c r="B660" t="s">
        <v>1368</v>
      </c>
      <c r="C660" s="3" t="s">
        <v>1369</v>
      </c>
      <c r="D660">
        <v>10000</v>
      </c>
      <c r="E660">
        <v>7724</v>
      </c>
      <c r="F660" t="s">
        <v>14</v>
      </c>
      <c r="G660">
        <v>87</v>
      </c>
      <c r="H660" t="s">
        <v>21</v>
      </c>
      <c r="I660" t="s">
        <v>22</v>
      </c>
      <c r="J660">
        <v>1286427600</v>
      </c>
      <c r="K660">
        <v>1288414800</v>
      </c>
      <c r="L660" t="b">
        <v>0</v>
      </c>
      <c r="M660" t="b">
        <v>0</v>
      </c>
      <c r="N660" t="s">
        <v>33</v>
      </c>
      <c r="O660" s="11">
        <f>E660/D660</f>
        <v>0.77239999999999998</v>
      </c>
      <c r="P660" s="5">
        <f>IF(ISERROR(E660/G660),"0",E660/G660)</f>
        <v>88.781609195402297</v>
      </c>
      <c r="Q660" t="s">
        <v>2038</v>
      </c>
      <c r="R660" t="s">
        <v>2039</v>
      </c>
      <c r="S660" s="8">
        <f>(((J660/60)/60)/24)+DATE(1970,1,1)</f>
        <v>40458.208333333336</v>
      </c>
      <c r="T660" s="8">
        <f>(((K660/60)/60)/24)+DATE(1970,1,1)</f>
        <v>40481.208333333336</v>
      </c>
    </row>
    <row r="661" spans="1:20" customFormat="1" ht="17" x14ac:dyDescent="0.2">
      <c r="A661">
        <v>664</v>
      </c>
      <c r="B661" t="s">
        <v>708</v>
      </c>
      <c r="C661" s="3" t="s">
        <v>1370</v>
      </c>
      <c r="D661">
        <v>79400</v>
      </c>
      <c r="E661">
        <v>26571</v>
      </c>
      <c r="F661" t="s">
        <v>14</v>
      </c>
      <c r="G661">
        <v>1063</v>
      </c>
      <c r="H661" t="s">
        <v>21</v>
      </c>
      <c r="I661" t="s">
        <v>22</v>
      </c>
      <c r="J661">
        <v>1329717600</v>
      </c>
      <c r="K661">
        <v>1330581600</v>
      </c>
      <c r="L661" t="b">
        <v>0</v>
      </c>
      <c r="M661" t="b">
        <v>0</v>
      </c>
      <c r="N661" t="s">
        <v>159</v>
      </c>
      <c r="O661" s="11">
        <f>E661/D661</f>
        <v>0.33464735516372796</v>
      </c>
      <c r="P661" s="5">
        <f>IF(ISERROR(E661/G661),"0",E661/G661)</f>
        <v>24.99623706491063</v>
      </c>
      <c r="Q661" t="s">
        <v>2034</v>
      </c>
      <c r="R661" t="s">
        <v>2057</v>
      </c>
      <c r="S661" s="8">
        <f>(((J661/60)/60)/24)+DATE(1970,1,1)</f>
        <v>40959.25</v>
      </c>
      <c r="T661" s="8">
        <f>(((K661/60)/60)/24)+DATE(1970,1,1)</f>
        <v>40969.25</v>
      </c>
    </row>
    <row r="662" spans="1:20" customFormat="1" ht="17" x14ac:dyDescent="0.2">
      <c r="A662">
        <v>665</v>
      </c>
      <c r="B662" t="s">
        <v>1371</v>
      </c>
      <c r="C662" s="3" t="s">
        <v>1372</v>
      </c>
      <c r="D662">
        <v>5100</v>
      </c>
      <c r="E662">
        <v>12219</v>
      </c>
      <c r="F662" t="s">
        <v>20</v>
      </c>
      <c r="G662">
        <v>272</v>
      </c>
      <c r="H662" t="s">
        <v>21</v>
      </c>
      <c r="I662" t="s">
        <v>22</v>
      </c>
      <c r="J662">
        <v>1310187600</v>
      </c>
      <c r="K662">
        <v>1311397200</v>
      </c>
      <c r="L662" t="b">
        <v>0</v>
      </c>
      <c r="M662" t="b">
        <v>1</v>
      </c>
      <c r="N662" t="s">
        <v>42</v>
      </c>
      <c r="O662" s="11">
        <f>E662/D662</f>
        <v>2.3958823529411766</v>
      </c>
      <c r="P662" s="5">
        <f>IF(ISERROR(E662/G662),"0",E662/G662)</f>
        <v>44.922794117647058</v>
      </c>
      <c r="Q662" t="s">
        <v>2040</v>
      </c>
      <c r="R662" t="s">
        <v>2041</v>
      </c>
      <c r="S662" s="8">
        <f>(((J662/60)/60)/24)+DATE(1970,1,1)</f>
        <v>40733.208333333336</v>
      </c>
      <c r="T662" s="8">
        <f>(((K662/60)/60)/24)+DATE(1970,1,1)</f>
        <v>40747.208333333336</v>
      </c>
    </row>
    <row r="663" spans="1:20" customFormat="1" ht="17" x14ac:dyDescent="0.2">
      <c r="A663">
        <v>666</v>
      </c>
      <c r="B663" t="s">
        <v>1373</v>
      </c>
      <c r="C663" s="3" t="s">
        <v>1374</v>
      </c>
      <c r="D663">
        <v>3100</v>
      </c>
      <c r="E663">
        <v>1985</v>
      </c>
      <c r="F663" t="s">
        <v>74</v>
      </c>
      <c r="G663">
        <v>25</v>
      </c>
      <c r="H663" t="s">
        <v>21</v>
      </c>
      <c r="I663" t="s">
        <v>22</v>
      </c>
      <c r="J663">
        <v>1377838800</v>
      </c>
      <c r="K663">
        <v>1378357200</v>
      </c>
      <c r="L663" t="b">
        <v>0</v>
      </c>
      <c r="M663" t="b">
        <v>1</v>
      </c>
      <c r="N663" t="s">
        <v>33</v>
      </c>
      <c r="O663" s="11">
        <f>E663/D663</f>
        <v>0.64032258064516134</v>
      </c>
      <c r="P663" s="5">
        <f>IF(ISERROR(E663/G663),"0",E663/G663)</f>
        <v>79.400000000000006</v>
      </c>
      <c r="Q663" t="s">
        <v>2038</v>
      </c>
      <c r="R663" t="s">
        <v>2039</v>
      </c>
      <c r="S663" s="8">
        <f>(((J663/60)/60)/24)+DATE(1970,1,1)</f>
        <v>41516.208333333336</v>
      </c>
      <c r="T663" s="8">
        <f>(((K663/60)/60)/24)+DATE(1970,1,1)</f>
        <v>41522.208333333336</v>
      </c>
    </row>
    <row r="664" spans="1:20" customFormat="1" ht="34" hidden="1" x14ac:dyDescent="0.2">
      <c r="A664">
        <v>903</v>
      </c>
      <c r="B664" t="s">
        <v>1838</v>
      </c>
      <c r="C664" s="3" t="s">
        <v>1839</v>
      </c>
      <c r="D664">
        <v>41000</v>
      </c>
      <c r="E664">
        <v>709</v>
      </c>
      <c r="F664" t="s">
        <v>47</v>
      </c>
      <c r="G664">
        <v>14</v>
      </c>
      <c r="H664" t="s">
        <v>21</v>
      </c>
      <c r="I664" t="s">
        <v>22</v>
      </c>
      <c r="J664">
        <v>1336194000</v>
      </c>
      <c r="K664">
        <v>1337490000</v>
      </c>
      <c r="L664" t="b">
        <v>0</v>
      </c>
      <c r="M664" t="b">
        <v>1</v>
      </c>
      <c r="N664" t="s">
        <v>68</v>
      </c>
      <c r="O664" s="11">
        <f>E664/D664</f>
        <v>1.729268292682927E-2</v>
      </c>
      <c r="P664" s="5">
        <f>IF(ISERROR(E664/G664),"0",E664/G664)</f>
        <v>50.642857142857146</v>
      </c>
      <c r="Q664" t="s">
        <v>2046</v>
      </c>
      <c r="R664" t="s">
        <v>2047</v>
      </c>
      <c r="S664" s="8">
        <f>(((J664/60)/60)/24)+DATE(1970,1,1)</f>
        <v>41034.208333333336</v>
      </c>
      <c r="T664" s="8">
        <f>(((K664/60)/60)/24)+DATE(1970,1,1)</f>
        <v>41049.208333333336</v>
      </c>
    </row>
    <row r="665" spans="1:20" customFormat="1" ht="34" x14ac:dyDescent="0.2">
      <c r="A665">
        <v>667</v>
      </c>
      <c r="B665" t="s">
        <v>1375</v>
      </c>
      <c r="C665" s="3" t="s">
        <v>1376</v>
      </c>
      <c r="D665">
        <v>6900</v>
      </c>
      <c r="E665">
        <v>12155</v>
      </c>
      <c r="F665" t="s">
        <v>20</v>
      </c>
      <c r="G665">
        <v>419</v>
      </c>
      <c r="H665" t="s">
        <v>21</v>
      </c>
      <c r="I665" t="s">
        <v>22</v>
      </c>
      <c r="J665">
        <v>1410325200</v>
      </c>
      <c r="K665">
        <v>1411102800</v>
      </c>
      <c r="L665" t="b">
        <v>0</v>
      </c>
      <c r="M665" t="b">
        <v>0</v>
      </c>
      <c r="N665" t="s">
        <v>1029</v>
      </c>
      <c r="O665" s="11">
        <f>E665/D665</f>
        <v>1.7615942028985507</v>
      </c>
      <c r="P665" s="5">
        <f>IF(ISERROR(E665/G665),"0",E665/G665)</f>
        <v>29.009546539379475</v>
      </c>
      <c r="Q665" t="s">
        <v>2063</v>
      </c>
      <c r="R665" t="s">
        <v>2064</v>
      </c>
      <c r="S665" s="8">
        <f>(((J665/60)/60)/24)+DATE(1970,1,1)</f>
        <v>41892.208333333336</v>
      </c>
      <c r="T665" s="8">
        <f>(((K665/60)/60)/24)+DATE(1970,1,1)</f>
        <v>41901.208333333336</v>
      </c>
    </row>
    <row r="666" spans="1:20" customFormat="1" ht="34" x14ac:dyDescent="0.2">
      <c r="A666">
        <v>668</v>
      </c>
      <c r="B666" t="s">
        <v>1377</v>
      </c>
      <c r="C666" s="3" t="s">
        <v>1378</v>
      </c>
      <c r="D666">
        <v>27500</v>
      </c>
      <c r="E666">
        <v>5593</v>
      </c>
      <c r="F666" t="s">
        <v>14</v>
      </c>
      <c r="G666">
        <v>76</v>
      </c>
      <c r="H666" t="s">
        <v>21</v>
      </c>
      <c r="I666" t="s">
        <v>22</v>
      </c>
      <c r="J666">
        <v>1343797200</v>
      </c>
      <c r="K666">
        <v>1344834000</v>
      </c>
      <c r="L666" t="b">
        <v>0</v>
      </c>
      <c r="M666" t="b">
        <v>0</v>
      </c>
      <c r="N666" t="s">
        <v>33</v>
      </c>
      <c r="O666" s="11">
        <f>E666/D666</f>
        <v>0.20338181818181819</v>
      </c>
      <c r="P666" s="5">
        <f>IF(ISERROR(E666/G666),"0",E666/G666)</f>
        <v>73.59210526315789</v>
      </c>
      <c r="Q666" t="s">
        <v>2038</v>
      </c>
      <c r="R666" t="s">
        <v>2039</v>
      </c>
      <c r="S666" s="8">
        <f>(((J666/60)/60)/24)+DATE(1970,1,1)</f>
        <v>41122.208333333336</v>
      </c>
      <c r="T666" s="8">
        <f>(((K666/60)/60)/24)+DATE(1970,1,1)</f>
        <v>41134.208333333336</v>
      </c>
    </row>
    <row r="667" spans="1:20" customFormat="1" ht="17" x14ac:dyDescent="0.2">
      <c r="A667">
        <v>669</v>
      </c>
      <c r="B667" t="s">
        <v>1379</v>
      </c>
      <c r="C667" s="3" t="s">
        <v>1380</v>
      </c>
      <c r="D667">
        <v>48800</v>
      </c>
      <c r="E667">
        <v>175020</v>
      </c>
      <c r="F667" t="s">
        <v>20</v>
      </c>
      <c r="G667">
        <v>1621</v>
      </c>
      <c r="H667" t="s">
        <v>107</v>
      </c>
      <c r="I667" t="s">
        <v>108</v>
      </c>
      <c r="J667">
        <v>1498453200</v>
      </c>
      <c r="K667">
        <v>1499230800</v>
      </c>
      <c r="L667" t="b">
        <v>0</v>
      </c>
      <c r="M667" t="b">
        <v>0</v>
      </c>
      <c r="N667" t="s">
        <v>33</v>
      </c>
      <c r="O667" s="11">
        <f>E667/D667</f>
        <v>3.5864754098360656</v>
      </c>
      <c r="P667" s="5">
        <f>IF(ISERROR(E667/G667),"0",E667/G667)</f>
        <v>107.97038864898211</v>
      </c>
      <c r="Q667" t="s">
        <v>2038</v>
      </c>
      <c r="R667" t="s">
        <v>2039</v>
      </c>
      <c r="S667" s="8">
        <f>(((J667/60)/60)/24)+DATE(1970,1,1)</f>
        <v>42912.208333333328</v>
      </c>
      <c r="T667" s="8">
        <f>(((K667/60)/60)/24)+DATE(1970,1,1)</f>
        <v>42921.208333333328</v>
      </c>
    </row>
    <row r="668" spans="1:20" customFormat="1" ht="34" x14ac:dyDescent="0.2">
      <c r="A668">
        <v>670</v>
      </c>
      <c r="B668" t="s">
        <v>1334</v>
      </c>
      <c r="C668" s="3" t="s">
        <v>1381</v>
      </c>
      <c r="D668">
        <v>16200</v>
      </c>
      <c r="E668">
        <v>75955</v>
      </c>
      <c r="F668" t="s">
        <v>20</v>
      </c>
      <c r="G668">
        <v>1101</v>
      </c>
      <c r="H668" t="s">
        <v>21</v>
      </c>
      <c r="I668" t="s">
        <v>22</v>
      </c>
      <c r="J668">
        <v>1456380000</v>
      </c>
      <c r="K668">
        <v>1457416800</v>
      </c>
      <c r="L668" t="b">
        <v>0</v>
      </c>
      <c r="M668" t="b">
        <v>0</v>
      </c>
      <c r="N668" t="s">
        <v>60</v>
      </c>
      <c r="O668" s="11">
        <f>E668/D668</f>
        <v>4.6885802469135802</v>
      </c>
      <c r="P668" s="5">
        <f>IF(ISERROR(E668/G668),"0",E668/G668)</f>
        <v>68.987284287011803</v>
      </c>
      <c r="Q668" t="s">
        <v>2034</v>
      </c>
      <c r="R668" t="s">
        <v>2044</v>
      </c>
      <c r="S668" s="8">
        <f>(((J668/60)/60)/24)+DATE(1970,1,1)</f>
        <v>42425.25</v>
      </c>
      <c r="T668" s="8">
        <f>(((K668/60)/60)/24)+DATE(1970,1,1)</f>
        <v>42437.25</v>
      </c>
    </row>
    <row r="669" spans="1:20" customFormat="1" ht="34" x14ac:dyDescent="0.2">
      <c r="A669">
        <v>671</v>
      </c>
      <c r="B669" t="s">
        <v>1382</v>
      </c>
      <c r="C669" s="3" t="s">
        <v>1383</v>
      </c>
      <c r="D669">
        <v>97600</v>
      </c>
      <c r="E669">
        <v>119127</v>
      </c>
      <c r="F669" t="s">
        <v>20</v>
      </c>
      <c r="G669">
        <v>1073</v>
      </c>
      <c r="H669" t="s">
        <v>21</v>
      </c>
      <c r="I669" t="s">
        <v>22</v>
      </c>
      <c r="J669">
        <v>1280552400</v>
      </c>
      <c r="K669">
        <v>1280898000</v>
      </c>
      <c r="L669" t="b">
        <v>0</v>
      </c>
      <c r="M669" t="b">
        <v>1</v>
      </c>
      <c r="N669" t="s">
        <v>33</v>
      </c>
      <c r="O669" s="11">
        <f>E669/D669</f>
        <v>1.220563524590164</v>
      </c>
      <c r="P669" s="5">
        <f>IF(ISERROR(E669/G669),"0",E669/G669)</f>
        <v>111.02236719478098</v>
      </c>
      <c r="Q669" t="s">
        <v>2038</v>
      </c>
      <c r="R669" t="s">
        <v>2039</v>
      </c>
      <c r="S669" s="8">
        <f>(((J669/60)/60)/24)+DATE(1970,1,1)</f>
        <v>40390.208333333336</v>
      </c>
      <c r="T669" s="8">
        <f>(((K669/60)/60)/24)+DATE(1970,1,1)</f>
        <v>40394.208333333336</v>
      </c>
    </row>
    <row r="670" spans="1:20" customFormat="1" ht="17" x14ac:dyDescent="0.2">
      <c r="A670">
        <v>672</v>
      </c>
      <c r="B670" t="s">
        <v>1384</v>
      </c>
      <c r="C670" s="3" t="s">
        <v>1385</v>
      </c>
      <c r="D670">
        <v>197900</v>
      </c>
      <c r="E670">
        <v>110689</v>
      </c>
      <c r="F670" t="s">
        <v>14</v>
      </c>
      <c r="G670">
        <v>4428</v>
      </c>
      <c r="H670" t="s">
        <v>26</v>
      </c>
      <c r="I670" t="s">
        <v>27</v>
      </c>
      <c r="J670">
        <v>1521608400</v>
      </c>
      <c r="K670">
        <v>1522472400</v>
      </c>
      <c r="L670" t="b">
        <v>0</v>
      </c>
      <c r="M670" t="b">
        <v>0</v>
      </c>
      <c r="N670" t="s">
        <v>33</v>
      </c>
      <c r="O670" s="11">
        <f>E670/D670</f>
        <v>0.55931783729156137</v>
      </c>
      <c r="P670" s="5">
        <f>IF(ISERROR(E670/G670),"0",E670/G670)</f>
        <v>24.997515808491418</v>
      </c>
      <c r="Q670" t="s">
        <v>2038</v>
      </c>
      <c r="R670" t="s">
        <v>2039</v>
      </c>
      <c r="S670" s="8">
        <f>(((J670/60)/60)/24)+DATE(1970,1,1)</f>
        <v>43180.208333333328</v>
      </c>
      <c r="T670" s="8">
        <f>(((K670/60)/60)/24)+DATE(1970,1,1)</f>
        <v>43190.208333333328</v>
      </c>
    </row>
    <row r="671" spans="1:20" customFormat="1" ht="17" x14ac:dyDescent="0.2">
      <c r="A671">
        <v>673</v>
      </c>
      <c r="B671" t="s">
        <v>1386</v>
      </c>
      <c r="C671" s="3" t="s">
        <v>1387</v>
      </c>
      <c r="D671">
        <v>5600</v>
      </c>
      <c r="E671">
        <v>2445</v>
      </c>
      <c r="F671" t="s">
        <v>14</v>
      </c>
      <c r="G671">
        <v>58</v>
      </c>
      <c r="H671" t="s">
        <v>107</v>
      </c>
      <c r="I671" t="s">
        <v>108</v>
      </c>
      <c r="J671">
        <v>1460696400</v>
      </c>
      <c r="K671">
        <v>1462510800</v>
      </c>
      <c r="L671" t="b">
        <v>0</v>
      </c>
      <c r="M671" t="b">
        <v>0</v>
      </c>
      <c r="N671" t="s">
        <v>60</v>
      </c>
      <c r="O671" s="11">
        <f>E671/D671</f>
        <v>0.43660714285714286</v>
      </c>
      <c r="P671" s="5">
        <f>IF(ISERROR(E671/G671),"0",E671/G671)</f>
        <v>42.155172413793103</v>
      </c>
      <c r="Q671" t="s">
        <v>2034</v>
      </c>
      <c r="R671" t="s">
        <v>2044</v>
      </c>
      <c r="S671" s="8">
        <f>(((J671/60)/60)/24)+DATE(1970,1,1)</f>
        <v>42475.208333333328</v>
      </c>
      <c r="T671" s="8">
        <f>(((K671/60)/60)/24)+DATE(1970,1,1)</f>
        <v>42496.208333333328</v>
      </c>
    </row>
    <row r="672" spans="1:20" customFormat="1" ht="17" x14ac:dyDescent="0.2">
      <c r="A672">
        <v>674</v>
      </c>
      <c r="B672" t="s">
        <v>1388</v>
      </c>
      <c r="C672" s="3" t="s">
        <v>1389</v>
      </c>
      <c r="D672">
        <v>170700</v>
      </c>
      <c r="E672">
        <v>57250</v>
      </c>
      <c r="F672" t="s">
        <v>74</v>
      </c>
      <c r="G672">
        <v>1218</v>
      </c>
      <c r="H672" t="s">
        <v>21</v>
      </c>
      <c r="I672" t="s">
        <v>22</v>
      </c>
      <c r="J672">
        <v>1313730000</v>
      </c>
      <c r="K672">
        <v>1317790800</v>
      </c>
      <c r="L672" t="b">
        <v>0</v>
      </c>
      <c r="M672" t="b">
        <v>0</v>
      </c>
      <c r="N672" t="s">
        <v>122</v>
      </c>
      <c r="O672" s="11">
        <f>E672/D672</f>
        <v>0.33538371411833628</v>
      </c>
      <c r="P672" s="5">
        <f>IF(ISERROR(E672/G672),"0",E672/G672)</f>
        <v>47.003284072249592</v>
      </c>
      <c r="Q672" t="s">
        <v>2053</v>
      </c>
      <c r="R672" t="s">
        <v>2054</v>
      </c>
      <c r="S672" s="8">
        <f>(((J672/60)/60)/24)+DATE(1970,1,1)</f>
        <v>40774.208333333336</v>
      </c>
      <c r="T672" s="8">
        <f>(((K672/60)/60)/24)+DATE(1970,1,1)</f>
        <v>40821.208333333336</v>
      </c>
    </row>
    <row r="673" spans="1:20" customFormat="1" ht="17" x14ac:dyDescent="0.2">
      <c r="A673">
        <v>675</v>
      </c>
      <c r="B673" t="s">
        <v>1390</v>
      </c>
      <c r="C673" s="3" t="s">
        <v>1391</v>
      </c>
      <c r="D673">
        <v>9700</v>
      </c>
      <c r="E673">
        <v>11929</v>
      </c>
      <c r="F673" t="s">
        <v>20</v>
      </c>
      <c r="G673">
        <v>331</v>
      </c>
      <c r="H673" t="s">
        <v>21</v>
      </c>
      <c r="I673" t="s">
        <v>22</v>
      </c>
      <c r="J673">
        <v>1568178000</v>
      </c>
      <c r="K673">
        <v>1568782800</v>
      </c>
      <c r="L673" t="b">
        <v>0</v>
      </c>
      <c r="M673" t="b">
        <v>0</v>
      </c>
      <c r="N673" t="s">
        <v>1029</v>
      </c>
      <c r="O673" s="11">
        <f>E673/D673</f>
        <v>1.2297938144329896</v>
      </c>
      <c r="P673" s="5">
        <f>IF(ISERROR(E673/G673),"0",E673/G673)</f>
        <v>36.0392749244713</v>
      </c>
      <c r="Q673" t="s">
        <v>2063</v>
      </c>
      <c r="R673" t="s">
        <v>2064</v>
      </c>
      <c r="S673" s="8">
        <f>(((J673/60)/60)/24)+DATE(1970,1,1)</f>
        <v>43719.208333333328</v>
      </c>
      <c r="T673" s="8">
        <f>(((K673/60)/60)/24)+DATE(1970,1,1)</f>
        <v>43726.208333333328</v>
      </c>
    </row>
    <row r="674" spans="1:20" customFormat="1" ht="17" x14ac:dyDescent="0.2">
      <c r="A674">
        <v>676</v>
      </c>
      <c r="B674" t="s">
        <v>1392</v>
      </c>
      <c r="C674" s="3" t="s">
        <v>1393</v>
      </c>
      <c r="D674">
        <v>62300</v>
      </c>
      <c r="E674">
        <v>118214</v>
      </c>
      <c r="F674" t="s">
        <v>20</v>
      </c>
      <c r="G674">
        <v>1170</v>
      </c>
      <c r="H674" t="s">
        <v>21</v>
      </c>
      <c r="I674" t="s">
        <v>22</v>
      </c>
      <c r="J674">
        <v>1348635600</v>
      </c>
      <c r="K674">
        <v>1349413200</v>
      </c>
      <c r="L674" t="b">
        <v>0</v>
      </c>
      <c r="M674" t="b">
        <v>0</v>
      </c>
      <c r="N674" t="s">
        <v>122</v>
      </c>
      <c r="O674" s="11">
        <f>E674/D674</f>
        <v>1.8974959871589085</v>
      </c>
      <c r="P674" s="5">
        <f>IF(ISERROR(E674/G674),"0",E674/G674)</f>
        <v>101.03760683760684</v>
      </c>
      <c r="Q674" t="s">
        <v>2053</v>
      </c>
      <c r="R674" t="s">
        <v>2054</v>
      </c>
      <c r="S674" s="8">
        <f>(((J674/60)/60)/24)+DATE(1970,1,1)</f>
        <v>41178.208333333336</v>
      </c>
      <c r="T674" s="8">
        <f>(((K674/60)/60)/24)+DATE(1970,1,1)</f>
        <v>41187.208333333336</v>
      </c>
    </row>
    <row r="675" spans="1:20" customFormat="1" ht="17" x14ac:dyDescent="0.2">
      <c r="A675">
        <v>677</v>
      </c>
      <c r="B675" t="s">
        <v>1394</v>
      </c>
      <c r="C675" s="3" t="s">
        <v>1395</v>
      </c>
      <c r="D675">
        <v>5300</v>
      </c>
      <c r="E675">
        <v>4432</v>
      </c>
      <c r="F675" t="s">
        <v>14</v>
      </c>
      <c r="G675">
        <v>111</v>
      </c>
      <c r="H675" t="s">
        <v>21</v>
      </c>
      <c r="I675" t="s">
        <v>22</v>
      </c>
      <c r="J675">
        <v>1468126800</v>
      </c>
      <c r="K675">
        <v>1472446800</v>
      </c>
      <c r="L675" t="b">
        <v>0</v>
      </c>
      <c r="M675" t="b">
        <v>0</v>
      </c>
      <c r="N675" t="s">
        <v>119</v>
      </c>
      <c r="O675" s="11">
        <f>E675/D675</f>
        <v>0.83622641509433959</v>
      </c>
      <c r="P675" s="5">
        <f>IF(ISERROR(E675/G675),"0",E675/G675)</f>
        <v>39.927927927927925</v>
      </c>
      <c r="Q675" t="s">
        <v>2046</v>
      </c>
      <c r="R675" t="s">
        <v>2052</v>
      </c>
      <c r="S675" s="8">
        <f>(((J675/60)/60)/24)+DATE(1970,1,1)</f>
        <v>42561.208333333328</v>
      </c>
      <c r="T675" s="8">
        <f>(((K675/60)/60)/24)+DATE(1970,1,1)</f>
        <v>42611.208333333328</v>
      </c>
    </row>
    <row r="676" spans="1:20" customFormat="1" ht="17" x14ac:dyDescent="0.2">
      <c r="A676">
        <v>678</v>
      </c>
      <c r="B676" t="s">
        <v>1396</v>
      </c>
      <c r="C676" s="3" t="s">
        <v>1397</v>
      </c>
      <c r="D676">
        <v>99500</v>
      </c>
      <c r="E676">
        <v>17879</v>
      </c>
      <c r="F676" t="s">
        <v>74</v>
      </c>
      <c r="G676">
        <v>215</v>
      </c>
      <c r="H676" t="s">
        <v>21</v>
      </c>
      <c r="I676" t="s">
        <v>22</v>
      </c>
      <c r="J676">
        <v>1547877600</v>
      </c>
      <c r="K676">
        <v>1548050400</v>
      </c>
      <c r="L676" t="b">
        <v>0</v>
      </c>
      <c r="M676" t="b">
        <v>0</v>
      </c>
      <c r="N676" t="s">
        <v>53</v>
      </c>
      <c r="O676" s="11">
        <f>E676/D676</f>
        <v>0.17968844221105529</v>
      </c>
      <c r="P676" s="5">
        <f>IF(ISERROR(E676/G676),"0",E676/G676)</f>
        <v>83.158139534883716</v>
      </c>
      <c r="Q676" t="s">
        <v>2040</v>
      </c>
      <c r="R676" t="s">
        <v>2043</v>
      </c>
      <c r="S676" s="8">
        <f>(((J676/60)/60)/24)+DATE(1970,1,1)</f>
        <v>43484.25</v>
      </c>
      <c r="T676" s="8">
        <f>(((K676/60)/60)/24)+DATE(1970,1,1)</f>
        <v>43486.25</v>
      </c>
    </row>
    <row r="677" spans="1:20" customFormat="1" ht="17" x14ac:dyDescent="0.2">
      <c r="A677">
        <v>679</v>
      </c>
      <c r="B677" t="s">
        <v>668</v>
      </c>
      <c r="C677" s="3" t="s">
        <v>1398</v>
      </c>
      <c r="D677">
        <v>1400</v>
      </c>
      <c r="E677">
        <v>14511</v>
      </c>
      <c r="F677" t="s">
        <v>20</v>
      </c>
      <c r="G677">
        <v>363</v>
      </c>
      <c r="H677" t="s">
        <v>21</v>
      </c>
      <c r="I677" t="s">
        <v>22</v>
      </c>
      <c r="J677">
        <v>1571374800</v>
      </c>
      <c r="K677">
        <v>1571806800</v>
      </c>
      <c r="L677" t="b">
        <v>0</v>
      </c>
      <c r="M677" t="b">
        <v>1</v>
      </c>
      <c r="N677" t="s">
        <v>17</v>
      </c>
      <c r="O677" s="11">
        <f>E677/D677</f>
        <v>10.365</v>
      </c>
      <c r="P677" s="5">
        <f>IF(ISERROR(E677/G677),"0",E677/G677)</f>
        <v>39.97520661157025</v>
      </c>
      <c r="Q677" t="s">
        <v>2032</v>
      </c>
      <c r="R677" t="s">
        <v>2033</v>
      </c>
      <c r="S677" s="8">
        <f>(((J677/60)/60)/24)+DATE(1970,1,1)</f>
        <v>43756.208333333328</v>
      </c>
      <c r="T677" s="8">
        <f>(((K677/60)/60)/24)+DATE(1970,1,1)</f>
        <v>43761.208333333328</v>
      </c>
    </row>
    <row r="678" spans="1:20" customFormat="1" ht="34" x14ac:dyDescent="0.2">
      <c r="A678">
        <v>680</v>
      </c>
      <c r="B678" t="s">
        <v>1399</v>
      </c>
      <c r="C678" s="3" t="s">
        <v>1400</v>
      </c>
      <c r="D678">
        <v>145600</v>
      </c>
      <c r="E678">
        <v>141822</v>
      </c>
      <c r="F678" t="s">
        <v>14</v>
      </c>
      <c r="G678">
        <v>2955</v>
      </c>
      <c r="H678" t="s">
        <v>21</v>
      </c>
      <c r="I678" t="s">
        <v>22</v>
      </c>
      <c r="J678">
        <v>1576303200</v>
      </c>
      <c r="K678">
        <v>1576476000</v>
      </c>
      <c r="L678" t="b">
        <v>0</v>
      </c>
      <c r="M678" t="b">
        <v>1</v>
      </c>
      <c r="N678" t="s">
        <v>292</v>
      </c>
      <c r="O678" s="11">
        <f>E678/D678</f>
        <v>0.97405219780219776</v>
      </c>
      <c r="P678" s="5">
        <f>IF(ISERROR(E678/G678),"0",E678/G678)</f>
        <v>47.993908629441627</v>
      </c>
      <c r="Q678" t="s">
        <v>2049</v>
      </c>
      <c r="R678" t="s">
        <v>2060</v>
      </c>
      <c r="S678" s="8">
        <f>(((J678/60)/60)/24)+DATE(1970,1,1)</f>
        <v>43813.25</v>
      </c>
      <c r="T678" s="8">
        <f>(((K678/60)/60)/24)+DATE(1970,1,1)</f>
        <v>43815.25</v>
      </c>
    </row>
    <row r="679" spans="1:20" customFormat="1" ht="34" x14ac:dyDescent="0.2">
      <c r="A679">
        <v>681</v>
      </c>
      <c r="B679" t="s">
        <v>1401</v>
      </c>
      <c r="C679" s="3" t="s">
        <v>1402</v>
      </c>
      <c r="D679">
        <v>184100</v>
      </c>
      <c r="E679">
        <v>159037</v>
      </c>
      <c r="F679" t="s">
        <v>14</v>
      </c>
      <c r="G679">
        <v>1657</v>
      </c>
      <c r="H679" t="s">
        <v>21</v>
      </c>
      <c r="I679" t="s">
        <v>22</v>
      </c>
      <c r="J679">
        <v>1324447200</v>
      </c>
      <c r="K679">
        <v>1324965600</v>
      </c>
      <c r="L679" t="b">
        <v>0</v>
      </c>
      <c r="M679" t="b">
        <v>0</v>
      </c>
      <c r="N679" t="s">
        <v>33</v>
      </c>
      <c r="O679" s="11">
        <f>E679/D679</f>
        <v>0.86386203150461705</v>
      </c>
      <c r="P679" s="5">
        <f>IF(ISERROR(E679/G679),"0",E679/G679)</f>
        <v>95.978877489438744</v>
      </c>
      <c r="Q679" t="s">
        <v>2038</v>
      </c>
      <c r="R679" t="s">
        <v>2039</v>
      </c>
      <c r="S679" s="8">
        <f>(((J679/60)/60)/24)+DATE(1970,1,1)</f>
        <v>40898.25</v>
      </c>
      <c r="T679" s="8">
        <f>(((K679/60)/60)/24)+DATE(1970,1,1)</f>
        <v>40904.25</v>
      </c>
    </row>
    <row r="680" spans="1:20" customFormat="1" ht="17" x14ac:dyDescent="0.2">
      <c r="A680">
        <v>682</v>
      </c>
      <c r="B680" t="s">
        <v>1403</v>
      </c>
      <c r="C680" s="3" t="s">
        <v>1404</v>
      </c>
      <c r="D680">
        <v>5400</v>
      </c>
      <c r="E680">
        <v>8109</v>
      </c>
      <c r="F680" t="s">
        <v>20</v>
      </c>
      <c r="G680">
        <v>103</v>
      </c>
      <c r="H680" t="s">
        <v>21</v>
      </c>
      <c r="I680" t="s">
        <v>22</v>
      </c>
      <c r="J680">
        <v>1386741600</v>
      </c>
      <c r="K680">
        <v>1387519200</v>
      </c>
      <c r="L680" t="b">
        <v>0</v>
      </c>
      <c r="M680" t="b">
        <v>0</v>
      </c>
      <c r="N680" t="s">
        <v>33</v>
      </c>
      <c r="O680" s="11">
        <f>E680/D680</f>
        <v>1.5016666666666667</v>
      </c>
      <c r="P680" s="5">
        <f>IF(ISERROR(E680/G680),"0",E680/G680)</f>
        <v>78.728155339805824</v>
      </c>
      <c r="Q680" t="s">
        <v>2038</v>
      </c>
      <c r="R680" t="s">
        <v>2039</v>
      </c>
      <c r="S680" s="8">
        <f>(((J680/60)/60)/24)+DATE(1970,1,1)</f>
        <v>41619.25</v>
      </c>
      <c r="T680" s="8">
        <f>(((K680/60)/60)/24)+DATE(1970,1,1)</f>
        <v>41628.25</v>
      </c>
    </row>
    <row r="681" spans="1:20" customFormat="1" ht="17" x14ac:dyDescent="0.2">
      <c r="A681">
        <v>683</v>
      </c>
      <c r="B681" t="s">
        <v>1405</v>
      </c>
      <c r="C681" s="3" t="s">
        <v>1406</v>
      </c>
      <c r="D681">
        <v>2300</v>
      </c>
      <c r="E681">
        <v>8244</v>
      </c>
      <c r="F681" t="s">
        <v>20</v>
      </c>
      <c r="G681">
        <v>147</v>
      </c>
      <c r="H681" t="s">
        <v>21</v>
      </c>
      <c r="I681" t="s">
        <v>22</v>
      </c>
      <c r="J681">
        <v>1537074000</v>
      </c>
      <c r="K681">
        <v>1537246800</v>
      </c>
      <c r="L681" t="b">
        <v>0</v>
      </c>
      <c r="M681" t="b">
        <v>0</v>
      </c>
      <c r="N681" t="s">
        <v>33</v>
      </c>
      <c r="O681" s="11">
        <f>E681/D681</f>
        <v>3.5843478260869563</v>
      </c>
      <c r="P681" s="5">
        <f>IF(ISERROR(E681/G681),"0",E681/G681)</f>
        <v>56.081632653061227</v>
      </c>
      <c r="Q681" t="s">
        <v>2038</v>
      </c>
      <c r="R681" t="s">
        <v>2039</v>
      </c>
      <c r="S681" s="8">
        <f>(((J681/60)/60)/24)+DATE(1970,1,1)</f>
        <v>43359.208333333328</v>
      </c>
      <c r="T681" s="8">
        <f>(((K681/60)/60)/24)+DATE(1970,1,1)</f>
        <v>43361.208333333328</v>
      </c>
    </row>
    <row r="682" spans="1:20" customFormat="1" ht="17" x14ac:dyDescent="0.2">
      <c r="A682">
        <v>684</v>
      </c>
      <c r="B682" t="s">
        <v>1407</v>
      </c>
      <c r="C682" s="3" t="s">
        <v>1408</v>
      </c>
      <c r="D682">
        <v>1400</v>
      </c>
      <c r="E682">
        <v>7600</v>
      </c>
      <c r="F682" t="s">
        <v>20</v>
      </c>
      <c r="G682">
        <v>110</v>
      </c>
      <c r="H682" t="s">
        <v>15</v>
      </c>
      <c r="I682" t="s">
        <v>16</v>
      </c>
      <c r="J682">
        <v>1277787600</v>
      </c>
      <c r="K682">
        <v>1279515600</v>
      </c>
      <c r="L682" t="b">
        <v>0</v>
      </c>
      <c r="M682" t="b">
        <v>0</v>
      </c>
      <c r="N682" t="s">
        <v>68</v>
      </c>
      <c r="O682" s="11">
        <f>E682/D682</f>
        <v>5.4285714285714288</v>
      </c>
      <c r="P682" s="5">
        <f>IF(ISERROR(E682/G682),"0",E682/G682)</f>
        <v>69.090909090909093</v>
      </c>
      <c r="Q682" t="s">
        <v>2046</v>
      </c>
      <c r="R682" t="s">
        <v>2047</v>
      </c>
      <c r="S682" s="8">
        <f>(((J682/60)/60)/24)+DATE(1970,1,1)</f>
        <v>40358.208333333336</v>
      </c>
      <c r="T682" s="8">
        <f>(((K682/60)/60)/24)+DATE(1970,1,1)</f>
        <v>40378.208333333336</v>
      </c>
    </row>
    <row r="683" spans="1:20" customFormat="1" ht="17" x14ac:dyDescent="0.2">
      <c r="A683">
        <v>685</v>
      </c>
      <c r="B683" t="s">
        <v>1409</v>
      </c>
      <c r="C683" s="3" t="s">
        <v>1410</v>
      </c>
      <c r="D683">
        <v>140000</v>
      </c>
      <c r="E683">
        <v>94501</v>
      </c>
      <c r="F683" t="s">
        <v>14</v>
      </c>
      <c r="G683">
        <v>926</v>
      </c>
      <c r="H683" t="s">
        <v>15</v>
      </c>
      <c r="I683" t="s">
        <v>16</v>
      </c>
      <c r="J683">
        <v>1440306000</v>
      </c>
      <c r="K683">
        <v>1442379600</v>
      </c>
      <c r="L683" t="b">
        <v>0</v>
      </c>
      <c r="M683" t="b">
        <v>0</v>
      </c>
      <c r="N683" t="s">
        <v>33</v>
      </c>
      <c r="O683" s="11">
        <f>E683/D683</f>
        <v>0.67500714285714281</v>
      </c>
      <c r="P683" s="5">
        <f>IF(ISERROR(E683/G683),"0",E683/G683)</f>
        <v>102.05291576673866</v>
      </c>
      <c r="Q683" t="s">
        <v>2038</v>
      </c>
      <c r="R683" t="s">
        <v>2039</v>
      </c>
      <c r="S683" s="8">
        <f>(((J683/60)/60)/24)+DATE(1970,1,1)</f>
        <v>42239.208333333328</v>
      </c>
      <c r="T683" s="8">
        <f>(((K683/60)/60)/24)+DATE(1970,1,1)</f>
        <v>42263.208333333328</v>
      </c>
    </row>
    <row r="684" spans="1:20" customFormat="1" ht="17" x14ac:dyDescent="0.2">
      <c r="A684">
        <v>686</v>
      </c>
      <c r="B684" t="s">
        <v>1411</v>
      </c>
      <c r="C684" s="3" t="s">
        <v>1412</v>
      </c>
      <c r="D684">
        <v>7500</v>
      </c>
      <c r="E684">
        <v>14381</v>
      </c>
      <c r="F684" t="s">
        <v>20</v>
      </c>
      <c r="G684">
        <v>134</v>
      </c>
      <c r="H684" t="s">
        <v>21</v>
      </c>
      <c r="I684" t="s">
        <v>22</v>
      </c>
      <c r="J684">
        <v>1522126800</v>
      </c>
      <c r="K684">
        <v>1523077200</v>
      </c>
      <c r="L684" t="b">
        <v>0</v>
      </c>
      <c r="M684" t="b">
        <v>0</v>
      </c>
      <c r="N684" t="s">
        <v>65</v>
      </c>
      <c r="O684" s="11">
        <f>E684/D684</f>
        <v>1.9174666666666667</v>
      </c>
      <c r="P684" s="5">
        <f>IF(ISERROR(E684/G684),"0",E684/G684)</f>
        <v>107.32089552238806</v>
      </c>
      <c r="Q684" t="s">
        <v>2036</v>
      </c>
      <c r="R684" t="s">
        <v>2045</v>
      </c>
      <c r="S684" s="8">
        <f>(((J684/60)/60)/24)+DATE(1970,1,1)</f>
        <v>43186.208333333328</v>
      </c>
      <c r="T684" s="8">
        <f>(((K684/60)/60)/24)+DATE(1970,1,1)</f>
        <v>43197.208333333328</v>
      </c>
    </row>
    <row r="685" spans="1:20" customFormat="1" ht="17" x14ac:dyDescent="0.2">
      <c r="A685">
        <v>687</v>
      </c>
      <c r="B685" t="s">
        <v>1413</v>
      </c>
      <c r="C685" s="3" t="s">
        <v>1414</v>
      </c>
      <c r="D685">
        <v>1500</v>
      </c>
      <c r="E685">
        <v>13980</v>
      </c>
      <c r="F685" t="s">
        <v>20</v>
      </c>
      <c r="G685">
        <v>269</v>
      </c>
      <c r="H685" t="s">
        <v>21</v>
      </c>
      <c r="I685" t="s">
        <v>22</v>
      </c>
      <c r="J685">
        <v>1489298400</v>
      </c>
      <c r="K685">
        <v>1489554000</v>
      </c>
      <c r="L685" t="b">
        <v>0</v>
      </c>
      <c r="M685" t="b">
        <v>0</v>
      </c>
      <c r="N685" t="s">
        <v>33</v>
      </c>
      <c r="O685" s="11">
        <f>E685/D685</f>
        <v>9.32</v>
      </c>
      <c r="P685" s="5">
        <f>IF(ISERROR(E685/G685),"0",E685/G685)</f>
        <v>51.970260223048328</v>
      </c>
      <c r="Q685" t="s">
        <v>2038</v>
      </c>
      <c r="R685" t="s">
        <v>2039</v>
      </c>
      <c r="S685" s="8">
        <f>(((J685/60)/60)/24)+DATE(1970,1,1)</f>
        <v>42806.25</v>
      </c>
      <c r="T685" s="8">
        <f>(((K685/60)/60)/24)+DATE(1970,1,1)</f>
        <v>42809.208333333328</v>
      </c>
    </row>
    <row r="686" spans="1:20" customFormat="1" ht="17" x14ac:dyDescent="0.2">
      <c r="A686">
        <v>688</v>
      </c>
      <c r="B686" t="s">
        <v>1415</v>
      </c>
      <c r="C686" s="3" t="s">
        <v>1416</v>
      </c>
      <c r="D686">
        <v>2900</v>
      </c>
      <c r="E686">
        <v>12449</v>
      </c>
      <c r="F686" t="s">
        <v>20</v>
      </c>
      <c r="G686">
        <v>175</v>
      </c>
      <c r="H686" t="s">
        <v>21</v>
      </c>
      <c r="I686" t="s">
        <v>22</v>
      </c>
      <c r="J686">
        <v>1547100000</v>
      </c>
      <c r="K686">
        <v>1548482400</v>
      </c>
      <c r="L686" t="b">
        <v>0</v>
      </c>
      <c r="M686" t="b">
        <v>1</v>
      </c>
      <c r="N686" t="s">
        <v>269</v>
      </c>
      <c r="O686" s="11">
        <f>E686/D686</f>
        <v>4.2927586206896553</v>
      </c>
      <c r="P686" s="5">
        <f>IF(ISERROR(E686/G686),"0",E686/G686)</f>
        <v>71.137142857142862</v>
      </c>
      <c r="Q686" t="s">
        <v>2040</v>
      </c>
      <c r="R686" t="s">
        <v>2059</v>
      </c>
      <c r="S686" s="8">
        <f>(((J686/60)/60)/24)+DATE(1970,1,1)</f>
        <v>43475.25</v>
      </c>
      <c r="T686" s="8">
        <f>(((K686/60)/60)/24)+DATE(1970,1,1)</f>
        <v>43491.25</v>
      </c>
    </row>
    <row r="687" spans="1:20" customFormat="1" ht="17" x14ac:dyDescent="0.2">
      <c r="A687">
        <v>689</v>
      </c>
      <c r="B687" t="s">
        <v>1417</v>
      </c>
      <c r="C687" s="3" t="s">
        <v>1418</v>
      </c>
      <c r="D687">
        <v>7300</v>
      </c>
      <c r="E687">
        <v>7348</v>
      </c>
      <c r="F687" t="s">
        <v>20</v>
      </c>
      <c r="G687">
        <v>69</v>
      </c>
      <c r="H687" t="s">
        <v>21</v>
      </c>
      <c r="I687" t="s">
        <v>22</v>
      </c>
      <c r="J687">
        <v>1383022800</v>
      </c>
      <c r="K687">
        <v>1384063200</v>
      </c>
      <c r="L687" t="b">
        <v>0</v>
      </c>
      <c r="M687" t="b">
        <v>0</v>
      </c>
      <c r="N687" t="s">
        <v>28</v>
      </c>
      <c r="O687" s="11">
        <f>E687/D687</f>
        <v>1.0065753424657535</v>
      </c>
      <c r="P687" s="5">
        <f>IF(ISERROR(E687/G687),"0",E687/G687)</f>
        <v>106.49275362318841</v>
      </c>
      <c r="Q687" t="s">
        <v>2036</v>
      </c>
      <c r="R687" t="s">
        <v>2037</v>
      </c>
      <c r="S687" s="8">
        <f>(((J687/60)/60)/24)+DATE(1970,1,1)</f>
        <v>41576.208333333336</v>
      </c>
      <c r="T687" s="8">
        <f>(((K687/60)/60)/24)+DATE(1970,1,1)</f>
        <v>41588.25</v>
      </c>
    </row>
    <row r="688" spans="1:20" customFormat="1" ht="17" x14ac:dyDescent="0.2">
      <c r="A688">
        <v>690</v>
      </c>
      <c r="B688" t="s">
        <v>1419</v>
      </c>
      <c r="C688" s="3" t="s">
        <v>1420</v>
      </c>
      <c r="D688">
        <v>3600</v>
      </c>
      <c r="E688">
        <v>8158</v>
      </c>
      <c r="F688" t="s">
        <v>20</v>
      </c>
      <c r="G688">
        <v>190</v>
      </c>
      <c r="H688" t="s">
        <v>21</v>
      </c>
      <c r="I688" t="s">
        <v>22</v>
      </c>
      <c r="J688">
        <v>1322373600</v>
      </c>
      <c r="K688">
        <v>1322892000</v>
      </c>
      <c r="L688" t="b">
        <v>0</v>
      </c>
      <c r="M688" t="b">
        <v>1</v>
      </c>
      <c r="N688" t="s">
        <v>42</v>
      </c>
      <c r="O688" s="11">
        <f>E688/D688</f>
        <v>2.266111111111111</v>
      </c>
      <c r="P688" s="5">
        <f>IF(ISERROR(E688/G688),"0",E688/G688)</f>
        <v>42.93684210526316</v>
      </c>
      <c r="Q688" t="s">
        <v>2040</v>
      </c>
      <c r="R688" t="s">
        <v>2041</v>
      </c>
      <c r="S688" s="8">
        <f>(((J688/60)/60)/24)+DATE(1970,1,1)</f>
        <v>40874.25</v>
      </c>
      <c r="T688" s="8">
        <f>(((K688/60)/60)/24)+DATE(1970,1,1)</f>
        <v>40880.25</v>
      </c>
    </row>
    <row r="689" spans="1:20" customFormat="1" ht="17" x14ac:dyDescent="0.2">
      <c r="A689">
        <v>691</v>
      </c>
      <c r="B689" t="s">
        <v>1421</v>
      </c>
      <c r="C689" s="3" t="s">
        <v>1422</v>
      </c>
      <c r="D689">
        <v>5000</v>
      </c>
      <c r="E689">
        <v>7119</v>
      </c>
      <c r="F689" t="s">
        <v>20</v>
      </c>
      <c r="G689">
        <v>237</v>
      </c>
      <c r="H689" t="s">
        <v>21</v>
      </c>
      <c r="I689" t="s">
        <v>22</v>
      </c>
      <c r="J689">
        <v>1349240400</v>
      </c>
      <c r="K689">
        <v>1350709200</v>
      </c>
      <c r="L689" t="b">
        <v>1</v>
      </c>
      <c r="M689" t="b">
        <v>1</v>
      </c>
      <c r="N689" t="s">
        <v>42</v>
      </c>
      <c r="O689" s="11">
        <f>E689/D689</f>
        <v>1.4238</v>
      </c>
      <c r="P689" s="5">
        <f>IF(ISERROR(E689/G689),"0",E689/G689)</f>
        <v>30.037974683544302</v>
      </c>
      <c r="Q689" t="s">
        <v>2040</v>
      </c>
      <c r="R689" t="s">
        <v>2041</v>
      </c>
      <c r="S689" s="8">
        <f>(((J689/60)/60)/24)+DATE(1970,1,1)</f>
        <v>41185.208333333336</v>
      </c>
      <c r="T689" s="8">
        <f>(((K689/60)/60)/24)+DATE(1970,1,1)</f>
        <v>41202.208333333336</v>
      </c>
    </row>
    <row r="690" spans="1:20" customFormat="1" ht="17" x14ac:dyDescent="0.2">
      <c r="A690">
        <v>692</v>
      </c>
      <c r="B690" t="s">
        <v>1423</v>
      </c>
      <c r="C690" s="3" t="s">
        <v>1424</v>
      </c>
      <c r="D690">
        <v>6000</v>
      </c>
      <c r="E690">
        <v>5438</v>
      </c>
      <c r="F690" t="s">
        <v>14</v>
      </c>
      <c r="G690">
        <v>77</v>
      </c>
      <c r="H690" t="s">
        <v>40</v>
      </c>
      <c r="I690" t="s">
        <v>41</v>
      </c>
      <c r="J690">
        <v>1562648400</v>
      </c>
      <c r="K690">
        <v>1564203600</v>
      </c>
      <c r="L690" t="b">
        <v>0</v>
      </c>
      <c r="M690" t="b">
        <v>0</v>
      </c>
      <c r="N690" t="s">
        <v>23</v>
      </c>
      <c r="O690" s="11">
        <f>E690/D690</f>
        <v>0.90633333333333332</v>
      </c>
      <c r="P690" s="5">
        <f>IF(ISERROR(E690/G690),"0",E690/G690)</f>
        <v>70.623376623376629</v>
      </c>
      <c r="Q690" t="s">
        <v>2034</v>
      </c>
      <c r="R690" t="s">
        <v>2035</v>
      </c>
      <c r="S690" s="8">
        <f>(((J690/60)/60)/24)+DATE(1970,1,1)</f>
        <v>43655.208333333328</v>
      </c>
      <c r="T690" s="8">
        <f>(((K690/60)/60)/24)+DATE(1970,1,1)</f>
        <v>43673.208333333328</v>
      </c>
    </row>
    <row r="691" spans="1:20" customFormat="1" ht="34" x14ac:dyDescent="0.2">
      <c r="A691">
        <v>693</v>
      </c>
      <c r="B691" t="s">
        <v>1425</v>
      </c>
      <c r="C691" s="3" t="s">
        <v>1426</v>
      </c>
      <c r="D691">
        <v>180400</v>
      </c>
      <c r="E691">
        <v>115396</v>
      </c>
      <c r="F691" t="s">
        <v>14</v>
      </c>
      <c r="G691">
        <v>1748</v>
      </c>
      <c r="H691" t="s">
        <v>21</v>
      </c>
      <c r="I691" t="s">
        <v>22</v>
      </c>
      <c r="J691">
        <v>1508216400</v>
      </c>
      <c r="K691">
        <v>1509685200</v>
      </c>
      <c r="L691" t="b">
        <v>0</v>
      </c>
      <c r="M691" t="b">
        <v>0</v>
      </c>
      <c r="N691" t="s">
        <v>33</v>
      </c>
      <c r="O691" s="11">
        <f>E691/D691</f>
        <v>0.63966740576496672</v>
      </c>
      <c r="P691" s="5">
        <f>IF(ISERROR(E691/G691),"0",E691/G691)</f>
        <v>66.016018306636155</v>
      </c>
      <c r="Q691" t="s">
        <v>2038</v>
      </c>
      <c r="R691" t="s">
        <v>2039</v>
      </c>
      <c r="S691" s="8">
        <f>(((J691/60)/60)/24)+DATE(1970,1,1)</f>
        <v>43025.208333333328</v>
      </c>
      <c r="T691" s="8">
        <f>(((K691/60)/60)/24)+DATE(1970,1,1)</f>
        <v>43042.208333333328</v>
      </c>
    </row>
    <row r="692" spans="1:20" customFormat="1" ht="17" x14ac:dyDescent="0.2">
      <c r="A692">
        <v>694</v>
      </c>
      <c r="B692" t="s">
        <v>1427</v>
      </c>
      <c r="C692" s="3" t="s">
        <v>1428</v>
      </c>
      <c r="D692">
        <v>9100</v>
      </c>
      <c r="E692">
        <v>7656</v>
      </c>
      <c r="F692" t="s">
        <v>14</v>
      </c>
      <c r="G692">
        <v>79</v>
      </c>
      <c r="H692" t="s">
        <v>21</v>
      </c>
      <c r="I692" t="s">
        <v>22</v>
      </c>
      <c r="J692">
        <v>1511762400</v>
      </c>
      <c r="K692">
        <v>1514959200</v>
      </c>
      <c r="L692" t="b">
        <v>0</v>
      </c>
      <c r="M692" t="b">
        <v>0</v>
      </c>
      <c r="N692" t="s">
        <v>33</v>
      </c>
      <c r="O692" s="11">
        <f>E692/D692</f>
        <v>0.84131868131868137</v>
      </c>
      <c r="P692" s="5">
        <f>IF(ISERROR(E692/G692),"0",E692/G692)</f>
        <v>96.911392405063296</v>
      </c>
      <c r="Q692" t="s">
        <v>2038</v>
      </c>
      <c r="R692" t="s">
        <v>2039</v>
      </c>
      <c r="S692" s="8">
        <f>(((J692/60)/60)/24)+DATE(1970,1,1)</f>
        <v>43066.25</v>
      </c>
      <c r="T692" s="8">
        <f>(((K692/60)/60)/24)+DATE(1970,1,1)</f>
        <v>43103.25</v>
      </c>
    </row>
    <row r="693" spans="1:20" customFormat="1" ht="17" x14ac:dyDescent="0.2">
      <c r="A693">
        <v>695</v>
      </c>
      <c r="B693" t="s">
        <v>1429</v>
      </c>
      <c r="C693" s="3" t="s">
        <v>1430</v>
      </c>
      <c r="D693">
        <v>9200</v>
      </c>
      <c r="E693">
        <v>12322</v>
      </c>
      <c r="F693" t="s">
        <v>20</v>
      </c>
      <c r="G693">
        <v>196</v>
      </c>
      <c r="H693" t="s">
        <v>107</v>
      </c>
      <c r="I693" t="s">
        <v>108</v>
      </c>
      <c r="J693">
        <v>1447480800</v>
      </c>
      <c r="K693">
        <v>1448863200</v>
      </c>
      <c r="L693" t="b">
        <v>1</v>
      </c>
      <c r="M693" t="b">
        <v>0</v>
      </c>
      <c r="N693" t="s">
        <v>23</v>
      </c>
      <c r="O693" s="11">
        <f>E693/D693</f>
        <v>1.3393478260869565</v>
      </c>
      <c r="P693" s="5">
        <f>IF(ISERROR(E693/G693),"0",E693/G693)</f>
        <v>62.867346938775512</v>
      </c>
      <c r="Q693" t="s">
        <v>2034</v>
      </c>
      <c r="R693" t="s">
        <v>2035</v>
      </c>
      <c r="S693" s="8">
        <f>(((J693/60)/60)/24)+DATE(1970,1,1)</f>
        <v>42322.25</v>
      </c>
      <c r="T693" s="8">
        <f>(((K693/60)/60)/24)+DATE(1970,1,1)</f>
        <v>42338.25</v>
      </c>
    </row>
    <row r="694" spans="1:20" customFormat="1" ht="17" x14ac:dyDescent="0.2">
      <c r="A694">
        <v>696</v>
      </c>
      <c r="B694" t="s">
        <v>1431</v>
      </c>
      <c r="C694" s="3" t="s">
        <v>1432</v>
      </c>
      <c r="D694">
        <v>164100</v>
      </c>
      <c r="E694">
        <v>96888</v>
      </c>
      <c r="F694" t="s">
        <v>14</v>
      </c>
      <c r="G694">
        <v>889</v>
      </c>
      <c r="H694" t="s">
        <v>21</v>
      </c>
      <c r="I694" t="s">
        <v>22</v>
      </c>
      <c r="J694">
        <v>1429506000</v>
      </c>
      <c r="K694">
        <v>1429592400</v>
      </c>
      <c r="L694" t="b">
        <v>0</v>
      </c>
      <c r="M694" t="b">
        <v>1</v>
      </c>
      <c r="N694" t="s">
        <v>33</v>
      </c>
      <c r="O694" s="11">
        <f>E694/D694</f>
        <v>0.59042047531992692</v>
      </c>
      <c r="P694" s="5">
        <f>IF(ISERROR(E694/G694),"0",E694/G694)</f>
        <v>108.98537682789652</v>
      </c>
      <c r="Q694" t="s">
        <v>2038</v>
      </c>
      <c r="R694" t="s">
        <v>2039</v>
      </c>
      <c r="S694" s="8">
        <f>(((J694/60)/60)/24)+DATE(1970,1,1)</f>
        <v>42114.208333333328</v>
      </c>
      <c r="T694" s="8">
        <f>(((K694/60)/60)/24)+DATE(1970,1,1)</f>
        <v>42115.208333333328</v>
      </c>
    </row>
    <row r="695" spans="1:20" customFormat="1" ht="34" x14ac:dyDescent="0.2">
      <c r="A695">
        <v>697</v>
      </c>
      <c r="B695" t="s">
        <v>1433</v>
      </c>
      <c r="C695" s="3" t="s">
        <v>1434</v>
      </c>
      <c r="D695">
        <v>128900</v>
      </c>
      <c r="E695">
        <v>196960</v>
      </c>
      <c r="F695" t="s">
        <v>20</v>
      </c>
      <c r="G695">
        <v>7295</v>
      </c>
      <c r="H695" t="s">
        <v>21</v>
      </c>
      <c r="I695" t="s">
        <v>22</v>
      </c>
      <c r="J695">
        <v>1522472400</v>
      </c>
      <c r="K695">
        <v>1522645200</v>
      </c>
      <c r="L695" t="b">
        <v>0</v>
      </c>
      <c r="M695" t="b">
        <v>0</v>
      </c>
      <c r="N695" t="s">
        <v>50</v>
      </c>
      <c r="O695" s="11">
        <f>E695/D695</f>
        <v>1.5280062063615205</v>
      </c>
      <c r="P695" s="5">
        <f>IF(ISERROR(E695/G695),"0",E695/G695)</f>
        <v>26.999314599040439</v>
      </c>
      <c r="Q695" t="s">
        <v>2034</v>
      </c>
      <c r="R695" t="s">
        <v>2042</v>
      </c>
      <c r="S695" s="8">
        <f>(((J695/60)/60)/24)+DATE(1970,1,1)</f>
        <v>43190.208333333328</v>
      </c>
      <c r="T695" s="8">
        <f>(((K695/60)/60)/24)+DATE(1970,1,1)</f>
        <v>43192.208333333328</v>
      </c>
    </row>
    <row r="696" spans="1:20" customFormat="1" ht="17" x14ac:dyDescent="0.2">
      <c r="A696">
        <v>698</v>
      </c>
      <c r="B696" t="s">
        <v>1435</v>
      </c>
      <c r="C696" s="3" t="s">
        <v>1436</v>
      </c>
      <c r="D696">
        <v>42100</v>
      </c>
      <c r="E696">
        <v>188057</v>
      </c>
      <c r="F696" t="s">
        <v>20</v>
      </c>
      <c r="G696">
        <v>2893</v>
      </c>
      <c r="H696" t="s">
        <v>15</v>
      </c>
      <c r="I696" t="s">
        <v>16</v>
      </c>
      <c r="J696">
        <v>1322114400</v>
      </c>
      <c r="K696">
        <v>1323324000</v>
      </c>
      <c r="L696" t="b">
        <v>0</v>
      </c>
      <c r="M696" t="b">
        <v>0</v>
      </c>
      <c r="N696" t="s">
        <v>65</v>
      </c>
      <c r="O696" s="11">
        <f>E696/D696</f>
        <v>4.466912114014252</v>
      </c>
      <c r="P696" s="5">
        <f>IF(ISERROR(E696/G696),"0",E696/G696)</f>
        <v>65.004147943311438</v>
      </c>
      <c r="Q696" t="s">
        <v>2036</v>
      </c>
      <c r="R696" t="s">
        <v>2045</v>
      </c>
      <c r="S696" s="8">
        <f>(((J696/60)/60)/24)+DATE(1970,1,1)</f>
        <v>40871.25</v>
      </c>
      <c r="T696" s="8">
        <f>(((K696/60)/60)/24)+DATE(1970,1,1)</f>
        <v>40885.25</v>
      </c>
    </row>
    <row r="697" spans="1:20" customFormat="1" ht="17" x14ac:dyDescent="0.2">
      <c r="A697">
        <v>699</v>
      </c>
      <c r="B697" t="s">
        <v>444</v>
      </c>
      <c r="C697" s="3" t="s">
        <v>1437</v>
      </c>
      <c r="D697">
        <v>7400</v>
      </c>
      <c r="E697">
        <v>6245</v>
      </c>
      <c r="F697" t="s">
        <v>14</v>
      </c>
      <c r="G697">
        <v>56</v>
      </c>
      <c r="H697" t="s">
        <v>21</v>
      </c>
      <c r="I697" t="s">
        <v>22</v>
      </c>
      <c r="J697">
        <v>1561438800</v>
      </c>
      <c r="K697">
        <v>1561525200</v>
      </c>
      <c r="L697" t="b">
        <v>0</v>
      </c>
      <c r="M697" t="b">
        <v>0</v>
      </c>
      <c r="N697" t="s">
        <v>53</v>
      </c>
      <c r="O697" s="11">
        <f>E697/D697</f>
        <v>0.8439189189189189</v>
      </c>
      <c r="P697" s="5">
        <f>IF(ISERROR(E697/G697),"0",E697/G697)</f>
        <v>111.51785714285714</v>
      </c>
      <c r="Q697" t="s">
        <v>2040</v>
      </c>
      <c r="R697" t="s">
        <v>2043</v>
      </c>
      <c r="S697" s="8">
        <f>(((J697/60)/60)/24)+DATE(1970,1,1)</f>
        <v>43641.208333333328</v>
      </c>
      <c r="T697" s="8">
        <f>(((K697/60)/60)/24)+DATE(1970,1,1)</f>
        <v>43642.208333333328</v>
      </c>
    </row>
    <row r="698" spans="1:20" customFormat="1" ht="34" x14ac:dyDescent="0.2">
      <c r="A698">
        <v>700</v>
      </c>
      <c r="B698" t="s">
        <v>1438</v>
      </c>
      <c r="C698" s="3" t="s">
        <v>1439</v>
      </c>
      <c r="D698">
        <v>100</v>
      </c>
      <c r="E698">
        <v>3</v>
      </c>
      <c r="F698" t="s">
        <v>14</v>
      </c>
      <c r="G698">
        <v>1</v>
      </c>
      <c r="H698" t="s">
        <v>21</v>
      </c>
      <c r="I698" t="s">
        <v>22</v>
      </c>
      <c r="J698">
        <v>1264399200</v>
      </c>
      <c r="K698">
        <v>1265695200</v>
      </c>
      <c r="L698" t="b">
        <v>0</v>
      </c>
      <c r="M698" t="b">
        <v>0</v>
      </c>
      <c r="N698" t="s">
        <v>65</v>
      </c>
      <c r="O698" s="11">
        <f>E698/D698</f>
        <v>0.03</v>
      </c>
      <c r="P698" s="5">
        <f>IF(ISERROR(E698/G698),"0",E698/G698)</f>
        <v>3</v>
      </c>
      <c r="Q698" t="s">
        <v>2036</v>
      </c>
      <c r="R698" t="s">
        <v>2045</v>
      </c>
      <c r="S698" s="8">
        <f>(((J698/60)/60)/24)+DATE(1970,1,1)</f>
        <v>40203.25</v>
      </c>
      <c r="T698" s="8">
        <f>(((K698/60)/60)/24)+DATE(1970,1,1)</f>
        <v>40218.25</v>
      </c>
    </row>
    <row r="699" spans="1:20" customFormat="1" ht="34" x14ac:dyDescent="0.2">
      <c r="A699">
        <v>701</v>
      </c>
      <c r="B699" t="s">
        <v>1440</v>
      </c>
      <c r="C699" s="3" t="s">
        <v>1441</v>
      </c>
      <c r="D699">
        <v>52000</v>
      </c>
      <c r="E699">
        <v>91014</v>
      </c>
      <c r="F699" t="s">
        <v>20</v>
      </c>
      <c r="G699">
        <v>820</v>
      </c>
      <c r="H699" t="s">
        <v>21</v>
      </c>
      <c r="I699" t="s">
        <v>22</v>
      </c>
      <c r="J699">
        <v>1301202000</v>
      </c>
      <c r="K699">
        <v>1301806800</v>
      </c>
      <c r="L699" t="b">
        <v>1</v>
      </c>
      <c r="M699" t="b">
        <v>0</v>
      </c>
      <c r="N699" t="s">
        <v>33</v>
      </c>
      <c r="O699" s="11">
        <f>E699/D699</f>
        <v>1.7502692307692307</v>
      </c>
      <c r="P699" s="5">
        <f>IF(ISERROR(E699/G699),"0",E699/G699)</f>
        <v>110.99268292682927</v>
      </c>
      <c r="Q699" t="s">
        <v>2038</v>
      </c>
      <c r="R699" t="s">
        <v>2039</v>
      </c>
      <c r="S699" s="8">
        <f>(((J699/60)/60)/24)+DATE(1970,1,1)</f>
        <v>40629.208333333336</v>
      </c>
      <c r="T699" s="8">
        <f>(((K699/60)/60)/24)+DATE(1970,1,1)</f>
        <v>40636.208333333336</v>
      </c>
    </row>
    <row r="700" spans="1:20" customFormat="1" ht="34" x14ac:dyDescent="0.2">
      <c r="A700">
        <v>702</v>
      </c>
      <c r="B700" t="s">
        <v>1442</v>
      </c>
      <c r="C700" s="3" t="s">
        <v>1443</v>
      </c>
      <c r="D700">
        <v>8700</v>
      </c>
      <c r="E700">
        <v>4710</v>
      </c>
      <c r="F700" t="s">
        <v>14</v>
      </c>
      <c r="G700">
        <v>83</v>
      </c>
      <c r="H700" t="s">
        <v>21</v>
      </c>
      <c r="I700" t="s">
        <v>22</v>
      </c>
      <c r="J700">
        <v>1374469200</v>
      </c>
      <c r="K700">
        <v>1374901200</v>
      </c>
      <c r="L700" t="b">
        <v>0</v>
      </c>
      <c r="M700" t="b">
        <v>0</v>
      </c>
      <c r="N700" t="s">
        <v>65</v>
      </c>
      <c r="O700" s="11">
        <f>E700/D700</f>
        <v>0.54137931034482756</v>
      </c>
      <c r="P700" s="5">
        <f>IF(ISERROR(E700/G700),"0",E700/G700)</f>
        <v>56.746987951807228</v>
      </c>
      <c r="Q700" t="s">
        <v>2036</v>
      </c>
      <c r="R700" t="s">
        <v>2045</v>
      </c>
      <c r="S700" s="8">
        <f>(((J700/60)/60)/24)+DATE(1970,1,1)</f>
        <v>41477.208333333336</v>
      </c>
      <c r="T700" s="8">
        <f>(((K700/60)/60)/24)+DATE(1970,1,1)</f>
        <v>41482.208333333336</v>
      </c>
    </row>
    <row r="701" spans="1:20" customFormat="1" ht="17" x14ac:dyDescent="0.2">
      <c r="A701">
        <v>703</v>
      </c>
      <c r="B701" t="s">
        <v>1444</v>
      </c>
      <c r="C701" s="3" t="s">
        <v>1445</v>
      </c>
      <c r="D701">
        <v>63400</v>
      </c>
      <c r="E701">
        <v>197728</v>
      </c>
      <c r="F701" t="s">
        <v>20</v>
      </c>
      <c r="G701">
        <v>2038</v>
      </c>
      <c r="H701" t="s">
        <v>21</v>
      </c>
      <c r="I701" t="s">
        <v>22</v>
      </c>
      <c r="J701">
        <v>1334984400</v>
      </c>
      <c r="K701">
        <v>1336453200</v>
      </c>
      <c r="L701" t="b">
        <v>1</v>
      </c>
      <c r="M701" t="b">
        <v>1</v>
      </c>
      <c r="N701" t="s">
        <v>206</v>
      </c>
      <c r="O701" s="11">
        <f>E701/D701</f>
        <v>3.1187381703470032</v>
      </c>
      <c r="P701" s="5">
        <f>IF(ISERROR(E701/G701),"0",E701/G701)</f>
        <v>97.020608439646708</v>
      </c>
      <c r="Q701" t="s">
        <v>2046</v>
      </c>
      <c r="R701" t="s">
        <v>2058</v>
      </c>
      <c r="S701" s="8">
        <f>(((J701/60)/60)/24)+DATE(1970,1,1)</f>
        <v>41020.208333333336</v>
      </c>
      <c r="T701" s="8">
        <f>(((K701/60)/60)/24)+DATE(1970,1,1)</f>
        <v>41037.208333333336</v>
      </c>
    </row>
    <row r="702" spans="1:20" customFormat="1" ht="34" x14ac:dyDescent="0.2">
      <c r="A702">
        <v>704</v>
      </c>
      <c r="B702" t="s">
        <v>1446</v>
      </c>
      <c r="C702" s="3" t="s">
        <v>1447</v>
      </c>
      <c r="D702">
        <v>8700</v>
      </c>
      <c r="E702">
        <v>10682</v>
      </c>
      <c r="F702" t="s">
        <v>20</v>
      </c>
      <c r="G702">
        <v>116</v>
      </c>
      <c r="H702" t="s">
        <v>21</v>
      </c>
      <c r="I702" t="s">
        <v>22</v>
      </c>
      <c r="J702">
        <v>1467608400</v>
      </c>
      <c r="K702">
        <v>1468904400</v>
      </c>
      <c r="L702" t="b">
        <v>0</v>
      </c>
      <c r="M702" t="b">
        <v>0</v>
      </c>
      <c r="N702" t="s">
        <v>71</v>
      </c>
      <c r="O702" s="11">
        <f>E702/D702</f>
        <v>1.2278160919540231</v>
      </c>
      <c r="P702" s="5">
        <f>IF(ISERROR(E702/G702),"0",E702/G702)</f>
        <v>92.08620689655173</v>
      </c>
      <c r="Q702" t="s">
        <v>2040</v>
      </c>
      <c r="R702" t="s">
        <v>2048</v>
      </c>
      <c r="S702" s="8">
        <f>(((J702/60)/60)/24)+DATE(1970,1,1)</f>
        <v>42555.208333333328</v>
      </c>
      <c r="T702" s="8">
        <f>(((K702/60)/60)/24)+DATE(1970,1,1)</f>
        <v>42570.208333333328</v>
      </c>
    </row>
    <row r="703" spans="1:20" customFormat="1" ht="17" x14ac:dyDescent="0.2">
      <c r="A703">
        <v>705</v>
      </c>
      <c r="B703" t="s">
        <v>1448</v>
      </c>
      <c r="C703" s="3" t="s">
        <v>1449</v>
      </c>
      <c r="D703">
        <v>169700</v>
      </c>
      <c r="E703">
        <v>168048</v>
      </c>
      <c r="F703" t="s">
        <v>14</v>
      </c>
      <c r="G703">
        <v>2025</v>
      </c>
      <c r="H703" t="s">
        <v>40</v>
      </c>
      <c r="I703" t="s">
        <v>41</v>
      </c>
      <c r="J703">
        <v>1386741600</v>
      </c>
      <c r="K703">
        <v>1387087200</v>
      </c>
      <c r="L703" t="b">
        <v>0</v>
      </c>
      <c r="M703" t="b">
        <v>0</v>
      </c>
      <c r="N703" t="s">
        <v>68</v>
      </c>
      <c r="O703" s="11">
        <f>E703/D703</f>
        <v>0.99026517383618151</v>
      </c>
      <c r="P703" s="5">
        <f>IF(ISERROR(E703/G703),"0",E703/G703)</f>
        <v>82.986666666666665</v>
      </c>
      <c r="Q703" t="s">
        <v>2046</v>
      </c>
      <c r="R703" t="s">
        <v>2047</v>
      </c>
      <c r="S703" s="8">
        <f>(((J703/60)/60)/24)+DATE(1970,1,1)</f>
        <v>41619.25</v>
      </c>
      <c r="T703" s="8">
        <f>(((K703/60)/60)/24)+DATE(1970,1,1)</f>
        <v>41623.25</v>
      </c>
    </row>
    <row r="704" spans="1:20" customFormat="1" ht="34" x14ac:dyDescent="0.2">
      <c r="A704">
        <v>706</v>
      </c>
      <c r="B704" t="s">
        <v>1450</v>
      </c>
      <c r="C704" s="3" t="s">
        <v>1451</v>
      </c>
      <c r="D704">
        <v>108400</v>
      </c>
      <c r="E704">
        <v>138586</v>
      </c>
      <c r="F704" t="s">
        <v>20</v>
      </c>
      <c r="G704">
        <v>1345</v>
      </c>
      <c r="H704" t="s">
        <v>26</v>
      </c>
      <c r="I704" t="s">
        <v>27</v>
      </c>
      <c r="J704">
        <v>1546754400</v>
      </c>
      <c r="K704">
        <v>1547445600</v>
      </c>
      <c r="L704" t="b">
        <v>0</v>
      </c>
      <c r="M704" t="b">
        <v>1</v>
      </c>
      <c r="N704" t="s">
        <v>28</v>
      </c>
      <c r="O704" s="11">
        <f>E704/D704</f>
        <v>1.278468634686347</v>
      </c>
      <c r="P704" s="5">
        <f>IF(ISERROR(E704/G704),"0",E704/G704)</f>
        <v>103.03791821561339</v>
      </c>
      <c r="Q704" t="s">
        <v>2036</v>
      </c>
      <c r="R704" t="s">
        <v>2037</v>
      </c>
      <c r="S704" s="8">
        <f>(((J704/60)/60)/24)+DATE(1970,1,1)</f>
        <v>43471.25</v>
      </c>
      <c r="T704" s="8">
        <f>(((K704/60)/60)/24)+DATE(1970,1,1)</f>
        <v>43479.25</v>
      </c>
    </row>
    <row r="705" spans="1:20" customFormat="1" ht="34" x14ac:dyDescent="0.2">
      <c r="A705">
        <v>707</v>
      </c>
      <c r="B705" t="s">
        <v>1452</v>
      </c>
      <c r="C705" s="3" t="s">
        <v>1453</v>
      </c>
      <c r="D705">
        <v>7300</v>
      </c>
      <c r="E705">
        <v>11579</v>
      </c>
      <c r="F705" t="s">
        <v>20</v>
      </c>
      <c r="G705">
        <v>168</v>
      </c>
      <c r="H705" t="s">
        <v>21</v>
      </c>
      <c r="I705" t="s">
        <v>22</v>
      </c>
      <c r="J705">
        <v>1544248800</v>
      </c>
      <c r="K705">
        <v>1547359200</v>
      </c>
      <c r="L705" t="b">
        <v>0</v>
      </c>
      <c r="M705" t="b">
        <v>0</v>
      </c>
      <c r="N705" t="s">
        <v>53</v>
      </c>
      <c r="O705" s="11">
        <f>E705/D705</f>
        <v>1.5861643835616439</v>
      </c>
      <c r="P705" s="5">
        <f>IF(ISERROR(E705/G705),"0",E705/G705)</f>
        <v>68.922619047619051</v>
      </c>
      <c r="Q705" t="s">
        <v>2040</v>
      </c>
      <c r="R705" t="s">
        <v>2043</v>
      </c>
      <c r="S705" s="8">
        <f>(((J705/60)/60)/24)+DATE(1970,1,1)</f>
        <v>43442.25</v>
      </c>
      <c r="T705" s="8">
        <f>(((K705/60)/60)/24)+DATE(1970,1,1)</f>
        <v>43478.25</v>
      </c>
    </row>
    <row r="706" spans="1:20" customFormat="1" ht="17" x14ac:dyDescent="0.2">
      <c r="A706">
        <v>708</v>
      </c>
      <c r="B706" t="s">
        <v>1454</v>
      </c>
      <c r="C706" s="3" t="s">
        <v>1455</v>
      </c>
      <c r="D706">
        <v>1700</v>
      </c>
      <c r="E706">
        <v>12020</v>
      </c>
      <c r="F706" t="s">
        <v>20</v>
      </c>
      <c r="G706">
        <v>137</v>
      </c>
      <c r="H706" t="s">
        <v>98</v>
      </c>
      <c r="I706" t="s">
        <v>99</v>
      </c>
      <c r="J706">
        <v>1495429200</v>
      </c>
      <c r="K706">
        <v>1496293200</v>
      </c>
      <c r="L706" t="b">
        <v>0</v>
      </c>
      <c r="M706" t="b">
        <v>0</v>
      </c>
      <c r="N706" t="s">
        <v>33</v>
      </c>
      <c r="O706" s="11">
        <f>E706/D706</f>
        <v>7.0705882352941174</v>
      </c>
      <c r="P706" s="5">
        <f>IF(ISERROR(E706/G706),"0",E706/G706)</f>
        <v>87.737226277372258</v>
      </c>
      <c r="Q706" t="s">
        <v>2038</v>
      </c>
      <c r="R706" t="s">
        <v>2039</v>
      </c>
      <c r="S706" s="8">
        <f>(((J706/60)/60)/24)+DATE(1970,1,1)</f>
        <v>42877.208333333328</v>
      </c>
      <c r="T706" s="8">
        <f>(((K706/60)/60)/24)+DATE(1970,1,1)</f>
        <v>42887.208333333328</v>
      </c>
    </row>
    <row r="707" spans="1:20" customFormat="1" ht="17" x14ac:dyDescent="0.2">
      <c r="A707">
        <v>709</v>
      </c>
      <c r="B707" t="s">
        <v>1456</v>
      </c>
      <c r="C707" s="3" t="s">
        <v>1457</v>
      </c>
      <c r="D707">
        <v>9800</v>
      </c>
      <c r="E707">
        <v>13954</v>
      </c>
      <c r="F707" t="s">
        <v>20</v>
      </c>
      <c r="G707">
        <v>186</v>
      </c>
      <c r="H707" t="s">
        <v>107</v>
      </c>
      <c r="I707" t="s">
        <v>108</v>
      </c>
      <c r="J707">
        <v>1334811600</v>
      </c>
      <c r="K707">
        <v>1335416400</v>
      </c>
      <c r="L707" t="b">
        <v>0</v>
      </c>
      <c r="M707" t="b">
        <v>0</v>
      </c>
      <c r="N707" t="s">
        <v>33</v>
      </c>
      <c r="O707" s="11">
        <f>E707/D707</f>
        <v>1.4238775510204082</v>
      </c>
      <c r="P707" s="5">
        <f>IF(ISERROR(E707/G707),"0",E707/G707)</f>
        <v>75.021505376344081</v>
      </c>
      <c r="Q707" t="s">
        <v>2038</v>
      </c>
      <c r="R707" t="s">
        <v>2039</v>
      </c>
      <c r="S707" s="8">
        <f>(((J707/60)/60)/24)+DATE(1970,1,1)</f>
        <v>41018.208333333336</v>
      </c>
      <c r="T707" s="8">
        <f>(((K707/60)/60)/24)+DATE(1970,1,1)</f>
        <v>41025.208333333336</v>
      </c>
    </row>
    <row r="708" spans="1:20" customFormat="1" ht="34" x14ac:dyDescent="0.2">
      <c r="A708">
        <v>710</v>
      </c>
      <c r="B708" t="s">
        <v>1458</v>
      </c>
      <c r="C708" s="3" t="s">
        <v>1459</v>
      </c>
      <c r="D708">
        <v>4300</v>
      </c>
      <c r="E708">
        <v>6358</v>
      </c>
      <c r="F708" t="s">
        <v>20</v>
      </c>
      <c r="G708">
        <v>125</v>
      </c>
      <c r="H708" t="s">
        <v>21</v>
      </c>
      <c r="I708" t="s">
        <v>22</v>
      </c>
      <c r="J708">
        <v>1531544400</v>
      </c>
      <c r="K708">
        <v>1532149200</v>
      </c>
      <c r="L708" t="b">
        <v>0</v>
      </c>
      <c r="M708" t="b">
        <v>1</v>
      </c>
      <c r="N708" t="s">
        <v>33</v>
      </c>
      <c r="O708" s="11">
        <f>E708/D708</f>
        <v>1.4786046511627906</v>
      </c>
      <c r="P708" s="5">
        <f>IF(ISERROR(E708/G708),"0",E708/G708)</f>
        <v>50.863999999999997</v>
      </c>
      <c r="Q708" t="s">
        <v>2038</v>
      </c>
      <c r="R708" t="s">
        <v>2039</v>
      </c>
      <c r="S708" s="8">
        <f>(((J708/60)/60)/24)+DATE(1970,1,1)</f>
        <v>43295.208333333328</v>
      </c>
      <c r="T708" s="8">
        <f>(((K708/60)/60)/24)+DATE(1970,1,1)</f>
        <v>43302.208333333328</v>
      </c>
    </row>
    <row r="709" spans="1:20" customFormat="1" ht="34" x14ac:dyDescent="0.2">
      <c r="A709">
        <v>711</v>
      </c>
      <c r="B709" t="s">
        <v>1460</v>
      </c>
      <c r="C709" s="3" t="s">
        <v>1461</v>
      </c>
      <c r="D709">
        <v>6200</v>
      </c>
      <c r="E709">
        <v>1260</v>
      </c>
      <c r="F709" t="s">
        <v>14</v>
      </c>
      <c r="G709">
        <v>14</v>
      </c>
      <c r="H709" t="s">
        <v>107</v>
      </c>
      <c r="I709" t="s">
        <v>108</v>
      </c>
      <c r="J709">
        <v>1453615200</v>
      </c>
      <c r="K709">
        <v>1453788000</v>
      </c>
      <c r="L709" t="b">
        <v>1</v>
      </c>
      <c r="M709" t="b">
        <v>1</v>
      </c>
      <c r="N709" t="s">
        <v>33</v>
      </c>
      <c r="O709" s="11">
        <f>E709/D709</f>
        <v>0.20322580645161289</v>
      </c>
      <c r="P709" s="5">
        <f>IF(ISERROR(E709/G709),"0",E709/G709)</f>
        <v>90</v>
      </c>
      <c r="Q709" t="s">
        <v>2038</v>
      </c>
      <c r="R709" t="s">
        <v>2039</v>
      </c>
      <c r="S709" s="8">
        <f>(((J709/60)/60)/24)+DATE(1970,1,1)</f>
        <v>42393.25</v>
      </c>
      <c r="T709" s="8">
        <f>(((K709/60)/60)/24)+DATE(1970,1,1)</f>
        <v>42395.25</v>
      </c>
    </row>
    <row r="710" spans="1:20" customFormat="1" ht="34" x14ac:dyDescent="0.2">
      <c r="A710">
        <v>712</v>
      </c>
      <c r="B710" t="s">
        <v>1462</v>
      </c>
      <c r="C710" s="3" t="s">
        <v>1463</v>
      </c>
      <c r="D710">
        <v>800</v>
      </c>
      <c r="E710">
        <v>14725</v>
      </c>
      <c r="F710" t="s">
        <v>20</v>
      </c>
      <c r="G710">
        <v>202</v>
      </c>
      <c r="H710" t="s">
        <v>21</v>
      </c>
      <c r="I710" t="s">
        <v>22</v>
      </c>
      <c r="J710">
        <v>1467954000</v>
      </c>
      <c r="K710">
        <v>1471496400</v>
      </c>
      <c r="L710" t="b">
        <v>0</v>
      </c>
      <c r="M710" t="b">
        <v>0</v>
      </c>
      <c r="N710" t="s">
        <v>33</v>
      </c>
      <c r="O710" s="11">
        <f>E710/D710</f>
        <v>18.40625</v>
      </c>
      <c r="P710" s="5">
        <f>IF(ISERROR(E710/G710),"0",E710/G710)</f>
        <v>72.896039603960389</v>
      </c>
      <c r="Q710" t="s">
        <v>2038</v>
      </c>
      <c r="R710" t="s">
        <v>2039</v>
      </c>
      <c r="S710" s="8">
        <f>(((J710/60)/60)/24)+DATE(1970,1,1)</f>
        <v>42559.208333333328</v>
      </c>
      <c r="T710" s="8">
        <f>(((K710/60)/60)/24)+DATE(1970,1,1)</f>
        <v>42600.208333333328</v>
      </c>
    </row>
    <row r="711" spans="1:20" customFormat="1" ht="17" x14ac:dyDescent="0.2">
      <c r="A711">
        <v>713</v>
      </c>
      <c r="B711" t="s">
        <v>1464</v>
      </c>
      <c r="C711" s="3" t="s">
        <v>1465</v>
      </c>
      <c r="D711">
        <v>6900</v>
      </c>
      <c r="E711">
        <v>11174</v>
      </c>
      <c r="F711" t="s">
        <v>20</v>
      </c>
      <c r="G711">
        <v>103</v>
      </c>
      <c r="H711" t="s">
        <v>21</v>
      </c>
      <c r="I711" t="s">
        <v>22</v>
      </c>
      <c r="J711">
        <v>1471842000</v>
      </c>
      <c r="K711">
        <v>1472878800</v>
      </c>
      <c r="L711" t="b">
        <v>0</v>
      </c>
      <c r="M711" t="b">
        <v>0</v>
      </c>
      <c r="N711" t="s">
        <v>133</v>
      </c>
      <c r="O711" s="11">
        <f>E711/D711</f>
        <v>1.6194202898550725</v>
      </c>
      <c r="P711" s="5">
        <f>IF(ISERROR(E711/G711),"0",E711/G711)</f>
        <v>108.48543689320388</v>
      </c>
      <c r="Q711" t="s">
        <v>2046</v>
      </c>
      <c r="R711" t="s">
        <v>2055</v>
      </c>
      <c r="S711" s="8">
        <f>(((J711/60)/60)/24)+DATE(1970,1,1)</f>
        <v>42604.208333333328</v>
      </c>
      <c r="T711" s="8">
        <f>(((K711/60)/60)/24)+DATE(1970,1,1)</f>
        <v>42616.208333333328</v>
      </c>
    </row>
    <row r="712" spans="1:20" customFormat="1" ht="17" x14ac:dyDescent="0.2">
      <c r="A712">
        <v>714</v>
      </c>
      <c r="B712" t="s">
        <v>1466</v>
      </c>
      <c r="C712" s="3" t="s">
        <v>1467</v>
      </c>
      <c r="D712">
        <v>38500</v>
      </c>
      <c r="E712">
        <v>182036</v>
      </c>
      <c r="F712" t="s">
        <v>20</v>
      </c>
      <c r="G712">
        <v>1785</v>
      </c>
      <c r="H712" t="s">
        <v>21</v>
      </c>
      <c r="I712" t="s">
        <v>22</v>
      </c>
      <c r="J712">
        <v>1408424400</v>
      </c>
      <c r="K712">
        <v>1408510800</v>
      </c>
      <c r="L712" t="b">
        <v>0</v>
      </c>
      <c r="M712" t="b">
        <v>0</v>
      </c>
      <c r="N712" t="s">
        <v>23</v>
      </c>
      <c r="O712" s="11">
        <f>E712/D712</f>
        <v>4.7282077922077921</v>
      </c>
      <c r="P712" s="5">
        <f>IF(ISERROR(E712/G712),"0",E712/G712)</f>
        <v>101.98095238095237</v>
      </c>
      <c r="Q712" t="s">
        <v>2034</v>
      </c>
      <c r="R712" t="s">
        <v>2035</v>
      </c>
      <c r="S712" s="8">
        <f>(((J712/60)/60)/24)+DATE(1970,1,1)</f>
        <v>41870.208333333336</v>
      </c>
      <c r="T712" s="8">
        <f>(((K712/60)/60)/24)+DATE(1970,1,1)</f>
        <v>41871.208333333336</v>
      </c>
    </row>
    <row r="713" spans="1:20" customFormat="1" ht="17" x14ac:dyDescent="0.2">
      <c r="A713">
        <v>715</v>
      </c>
      <c r="B713" t="s">
        <v>1468</v>
      </c>
      <c r="C713" s="3" t="s">
        <v>1469</v>
      </c>
      <c r="D713">
        <v>118000</v>
      </c>
      <c r="E713">
        <v>28870</v>
      </c>
      <c r="F713" t="s">
        <v>14</v>
      </c>
      <c r="G713">
        <v>656</v>
      </c>
      <c r="H713" t="s">
        <v>21</v>
      </c>
      <c r="I713" t="s">
        <v>22</v>
      </c>
      <c r="J713">
        <v>1281157200</v>
      </c>
      <c r="K713">
        <v>1281589200</v>
      </c>
      <c r="L713" t="b">
        <v>0</v>
      </c>
      <c r="M713" t="b">
        <v>0</v>
      </c>
      <c r="N713" t="s">
        <v>292</v>
      </c>
      <c r="O713" s="11">
        <f>E713/D713</f>
        <v>0.24466101694915254</v>
      </c>
      <c r="P713" s="5">
        <f>IF(ISERROR(E713/G713),"0",E713/G713)</f>
        <v>44.009146341463413</v>
      </c>
      <c r="Q713" t="s">
        <v>2049</v>
      </c>
      <c r="R713" t="s">
        <v>2060</v>
      </c>
      <c r="S713" s="8">
        <f>(((J713/60)/60)/24)+DATE(1970,1,1)</f>
        <v>40397.208333333336</v>
      </c>
      <c r="T713" s="8">
        <f>(((K713/60)/60)/24)+DATE(1970,1,1)</f>
        <v>40402.208333333336</v>
      </c>
    </row>
    <row r="714" spans="1:20" customFormat="1" ht="17" x14ac:dyDescent="0.2">
      <c r="A714">
        <v>716</v>
      </c>
      <c r="B714" t="s">
        <v>1470</v>
      </c>
      <c r="C714" s="3" t="s">
        <v>1471</v>
      </c>
      <c r="D714">
        <v>2000</v>
      </c>
      <c r="E714">
        <v>10353</v>
      </c>
      <c r="F714" t="s">
        <v>20</v>
      </c>
      <c r="G714">
        <v>157</v>
      </c>
      <c r="H714" t="s">
        <v>21</v>
      </c>
      <c r="I714" t="s">
        <v>22</v>
      </c>
      <c r="J714">
        <v>1373432400</v>
      </c>
      <c r="K714">
        <v>1375851600</v>
      </c>
      <c r="L714" t="b">
        <v>0</v>
      </c>
      <c r="M714" t="b">
        <v>1</v>
      </c>
      <c r="N714" t="s">
        <v>33</v>
      </c>
      <c r="O714" s="11">
        <f>E714/D714</f>
        <v>5.1764999999999999</v>
      </c>
      <c r="P714" s="5">
        <f>IF(ISERROR(E714/G714),"0",E714/G714)</f>
        <v>65.942675159235662</v>
      </c>
      <c r="Q714" t="s">
        <v>2038</v>
      </c>
      <c r="R714" t="s">
        <v>2039</v>
      </c>
      <c r="S714" s="8">
        <f>(((J714/60)/60)/24)+DATE(1970,1,1)</f>
        <v>41465.208333333336</v>
      </c>
      <c r="T714" s="8">
        <f>(((K714/60)/60)/24)+DATE(1970,1,1)</f>
        <v>41493.208333333336</v>
      </c>
    </row>
    <row r="715" spans="1:20" customFormat="1" ht="34" x14ac:dyDescent="0.2">
      <c r="A715">
        <v>717</v>
      </c>
      <c r="B715" t="s">
        <v>1472</v>
      </c>
      <c r="C715" s="3" t="s">
        <v>1473</v>
      </c>
      <c r="D715">
        <v>5600</v>
      </c>
      <c r="E715">
        <v>13868</v>
      </c>
      <c r="F715" t="s">
        <v>20</v>
      </c>
      <c r="G715">
        <v>555</v>
      </c>
      <c r="H715" t="s">
        <v>21</v>
      </c>
      <c r="I715" t="s">
        <v>22</v>
      </c>
      <c r="J715">
        <v>1313989200</v>
      </c>
      <c r="K715">
        <v>1315803600</v>
      </c>
      <c r="L715" t="b">
        <v>0</v>
      </c>
      <c r="M715" t="b">
        <v>0</v>
      </c>
      <c r="N715" t="s">
        <v>42</v>
      </c>
      <c r="O715" s="11">
        <f>E715/D715</f>
        <v>2.4764285714285714</v>
      </c>
      <c r="P715" s="5">
        <f>IF(ISERROR(E715/G715),"0",E715/G715)</f>
        <v>24.987387387387386</v>
      </c>
      <c r="Q715" t="s">
        <v>2040</v>
      </c>
      <c r="R715" t="s">
        <v>2041</v>
      </c>
      <c r="S715" s="8">
        <f>(((J715/60)/60)/24)+DATE(1970,1,1)</f>
        <v>40777.208333333336</v>
      </c>
      <c r="T715" s="8">
        <f>(((K715/60)/60)/24)+DATE(1970,1,1)</f>
        <v>40798.208333333336</v>
      </c>
    </row>
    <row r="716" spans="1:20" customFormat="1" ht="17" x14ac:dyDescent="0.2">
      <c r="A716">
        <v>718</v>
      </c>
      <c r="B716" t="s">
        <v>1474</v>
      </c>
      <c r="C716" s="3" t="s">
        <v>1475</v>
      </c>
      <c r="D716">
        <v>8300</v>
      </c>
      <c r="E716">
        <v>8317</v>
      </c>
      <c r="F716" t="s">
        <v>20</v>
      </c>
      <c r="G716">
        <v>297</v>
      </c>
      <c r="H716" t="s">
        <v>21</v>
      </c>
      <c r="I716" t="s">
        <v>22</v>
      </c>
      <c r="J716">
        <v>1371445200</v>
      </c>
      <c r="K716">
        <v>1373691600</v>
      </c>
      <c r="L716" t="b">
        <v>0</v>
      </c>
      <c r="M716" t="b">
        <v>0</v>
      </c>
      <c r="N716" t="s">
        <v>65</v>
      </c>
      <c r="O716" s="11">
        <f>E716/D716</f>
        <v>1.0020481927710843</v>
      </c>
      <c r="P716" s="5">
        <f>IF(ISERROR(E716/G716),"0",E716/G716)</f>
        <v>28.003367003367003</v>
      </c>
      <c r="Q716" t="s">
        <v>2036</v>
      </c>
      <c r="R716" t="s">
        <v>2045</v>
      </c>
      <c r="S716" s="8">
        <f>(((J716/60)/60)/24)+DATE(1970,1,1)</f>
        <v>41442.208333333336</v>
      </c>
      <c r="T716" s="8">
        <f>(((K716/60)/60)/24)+DATE(1970,1,1)</f>
        <v>41468.208333333336</v>
      </c>
    </row>
    <row r="717" spans="1:20" customFormat="1" ht="17" x14ac:dyDescent="0.2">
      <c r="A717">
        <v>719</v>
      </c>
      <c r="B717" t="s">
        <v>1476</v>
      </c>
      <c r="C717" s="3" t="s">
        <v>1477</v>
      </c>
      <c r="D717">
        <v>6900</v>
      </c>
      <c r="E717">
        <v>10557</v>
      </c>
      <c r="F717" t="s">
        <v>20</v>
      </c>
      <c r="G717">
        <v>123</v>
      </c>
      <c r="H717" t="s">
        <v>21</v>
      </c>
      <c r="I717" t="s">
        <v>22</v>
      </c>
      <c r="J717">
        <v>1338267600</v>
      </c>
      <c r="K717">
        <v>1339218000</v>
      </c>
      <c r="L717" t="b">
        <v>0</v>
      </c>
      <c r="M717" t="b">
        <v>0</v>
      </c>
      <c r="N717" t="s">
        <v>119</v>
      </c>
      <c r="O717" s="11">
        <f>E717/D717</f>
        <v>1.53</v>
      </c>
      <c r="P717" s="5">
        <f>IF(ISERROR(E717/G717),"0",E717/G717)</f>
        <v>85.829268292682926</v>
      </c>
      <c r="Q717" t="s">
        <v>2046</v>
      </c>
      <c r="R717" t="s">
        <v>2052</v>
      </c>
      <c r="S717" s="8">
        <f>(((J717/60)/60)/24)+DATE(1970,1,1)</f>
        <v>41058.208333333336</v>
      </c>
      <c r="T717" s="8">
        <f>(((K717/60)/60)/24)+DATE(1970,1,1)</f>
        <v>41069.208333333336</v>
      </c>
    </row>
    <row r="718" spans="1:20" customFormat="1" ht="34" x14ac:dyDescent="0.2">
      <c r="A718">
        <v>720</v>
      </c>
      <c r="B718" t="s">
        <v>1478</v>
      </c>
      <c r="C718" s="3" t="s">
        <v>1479</v>
      </c>
      <c r="D718">
        <v>8700</v>
      </c>
      <c r="E718">
        <v>3227</v>
      </c>
      <c r="F718" t="s">
        <v>74</v>
      </c>
      <c r="G718">
        <v>38</v>
      </c>
      <c r="H718" t="s">
        <v>36</v>
      </c>
      <c r="I718" t="s">
        <v>37</v>
      </c>
      <c r="J718">
        <v>1519192800</v>
      </c>
      <c r="K718">
        <v>1520402400</v>
      </c>
      <c r="L718" t="b">
        <v>0</v>
      </c>
      <c r="M718" t="b">
        <v>1</v>
      </c>
      <c r="N718" t="s">
        <v>33</v>
      </c>
      <c r="O718" s="11">
        <f>E718/D718</f>
        <v>0.37091954022988505</v>
      </c>
      <c r="P718" s="5">
        <f>IF(ISERROR(E718/G718),"0",E718/G718)</f>
        <v>84.921052631578945</v>
      </c>
      <c r="Q718" t="s">
        <v>2038</v>
      </c>
      <c r="R718" t="s">
        <v>2039</v>
      </c>
      <c r="S718" s="8">
        <f>(((J718/60)/60)/24)+DATE(1970,1,1)</f>
        <v>43152.25</v>
      </c>
      <c r="T718" s="8">
        <f>(((K718/60)/60)/24)+DATE(1970,1,1)</f>
        <v>43166.25</v>
      </c>
    </row>
    <row r="719" spans="1:20" customFormat="1" ht="17" x14ac:dyDescent="0.2">
      <c r="A719">
        <v>721</v>
      </c>
      <c r="B719" t="s">
        <v>1480</v>
      </c>
      <c r="C719" s="3" t="s">
        <v>1481</v>
      </c>
      <c r="D719">
        <v>123600</v>
      </c>
      <c r="E719">
        <v>5429</v>
      </c>
      <c r="F719" t="s">
        <v>74</v>
      </c>
      <c r="G719">
        <v>60</v>
      </c>
      <c r="H719" t="s">
        <v>21</v>
      </c>
      <c r="I719" t="s">
        <v>22</v>
      </c>
      <c r="J719">
        <v>1522818000</v>
      </c>
      <c r="K719">
        <v>1523336400</v>
      </c>
      <c r="L719" t="b">
        <v>0</v>
      </c>
      <c r="M719" t="b">
        <v>0</v>
      </c>
      <c r="N719" t="s">
        <v>23</v>
      </c>
      <c r="O719" s="11">
        <f>E719/D719</f>
        <v>4.3923948220064728E-2</v>
      </c>
      <c r="P719" s="5">
        <f>IF(ISERROR(E719/G719),"0",E719/G719)</f>
        <v>90.483333333333334</v>
      </c>
      <c r="Q719" t="s">
        <v>2034</v>
      </c>
      <c r="R719" t="s">
        <v>2035</v>
      </c>
      <c r="S719" s="8">
        <f>(((J719/60)/60)/24)+DATE(1970,1,1)</f>
        <v>43194.208333333328</v>
      </c>
      <c r="T719" s="8">
        <f>(((K719/60)/60)/24)+DATE(1970,1,1)</f>
        <v>43200.208333333328</v>
      </c>
    </row>
    <row r="720" spans="1:20" customFormat="1" ht="17" x14ac:dyDescent="0.2">
      <c r="A720">
        <v>722</v>
      </c>
      <c r="B720" t="s">
        <v>1482</v>
      </c>
      <c r="C720" s="3" t="s">
        <v>1483</v>
      </c>
      <c r="D720">
        <v>48500</v>
      </c>
      <c r="E720">
        <v>75906</v>
      </c>
      <c r="F720" t="s">
        <v>20</v>
      </c>
      <c r="G720">
        <v>3036</v>
      </c>
      <c r="H720" t="s">
        <v>21</v>
      </c>
      <c r="I720" t="s">
        <v>22</v>
      </c>
      <c r="J720">
        <v>1509948000</v>
      </c>
      <c r="K720">
        <v>1512280800</v>
      </c>
      <c r="L720" t="b">
        <v>0</v>
      </c>
      <c r="M720" t="b">
        <v>0</v>
      </c>
      <c r="N720" t="s">
        <v>42</v>
      </c>
      <c r="O720" s="11">
        <f>E720/D720</f>
        <v>1.5650721649484536</v>
      </c>
      <c r="P720" s="5">
        <f>IF(ISERROR(E720/G720),"0",E720/G720)</f>
        <v>25.00197628458498</v>
      </c>
      <c r="Q720" t="s">
        <v>2040</v>
      </c>
      <c r="R720" t="s">
        <v>2041</v>
      </c>
      <c r="S720" s="8">
        <f>(((J720/60)/60)/24)+DATE(1970,1,1)</f>
        <v>43045.25</v>
      </c>
      <c r="T720" s="8">
        <f>(((K720/60)/60)/24)+DATE(1970,1,1)</f>
        <v>43072.25</v>
      </c>
    </row>
    <row r="721" spans="1:20" customFormat="1" ht="17" x14ac:dyDescent="0.2">
      <c r="A721">
        <v>723</v>
      </c>
      <c r="B721" t="s">
        <v>1484</v>
      </c>
      <c r="C721" s="3" t="s">
        <v>1485</v>
      </c>
      <c r="D721">
        <v>4900</v>
      </c>
      <c r="E721">
        <v>13250</v>
      </c>
      <c r="F721" t="s">
        <v>20</v>
      </c>
      <c r="G721">
        <v>144</v>
      </c>
      <c r="H721" t="s">
        <v>26</v>
      </c>
      <c r="I721" t="s">
        <v>27</v>
      </c>
      <c r="J721">
        <v>1456898400</v>
      </c>
      <c r="K721">
        <v>1458709200</v>
      </c>
      <c r="L721" t="b">
        <v>0</v>
      </c>
      <c r="M721" t="b">
        <v>0</v>
      </c>
      <c r="N721" t="s">
        <v>33</v>
      </c>
      <c r="O721" s="11">
        <f>E721/D721</f>
        <v>2.704081632653061</v>
      </c>
      <c r="P721" s="5">
        <f>IF(ISERROR(E721/G721),"0",E721/G721)</f>
        <v>92.013888888888886</v>
      </c>
      <c r="Q721" t="s">
        <v>2038</v>
      </c>
      <c r="R721" t="s">
        <v>2039</v>
      </c>
      <c r="S721" s="8">
        <f>(((J721/60)/60)/24)+DATE(1970,1,1)</f>
        <v>42431.25</v>
      </c>
      <c r="T721" s="8">
        <f>(((K721/60)/60)/24)+DATE(1970,1,1)</f>
        <v>42452.208333333328</v>
      </c>
    </row>
    <row r="722" spans="1:20" customFormat="1" ht="34" x14ac:dyDescent="0.2">
      <c r="A722">
        <v>724</v>
      </c>
      <c r="B722" t="s">
        <v>1486</v>
      </c>
      <c r="C722" s="3" t="s">
        <v>1487</v>
      </c>
      <c r="D722">
        <v>8400</v>
      </c>
      <c r="E722">
        <v>11261</v>
      </c>
      <c r="F722" t="s">
        <v>20</v>
      </c>
      <c r="G722">
        <v>121</v>
      </c>
      <c r="H722" t="s">
        <v>40</v>
      </c>
      <c r="I722" t="s">
        <v>41</v>
      </c>
      <c r="J722">
        <v>1413954000</v>
      </c>
      <c r="K722">
        <v>1414126800</v>
      </c>
      <c r="L722" t="b">
        <v>0</v>
      </c>
      <c r="M722" t="b">
        <v>1</v>
      </c>
      <c r="N722" t="s">
        <v>33</v>
      </c>
      <c r="O722" s="11">
        <f>E722/D722</f>
        <v>1.3405952380952382</v>
      </c>
      <c r="P722" s="5">
        <f>IF(ISERROR(E722/G722),"0",E722/G722)</f>
        <v>93.066115702479337</v>
      </c>
      <c r="Q722" t="s">
        <v>2038</v>
      </c>
      <c r="R722" t="s">
        <v>2039</v>
      </c>
      <c r="S722" s="8">
        <f>(((J722/60)/60)/24)+DATE(1970,1,1)</f>
        <v>41934.208333333336</v>
      </c>
      <c r="T722" s="8">
        <f>(((K722/60)/60)/24)+DATE(1970,1,1)</f>
        <v>41936.208333333336</v>
      </c>
    </row>
    <row r="723" spans="1:20" customFormat="1" ht="17" x14ac:dyDescent="0.2">
      <c r="A723">
        <v>725</v>
      </c>
      <c r="B723" t="s">
        <v>1488</v>
      </c>
      <c r="C723" s="3" t="s">
        <v>1489</v>
      </c>
      <c r="D723">
        <v>193200</v>
      </c>
      <c r="E723">
        <v>97369</v>
      </c>
      <c r="F723" t="s">
        <v>14</v>
      </c>
      <c r="G723">
        <v>1596</v>
      </c>
      <c r="H723" t="s">
        <v>21</v>
      </c>
      <c r="I723" t="s">
        <v>22</v>
      </c>
      <c r="J723">
        <v>1416031200</v>
      </c>
      <c r="K723">
        <v>1416204000</v>
      </c>
      <c r="L723" t="b">
        <v>0</v>
      </c>
      <c r="M723" t="b">
        <v>0</v>
      </c>
      <c r="N723" t="s">
        <v>292</v>
      </c>
      <c r="O723" s="11">
        <f>E723/D723</f>
        <v>0.50398033126293995</v>
      </c>
      <c r="P723" s="5">
        <f>IF(ISERROR(E723/G723),"0",E723/G723)</f>
        <v>61.008145363408524</v>
      </c>
      <c r="Q723" t="s">
        <v>2049</v>
      </c>
      <c r="R723" t="s">
        <v>2060</v>
      </c>
      <c r="S723" s="8">
        <f>(((J723/60)/60)/24)+DATE(1970,1,1)</f>
        <v>41958.25</v>
      </c>
      <c r="T723" s="8">
        <f>(((K723/60)/60)/24)+DATE(1970,1,1)</f>
        <v>41960.25</v>
      </c>
    </row>
    <row r="724" spans="1:20" customFormat="1" ht="17" x14ac:dyDescent="0.2">
      <c r="A724">
        <v>726</v>
      </c>
      <c r="B724" t="s">
        <v>1490</v>
      </c>
      <c r="C724" s="3" t="s">
        <v>1491</v>
      </c>
      <c r="D724">
        <v>54300</v>
      </c>
      <c r="E724">
        <v>48227</v>
      </c>
      <c r="F724" t="s">
        <v>74</v>
      </c>
      <c r="G724">
        <v>524</v>
      </c>
      <c r="H724" t="s">
        <v>21</v>
      </c>
      <c r="I724" t="s">
        <v>22</v>
      </c>
      <c r="J724">
        <v>1287982800</v>
      </c>
      <c r="K724">
        <v>1288501200</v>
      </c>
      <c r="L724" t="b">
        <v>0</v>
      </c>
      <c r="M724" t="b">
        <v>1</v>
      </c>
      <c r="N724" t="s">
        <v>33</v>
      </c>
      <c r="O724" s="11">
        <f>E724/D724</f>
        <v>0.88815837937384901</v>
      </c>
      <c r="P724" s="5">
        <f>IF(ISERROR(E724/G724),"0",E724/G724)</f>
        <v>92.036259541984734</v>
      </c>
      <c r="Q724" t="s">
        <v>2038</v>
      </c>
      <c r="R724" t="s">
        <v>2039</v>
      </c>
      <c r="S724" s="8">
        <f>(((J724/60)/60)/24)+DATE(1970,1,1)</f>
        <v>40476.208333333336</v>
      </c>
      <c r="T724" s="8">
        <f>(((K724/60)/60)/24)+DATE(1970,1,1)</f>
        <v>40482.208333333336</v>
      </c>
    </row>
    <row r="725" spans="1:20" customFormat="1" ht="17" x14ac:dyDescent="0.2">
      <c r="A725">
        <v>727</v>
      </c>
      <c r="B725" t="s">
        <v>1492</v>
      </c>
      <c r="C725" s="3" t="s">
        <v>1493</v>
      </c>
      <c r="D725">
        <v>8900</v>
      </c>
      <c r="E725">
        <v>14685</v>
      </c>
      <c r="F725" t="s">
        <v>20</v>
      </c>
      <c r="G725">
        <v>181</v>
      </c>
      <c r="H725" t="s">
        <v>21</v>
      </c>
      <c r="I725" t="s">
        <v>22</v>
      </c>
      <c r="J725">
        <v>1547964000</v>
      </c>
      <c r="K725">
        <v>1552971600</v>
      </c>
      <c r="L725" t="b">
        <v>0</v>
      </c>
      <c r="M725" t="b">
        <v>0</v>
      </c>
      <c r="N725" t="s">
        <v>28</v>
      </c>
      <c r="O725" s="11">
        <f>E725/D725</f>
        <v>1.65</v>
      </c>
      <c r="P725" s="5">
        <f>IF(ISERROR(E725/G725),"0",E725/G725)</f>
        <v>81.132596685082873</v>
      </c>
      <c r="Q725" t="s">
        <v>2036</v>
      </c>
      <c r="R725" t="s">
        <v>2037</v>
      </c>
      <c r="S725" s="8">
        <f>(((J725/60)/60)/24)+DATE(1970,1,1)</f>
        <v>43485.25</v>
      </c>
      <c r="T725" s="8">
        <f>(((K725/60)/60)/24)+DATE(1970,1,1)</f>
        <v>43543.208333333328</v>
      </c>
    </row>
    <row r="726" spans="1:20" customFormat="1" ht="34" x14ac:dyDescent="0.2">
      <c r="A726">
        <v>728</v>
      </c>
      <c r="B726" t="s">
        <v>1494</v>
      </c>
      <c r="C726" s="3" t="s">
        <v>1495</v>
      </c>
      <c r="D726">
        <v>4200</v>
      </c>
      <c r="E726">
        <v>735</v>
      </c>
      <c r="F726" t="s">
        <v>14</v>
      </c>
      <c r="G726">
        <v>10</v>
      </c>
      <c r="H726" t="s">
        <v>21</v>
      </c>
      <c r="I726" t="s">
        <v>22</v>
      </c>
      <c r="J726">
        <v>1464152400</v>
      </c>
      <c r="K726">
        <v>1465102800</v>
      </c>
      <c r="L726" t="b">
        <v>0</v>
      </c>
      <c r="M726" t="b">
        <v>0</v>
      </c>
      <c r="N726" t="s">
        <v>33</v>
      </c>
      <c r="O726" s="11">
        <f>E726/D726</f>
        <v>0.17499999999999999</v>
      </c>
      <c r="P726" s="5">
        <f>IF(ISERROR(E726/G726),"0",E726/G726)</f>
        <v>73.5</v>
      </c>
      <c r="Q726" t="s">
        <v>2038</v>
      </c>
      <c r="R726" t="s">
        <v>2039</v>
      </c>
      <c r="S726" s="8">
        <f>(((J726/60)/60)/24)+DATE(1970,1,1)</f>
        <v>42515.208333333328</v>
      </c>
      <c r="T726" s="8">
        <f>(((K726/60)/60)/24)+DATE(1970,1,1)</f>
        <v>42526.208333333328</v>
      </c>
    </row>
    <row r="727" spans="1:20" customFormat="1" ht="34" x14ac:dyDescent="0.2">
      <c r="A727">
        <v>729</v>
      </c>
      <c r="B727" t="s">
        <v>1496</v>
      </c>
      <c r="C727" s="3" t="s">
        <v>1497</v>
      </c>
      <c r="D727">
        <v>5600</v>
      </c>
      <c r="E727">
        <v>10397</v>
      </c>
      <c r="F727" t="s">
        <v>20</v>
      </c>
      <c r="G727">
        <v>122</v>
      </c>
      <c r="H727" t="s">
        <v>21</v>
      </c>
      <c r="I727" t="s">
        <v>22</v>
      </c>
      <c r="J727">
        <v>1359957600</v>
      </c>
      <c r="K727">
        <v>1360130400</v>
      </c>
      <c r="L727" t="b">
        <v>0</v>
      </c>
      <c r="M727" t="b">
        <v>0</v>
      </c>
      <c r="N727" t="s">
        <v>53</v>
      </c>
      <c r="O727" s="11">
        <f>E727/D727</f>
        <v>1.8566071428571429</v>
      </c>
      <c r="P727" s="5">
        <f>IF(ISERROR(E727/G727),"0",E727/G727)</f>
        <v>85.221311475409834</v>
      </c>
      <c r="Q727" t="s">
        <v>2040</v>
      </c>
      <c r="R727" t="s">
        <v>2043</v>
      </c>
      <c r="S727" s="8">
        <f>(((J727/60)/60)/24)+DATE(1970,1,1)</f>
        <v>41309.25</v>
      </c>
      <c r="T727" s="8">
        <f>(((K727/60)/60)/24)+DATE(1970,1,1)</f>
        <v>41311.25</v>
      </c>
    </row>
    <row r="728" spans="1:20" customFormat="1" ht="17" x14ac:dyDescent="0.2">
      <c r="A728">
        <v>730</v>
      </c>
      <c r="B728" t="s">
        <v>1498</v>
      </c>
      <c r="C728" s="3" t="s">
        <v>1499</v>
      </c>
      <c r="D728">
        <v>28800</v>
      </c>
      <c r="E728">
        <v>118847</v>
      </c>
      <c r="F728" t="s">
        <v>20</v>
      </c>
      <c r="G728">
        <v>1071</v>
      </c>
      <c r="H728" t="s">
        <v>15</v>
      </c>
      <c r="I728" t="s">
        <v>16</v>
      </c>
      <c r="J728">
        <v>1432357200</v>
      </c>
      <c r="K728">
        <v>1432875600</v>
      </c>
      <c r="L728" t="b">
        <v>0</v>
      </c>
      <c r="M728" t="b">
        <v>0</v>
      </c>
      <c r="N728" t="s">
        <v>65</v>
      </c>
      <c r="O728" s="11">
        <f>E728/D728</f>
        <v>4.1266319444444441</v>
      </c>
      <c r="P728" s="5">
        <f>IF(ISERROR(E728/G728),"0",E728/G728)</f>
        <v>110.96825396825396</v>
      </c>
      <c r="Q728" t="s">
        <v>2036</v>
      </c>
      <c r="R728" t="s">
        <v>2045</v>
      </c>
      <c r="S728" s="8">
        <f>(((J728/60)/60)/24)+DATE(1970,1,1)</f>
        <v>42147.208333333328</v>
      </c>
      <c r="T728" s="8">
        <f>(((K728/60)/60)/24)+DATE(1970,1,1)</f>
        <v>42153.208333333328</v>
      </c>
    </row>
    <row r="729" spans="1:20" customFormat="1" ht="17" x14ac:dyDescent="0.2">
      <c r="A729">
        <v>731</v>
      </c>
      <c r="B729" t="s">
        <v>1500</v>
      </c>
      <c r="C729" s="3" t="s">
        <v>1501</v>
      </c>
      <c r="D729">
        <v>8000</v>
      </c>
      <c r="E729">
        <v>7220</v>
      </c>
      <c r="F729" t="s">
        <v>74</v>
      </c>
      <c r="G729">
        <v>219</v>
      </c>
      <c r="H729" t="s">
        <v>21</v>
      </c>
      <c r="I729" t="s">
        <v>22</v>
      </c>
      <c r="J729">
        <v>1500786000</v>
      </c>
      <c r="K729">
        <v>1500872400</v>
      </c>
      <c r="L729" t="b">
        <v>0</v>
      </c>
      <c r="M729" t="b">
        <v>0</v>
      </c>
      <c r="N729" t="s">
        <v>28</v>
      </c>
      <c r="O729" s="11">
        <f>E729/D729</f>
        <v>0.90249999999999997</v>
      </c>
      <c r="P729" s="5">
        <f>IF(ISERROR(E729/G729),"0",E729/G729)</f>
        <v>32.968036529680369</v>
      </c>
      <c r="Q729" t="s">
        <v>2036</v>
      </c>
      <c r="R729" t="s">
        <v>2037</v>
      </c>
      <c r="S729" s="8">
        <f>(((J729/60)/60)/24)+DATE(1970,1,1)</f>
        <v>42939.208333333328</v>
      </c>
      <c r="T729" s="8">
        <f>(((K729/60)/60)/24)+DATE(1970,1,1)</f>
        <v>42940.208333333328</v>
      </c>
    </row>
    <row r="730" spans="1:20" customFormat="1" ht="17" x14ac:dyDescent="0.2">
      <c r="A730">
        <v>732</v>
      </c>
      <c r="B730" t="s">
        <v>1502</v>
      </c>
      <c r="C730" s="3" t="s">
        <v>1503</v>
      </c>
      <c r="D730">
        <v>117000</v>
      </c>
      <c r="E730">
        <v>107622</v>
      </c>
      <c r="F730" t="s">
        <v>14</v>
      </c>
      <c r="G730">
        <v>1121</v>
      </c>
      <c r="H730" t="s">
        <v>21</v>
      </c>
      <c r="I730" t="s">
        <v>22</v>
      </c>
      <c r="J730">
        <v>1490158800</v>
      </c>
      <c r="K730">
        <v>1492146000</v>
      </c>
      <c r="L730" t="b">
        <v>0</v>
      </c>
      <c r="M730" t="b">
        <v>1</v>
      </c>
      <c r="N730" t="s">
        <v>23</v>
      </c>
      <c r="O730" s="11">
        <f>E730/D730</f>
        <v>0.91984615384615387</v>
      </c>
      <c r="P730" s="5">
        <f>IF(ISERROR(E730/G730),"0",E730/G730)</f>
        <v>96.005352363960753</v>
      </c>
      <c r="Q730" t="s">
        <v>2034</v>
      </c>
      <c r="R730" t="s">
        <v>2035</v>
      </c>
      <c r="S730" s="8">
        <f>(((J730/60)/60)/24)+DATE(1970,1,1)</f>
        <v>42816.208333333328</v>
      </c>
      <c r="T730" s="8">
        <f>(((K730/60)/60)/24)+DATE(1970,1,1)</f>
        <v>42839.208333333328</v>
      </c>
    </row>
    <row r="731" spans="1:20" customFormat="1" ht="17" x14ac:dyDescent="0.2">
      <c r="A731">
        <v>733</v>
      </c>
      <c r="B731" t="s">
        <v>1504</v>
      </c>
      <c r="C731" s="3" t="s">
        <v>1505</v>
      </c>
      <c r="D731">
        <v>15800</v>
      </c>
      <c r="E731">
        <v>83267</v>
      </c>
      <c r="F731" t="s">
        <v>20</v>
      </c>
      <c r="G731">
        <v>980</v>
      </c>
      <c r="H731" t="s">
        <v>21</v>
      </c>
      <c r="I731" t="s">
        <v>22</v>
      </c>
      <c r="J731">
        <v>1406178000</v>
      </c>
      <c r="K731">
        <v>1407301200</v>
      </c>
      <c r="L731" t="b">
        <v>0</v>
      </c>
      <c r="M731" t="b">
        <v>0</v>
      </c>
      <c r="N731" t="s">
        <v>148</v>
      </c>
      <c r="O731" s="11">
        <f>E731/D731</f>
        <v>5.2700632911392402</v>
      </c>
      <c r="P731" s="5">
        <f>IF(ISERROR(E731/G731),"0",E731/G731)</f>
        <v>84.96632653061225</v>
      </c>
      <c r="Q731" t="s">
        <v>2034</v>
      </c>
      <c r="R731" t="s">
        <v>2056</v>
      </c>
      <c r="S731" s="8">
        <f>(((J731/60)/60)/24)+DATE(1970,1,1)</f>
        <v>41844.208333333336</v>
      </c>
      <c r="T731" s="8">
        <f>(((K731/60)/60)/24)+DATE(1970,1,1)</f>
        <v>41857.208333333336</v>
      </c>
    </row>
    <row r="732" spans="1:20" customFormat="1" ht="17" x14ac:dyDescent="0.2">
      <c r="A732">
        <v>734</v>
      </c>
      <c r="B732" t="s">
        <v>1506</v>
      </c>
      <c r="C732" s="3" t="s">
        <v>1507</v>
      </c>
      <c r="D732">
        <v>4200</v>
      </c>
      <c r="E732">
        <v>13404</v>
      </c>
      <c r="F732" t="s">
        <v>20</v>
      </c>
      <c r="G732">
        <v>536</v>
      </c>
      <c r="H732" t="s">
        <v>21</v>
      </c>
      <c r="I732" t="s">
        <v>22</v>
      </c>
      <c r="J732">
        <v>1485583200</v>
      </c>
      <c r="K732">
        <v>1486620000</v>
      </c>
      <c r="L732" t="b">
        <v>0</v>
      </c>
      <c r="M732" t="b">
        <v>1</v>
      </c>
      <c r="N732" t="s">
        <v>33</v>
      </c>
      <c r="O732" s="11">
        <f>E732/D732</f>
        <v>3.1914285714285713</v>
      </c>
      <c r="P732" s="5">
        <f>IF(ISERROR(E732/G732),"0",E732/G732)</f>
        <v>25.007462686567163</v>
      </c>
      <c r="Q732" t="s">
        <v>2038</v>
      </c>
      <c r="R732" t="s">
        <v>2039</v>
      </c>
      <c r="S732" s="8">
        <f>(((J732/60)/60)/24)+DATE(1970,1,1)</f>
        <v>42763.25</v>
      </c>
      <c r="T732" s="8">
        <f>(((K732/60)/60)/24)+DATE(1970,1,1)</f>
        <v>42775.25</v>
      </c>
    </row>
    <row r="733" spans="1:20" customFormat="1" ht="34" x14ac:dyDescent="0.2">
      <c r="A733">
        <v>735</v>
      </c>
      <c r="B733" t="s">
        <v>1508</v>
      </c>
      <c r="C733" s="3" t="s">
        <v>1509</v>
      </c>
      <c r="D733">
        <v>37100</v>
      </c>
      <c r="E733">
        <v>131404</v>
      </c>
      <c r="F733" t="s">
        <v>20</v>
      </c>
      <c r="G733">
        <v>1991</v>
      </c>
      <c r="H733" t="s">
        <v>21</v>
      </c>
      <c r="I733" t="s">
        <v>22</v>
      </c>
      <c r="J733">
        <v>1459314000</v>
      </c>
      <c r="K733">
        <v>1459918800</v>
      </c>
      <c r="L733" t="b">
        <v>0</v>
      </c>
      <c r="M733" t="b">
        <v>0</v>
      </c>
      <c r="N733" t="s">
        <v>122</v>
      </c>
      <c r="O733" s="11">
        <f>E733/D733</f>
        <v>3.5418867924528303</v>
      </c>
      <c r="P733" s="5">
        <f>IF(ISERROR(E733/G733),"0",E733/G733)</f>
        <v>65.998995479658461</v>
      </c>
      <c r="Q733" t="s">
        <v>2053</v>
      </c>
      <c r="R733" t="s">
        <v>2054</v>
      </c>
      <c r="S733" s="8">
        <f>(((J733/60)/60)/24)+DATE(1970,1,1)</f>
        <v>42459.208333333328</v>
      </c>
      <c r="T733" s="8">
        <f>(((K733/60)/60)/24)+DATE(1970,1,1)</f>
        <v>42466.208333333328</v>
      </c>
    </row>
    <row r="734" spans="1:20" customFormat="1" ht="17" x14ac:dyDescent="0.2">
      <c r="A734">
        <v>736</v>
      </c>
      <c r="B734" t="s">
        <v>1510</v>
      </c>
      <c r="C734" s="3" t="s">
        <v>1511</v>
      </c>
      <c r="D734">
        <v>7700</v>
      </c>
      <c r="E734">
        <v>2533</v>
      </c>
      <c r="F734" t="s">
        <v>74</v>
      </c>
      <c r="G734">
        <v>29</v>
      </c>
      <c r="H734" t="s">
        <v>21</v>
      </c>
      <c r="I734" t="s">
        <v>22</v>
      </c>
      <c r="J734">
        <v>1424412000</v>
      </c>
      <c r="K734">
        <v>1424757600</v>
      </c>
      <c r="L734" t="b">
        <v>0</v>
      </c>
      <c r="M734" t="b">
        <v>0</v>
      </c>
      <c r="N734" t="s">
        <v>68</v>
      </c>
      <c r="O734" s="11">
        <f>E734/D734</f>
        <v>0.32896103896103895</v>
      </c>
      <c r="P734" s="5">
        <f>IF(ISERROR(E734/G734),"0",E734/G734)</f>
        <v>87.34482758620689</v>
      </c>
      <c r="Q734" t="s">
        <v>2046</v>
      </c>
      <c r="R734" t="s">
        <v>2047</v>
      </c>
      <c r="S734" s="8">
        <f>(((J734/60)/60)/24)+DATE(1970,1,1)</f>
        <v>42055.25</v>
      </c>
      <c r="T734" s="8">
        <f>(((K734/60)/60)/24)+DATE(1970,1,1)</f>
        <v>42059.25</v>
      </c>
    </row>
    <row r="735" spans="1:20" customFormat="1" ht="34" x14ac:dyDescent="0.2">
      <c r="A735">
        <v>737</v>
      </c>
      <c r="B735" t="s">
        <v>1512</v>
      </c>
      <c r="C735" s="3" t="s">
        <v>1513</v>
      </c>
      <c r="D735">
        <v>3700</v>
      </c>
      <c r="E735">
        <v>5028</v>
      </c>
      <c r="F735" t="s">
        <v>20</v>
      </c>
      <c r="G735">
        <v>180</v>
      </c>
      <c r="H735" t="s">
        <v>21</v>
      </c>
      <c r="I735" t="s">
        <v>22</v>
      </c>
      <c r="J735">
        <v>1478844000</v>
      </c>
      <c r="K735">
        <v>1479880800</v>
      </c>
      <c r="L735" t="b">
        <v>0</v>
      </c>
      <c r="M735" t="b">
        <v>0</v>
      </c>
      <c r="N735" t="s">
        <v>60</v>
      </c>
      <c r="O735" s="11">
        <f>E735/D735</f>
        <v>1.358918918918919</v>
      </c>
      <c r="P735" s="5">
        <f>IF(ISERROR(E735/G735),"0",E735/G735)</f>
        <v>27.933333333333334</v>
      </c>
      <c r="Q735" t="s">
        <v>2034</v>
      </c>
      <c r="R735" t="s">
        <v>2044</v>
      </c>
      <c r="S735" s="8">
        <f>(((J735/60)/60)/24)+DATE(1970,1,1)</f>
        <v>42685.25</v>
      </c>
      <c r="T735" s="8">
        <f>(((K735/60)/60)/24)+DATE(1970,1,1)</f>
        <v>42697.25</v>
      </c>
    </row>
    <row r="736" spans="1:20" customFormat="1" ht="34" x14ac:dyDescent="0.2">
      <c r="A736">
        <v>738</v>
      </c>
      <c r="B736" t="s">
        <v>1032</v>
      </c>
      <c r="C736" s="3" t="s">
        <v>1514</v>
      </c>
      <c r="D736">
        <v>74700</v>
      </c>
      <c r="E736">
        <v>1557</v>
      </c>
      <c r="F736" t="s">
        <v>14</v>
      </c>
      <c r="G736">
        <v>15</v>
      </c>
      <c r="H736" t="s">
        <v>21</v>
      </c>
      <c r="I736" t="s">
        <v>22</v>
      </c>
      <c r="J736">
        <v>1416117600</v>
      </c>
      <c r="K736">
        <v>1418018400</v>
      </c>
      <c r="L736" t="b">
        <v>0</v>
      </c>
      <c r="M736" t="b">
        <v>1</v>
      </c>
      <c r="N736" t="s">
        <v>33</v>
      </c>
      <c r="O736" s="11">
        <f>E736/D736</f>
        <v>2.0843373493975904E-2</v>
      </c>
      <c r="P736" s="5">
        <f>IF(ISERROR(E736/G736),"0",E736/G736)</f>
        <v>103.8</v>
      </c>
      <c r="Q736" t="s">
        <v>2038</v>
      </c>
      <c r="R736" t="s">
        <v>2039</v>
      </c>
      <c r="S736" s="8">
        <f>(((J736/60)/60)/24)+DATE(1970,1,1)</f>
        <v>41959.25</v>
      </c>
      <c r="T736" s="8">
        <f>(((K736/60)/60)/24)+DATE(1970,1,1)</f>
        <v>41981.25</v>
      </c>
    </row>
    <row r="737" spans="1:20" customFormat="1" ht="17" x14ac:dyDescent="0.2">
      <c r="A737">
        <v>739</v>
      </c>
      <c r="B737" t="s">
        <v>1515</v>
      </c>
      <c r="C737" s="3" t="s">
        <v>1516</v>
      </c>
      <c r="D737">
        <v>10000</v>
      </c>
      <c r="E737">
        <v>6100</v>
      </c>
      <c r="F737" t="s">
        <v>14</v>
      </c>
      <c r="G737">
        <v>191</v>
      </c>
      <c r="H737" t="s">
        <v>21</v>
      </c>
      <c r="I737" t="s">
        <v>22</v>
      </c>
      <c r="J737">
        <v>1340946000</v>
      </c>
      <c r="K737">
        <v>1341032400</v>
      </c>
      <c r="L737" t="b">
        <v>0</v>
      </c>
      <c r="M737" t="b">
        <v>0</v>
      </c>
      <c r="N737" t="s">
        <v>60</v>
      </c>
      <c r="O737" s="11">
        <f>E737/D737</f>
        <v>0.61</v>
      </c>
      <c r="P737" s="5">
        <f>IF(ISERROR(E737/G737),"0",E737/G737)</f>
        <v>31.937172774869111</v>
      </c>
      <c r="Q737" t="s">
        <v>2034</v>
      </c>
      <c r="R737" t="s">
        <v>2044</v>
      </c>
      <c r="S737" s="8">
        <f>(((J737/60)/60)/24)+DATE(1970,1,1)</f>
        <v>41089.208333333336</v>
      </c>
      <c r="T737" s="8">
        <f>(((K737/60)/60)/24)+DATE(1970,1,1)</f>
        <v>41090.208333333336</v>
      </c>
    </row>
    <row r="738" spans="1:20" customFormat="1" ht="34" x14ac:dyDescent="0.2">
      <c r="A738">
        <v>740</v>
      </c>
      <c r="B738" t="s">
        <v>1517</v>
      </c>
      <c r="C738" s="3" t="s">
        <v>1518</v>
      </c>
      <c r="D738">
        <v>5300</v>
      </c>
      <c r="E738">
        <v>1592</v>
      </c>
      <c r="F738" t="s">
        <v>14</v>
      </c>
      <c r="G738">
        <v>16</v>
      </c>
      <c r="H738" t="s">
        <v>21</v>
      </c>
      <c r="I738" t="s">
        <v>22</v>
      </c>
      <c r="J738">
        <v>1486101600</v>
      </c>
      <c r="K738">
        <v>1486360800</v>
      </c>
      <c r="L738" t="b">
        <v>0</v>
      </c>
      <c r="M738" t="b">
        <v>0</v>
      </c>
      <c r="N738" t="s">
        <v>33</v>
      </c>
      <c r="O738" s="11">
        <f>E738/D738</f>
        <v>0.30037735849056602</v>
      </c>
      <c r="P738" s="5">
        <f>IF(ISERROR(E738/G738),"0",E738/G738)</f>
        <v>99.5</v>
      </c>
      <c r="Q738" t="s">
        <v>2038</v>
      </c>
      <c r="R738" t="s">
        <v>2039</v>
      </c>
      <c r="S738" s="8">
        <f>(((J738/60)/60)/24)+DATE(1970,1,1)</f>
        <v>42769.25</v>
      </c>
      <c r="T738" s="8">
        <f>(((K738/60)/60)/24)+DATE(1970,1,1)</f>
        <v>42772.25</v>
      </c>
    </row>
    <row r="739" spans="1:20" customFormat="1" ht="17" hidden="1" x14ac:dyDescent="0.2">
      <c r="A739">
        <v>632</v>
      </c>
      <c r="B739" t="s">
        <v>1306</v>
      </c>
      <c r="C739" s="3" t="s">
        <v>1307</v>
      </c>
      <c r="D739">
        <v>72100</v>
      </c>
      <c r="E739">
        <v>30902</v>
      </c>
      <c r="F739" t="s">
        <v>47</v>
      </c>
      <c r="G739">
        <v>278</v>
      </c>
      <c r="H739" t="s">
        <v>21</v>
      </c>
      <c r="I739" t="s">
        <v>22</v>
      </c>
      <c r="J739">
        <v>1414904400</v>
      </c>
      <c r="K739">
        <v>1416463200</v>
      </c>
      <c r="L739" t="b">
        <v>0</v>
      </c>
      <c r="M739" t="b">
        <v>0</v>
      </c>
      <c r="N739" t="s">
        <v>33</v>
      </c>
      <c r="O739" s="11">
        <f>E739/D739</f>
        <v>0.42859916782246882</v>
      </c>
      <c r="P739" s="5">
        <f>IF(ISERROR(E739/G739),"0",E739/G739)</f>
        <v>111.15827338129496</v>
      </c>
      <c r="Q739" t="s">
        <v>2038</v>
      </c>
      <c r="R739" t="s">
        <v>2039</v>
      </c>
      <c r="S739" s="8">
        <f>(((J739/60)/60)/24)+DATE(1970,1,1)</f>
        <v>41945.208333333336</v>
      </c>
      <c r="T739" s="8">
        <f>(((K739/60)/60)/24)+DATE(1970,1,1)</f>
        <v>41963.25</v>
      </c>
    </row>
    <row r="740" spans="1:20" customFormat="1" ht="17" x14ac:dyDescent="0.2">
      <c r="A740">
        <v>741</v>
      </c>
      <c r="B740" t="s">
        <v>628</v>
      </c>
      <c r="C740" s="3" t="s">
        <v>1519</v>
      </c>
      <c r="D740">
        <v>1200</v>
      </c>
      <c r="E740">
        <v>14150</v>
      </c>
      <c r="F740" t="s">
        <v>20</v>
      </c>
      <c r="G740">
        <v>130</v>
      </c>
      <c r="H740" t="s">
        <v>21</v>
      </c>
      <c r="I740" t="s">
        <v>22</v>
      </c>
      <c r="J740">
        <v>1274590800</v>
      </c>
      <c r="K740">
        <v>1274677200</v>
      </c>
      <c r="L740" t="b">
        <v>0</v>
      </c>
      <c r="M740" t="b">
        <v>0</v>
      </c>
      <c r="N740" t="s">
        <v>33</v>
      </c>
      <c r="O740" s="11">
        <f>E740/D740</f>
        <v>11.791666666666666</v>
      </c>
      <c r="P740" s="5">
        <f>IF(ISERROR(E740/G740),"0",E740/G740)</f>
        <v>108.84615384615384</v>
      </c>
      <c r="Q740" t="s">
        <v>2038</v>
      </c>
      <c r="R740" t="s">
        <v>2039</v>
      </c>
      <c r="S740" s="8">
        <f>(((J740/60)/60)/24)+DATE(1970,1,1)</f>
        <v>40321.208333333336</v>
      </c>
      <c r="T740" s="8">
        <f>(((K740/60)/60)/24)+DATE(1970,1,1)</f>
        <v>40322.208333333336</v>
      </c>
    </row>
    <row r="741" spans="1:20" customFormat="1" ht="17" x14ac:dyDescent="0.2">
      <c r="A741">
        <v>742</v>
      </c>
      <c r="B741" t="s">
        <v>1520</v>
      </c>
      <c r="C741" s="3" t="s">
        <v>1521</v>
      </c>
      <c r="D741">
        <v>1200</v>
      </c>
      <c r="E741">
        <v>13513</v>
      </c>
      <c r="F741" t="s">
        <v>20</v>
      </c>
      <c r="G741">
        <v>122</v>
      </c>
      <c r="H741" t="s">
        <v>21</v>
      </c>
      <c r="I741" t="s">
        <v>22</v>
      </c>
      <c r="J741">
        <v>1263880800</v>
      </c>
      <c r="K741">
        <v>1267509600</v>
      </c>
      <c r="L741" t="b">
        <v>0</v>
      </c>
      <c r="M741" t="b">
        <v>0</v>
      </c>
      <c r="N741" t="s">
        <v>50</v>
      </c>
      <c r="O741" s="11">
        <f>E741/D741</f>
        <v>11.260833333333334</v>
      </c>
      <c r="P741" s="5">
        <f>IF(ISERROR(E741/G741),"0",E741/G741)</f>
        <v>110.76229508196721</v>
      </c>
      <c r="Q741" t="s">
        <v>2034</v>
      </c>
      <c r="R741" t="s">
        <v>2042</v>
      </c>
      <c r="S741" s="8">
        <f>(((J741/60)/60)/24)+DATE(1970,1,1)</f>
        <v>40197.25</v>
      </c>
      <c r="T741" s="8">
        <f>(((K741/60)/60)/24)+DATE(1970,1,1)</f>
        <v>40239.25</v>
      </c>
    </row>
    <row r="742" spans="1:20" customFormat="1" ht="34" x14ac:dyDescent="0.2">
      <c r="A742">
        <v>743</v>
      </c>
      <c r="B742" t="s">
        <v>1522</v>
      </c>
      <c r="C742" s="3" t="s">
        <v>1523</v>
      </c>
      <c r="D742">
        <v>3900</v>
      </c>
      <c r="E742">
        <v>504</v>
      </c>
      <c r="F742" t="s">
        <v>14</v>
      </c>
      <c r="G742">
        <v>17</v>
      </c>
      <c r="H742" t="s">
        <v>21</v>
      </c>
      <c r="I742" t="s">
        <v>22</v>
      </c>
      <c r="J742">
        <v>1445403600</v>
      </c>
      <c r="K742">
        <v>1445922000</v>
      </c>
      <c r="L742" t="b">
        <v>0</v>
      </c>
      <c r="M742" t="b">
        <v>1</v>
      </c>
      <c r="N742" t="s">
        <v>33</v>
      </c>
      <c r="O742" s="11">
        <f>E742/D742</f>
        <v>0.12923076923076923</v>
      </c>
      <c r="P742" s="5">
        <f>IF(ISERROR(E742/G742),"0",E742/G742)</f>
        <v>29.647058823529413</v>
      </c>
      <c r="Q742" t="s">
        <v>2038</v>
      </c>
      <c r="R742" t="s">
        <v>2039</v>
      </c>
      <c r="S742" s="8">
        <f>(((J742/60)/60)/24)+DATE(1970,1,1)</f>
        <v>42298.208333333328</v>
      </c>
      <c r="T742" s="8">
        <f>(((K742/60)/60)/24)+DATE(1970,1,1)</f>
        <v>42304.208333333328</v>
      </c>
    </row>
    <row r="743" spans="1:20" customFormat="1" ht="17" x14ac:dyDescent="0.2">
      <c r="A743">
        <v>744</v>
      </c>
      <c r="B743" t="s">
        <v>1524</v>
      </c>
      <c r="C743" s="3" t="s">
        <v>1525</v>
      </c>
      <c r="D743">
        <v>2000</v>
      </c>
      <c r="E743">
        <v>14240</v>
      </c>
      <c r="F743" t="s">
        <v>20</v>
      </c>
      <c r="G743">
        <v>140</v>
      </c>
      <c r="H743" t="s">
        <v>21</v>
      </c>
      <c r="I743" t="s">
        <v>22</v>
      </c>
      <c r="J743">
        <v>1533877200</v>
      </c>
      <c r="K743">
        <v>1534050000</v>
      </c>
      <c r="L743" t="b">
        <v>0</v>
      </c>
      <c r="M743" t="b">
        <v>1</v>
      </c>
      <c r="N743" t="s">
        <v>33</v>
      </c>
      <c r="O743" s="11">
        <f>E743/D743</f>
        <v>7.12</v>
      </c>
      <c r="P743" s="5">
        <f>IF(ISERROR(E743/G743),"0",E743/G743)</f>
        <v>101.71428571428571</v>
      </c>
      <c r="Q743" t="s">
        <v>2038</v>
      </c>
      <c r="R743" t="s">
        <v>2039</v>
      </c>
      <c r="S743" s="8">
        <f>(((J743/60)/60)/24)+DATE(1970,1,1)</f>
        <v>43322.208333333328</v>
      </c>
      <c r="T743" s="8">
        <f>(((K743/60)/60)/24)+DATE(1970,1,1)</f>
        <v>43324.208333333328</v>
      </c>
    </row>
    <row r="744" spans="1:20" customFormat="1" ht="34" x14ac:dyDescent="0.2">
      <c r="A744">
        <v>745</v>
      </c>
      <c r="B744" t="s">
        <v>1526</v>
      </c>
      <c r="C744" s="3" t="s">
        <v>1527</v>
      </c>
      <c r="D744">
        <v>6900</v>
      </c>
      <c r="E744">
        <v>2091</v>
      </c>
      <c r="F744" t="s">
        <v>14</v>
      </c>
      <c r="G744">
        <v>34</v>
      </c>
      <c r="H744" t="s">
        <v>21</v>
      </c>
      <c r="I744" t="s">
        <v>22</v>
      </c>
      <c r="J744">
        <v>1275195600</v>
      </c>
      <c r="K744">
        <v>1277528400</v>
      </c>
      <c r="L744" t="b">
        <v>0</v>
      </c>
      <c r="M744" t="b">
        <v>0</v>
      </c>
      <c r="N744" t="s">
        <v>65</v>
      </c>
      <c r="O744" s="11">
        <f>E744/D744</f>
        <v>0.30304347826086958</v>
      </c>
      <c r="P744" s="5">
        <f>IF(ISERROR(E744/G744),"0",E744/G744)</f>
        <v>61.5</v>
      </c>
      <c r="Q744" t="s">
        <v>2036</v>
      </c>
      <c r="R744" t="s">
        <v>2045</v>
      </c>
      <c r="S744" s="8">
        <f>(((J744/60)/60)/24)+DATE(1970,1,1)</f>
        <v>40328.208333333336</v>
      </c>
      <c r="T744" s="8">
        <f>(((K744/60)/60)/24)+DATE(1970,1,1)</f>
        <v>40355.208333333336</v>
      </c>
    </row>
    <row r="745" spans="1:20" customFormat="1" ht="17" x14ac:dyDescent="0.2">
      <c r="A745">
        <v>746</v>
      </c>
      <c r="B745" t="s">
        <v>1528</v>
      </c>
      <c r="C745" s="3" t="s">
        <v>1529</v>
      </c>
      <c r="D745">
        <v>55800</v>
      </c>
      <c r="E745">
        <v>118580</v>
      </c>
      <c r="F745" t="s">
        <v>20</v>
      </c>
      <c r="G745">
        <v>3388</v>
      </c>
      <c r="H745" t="s">
        <v>21</v>
      </c>
      <c r="I745" t="s">
        <v>22</v>
      </c>
      <c r="J745">
        <v>1318136400</v>
      </c>
      <c r="K745">
        <v>1318568400</v>
      </c>
      <c r="L745" t="b">
        <v>0</v>
      </c>
      <c r="M745" t="b">
        <v>0</v>
      </c>
      <c r="N745" t="s">
        <v>28</v>
      </c>
      <c r="O745" s="11">
        <f>E745/D745</f>
        <v>2.1250896057347672</v>
      </c>
      <c r="P745" s="5">
        <f>IF(ISERROR(E745/G745),"0",E745/G745)</f>
        <v>35</v>
      </c>
      <c r="Q745" t="s">
        <v>2036</v>
      </c>
      <c r="R745" t="s">
        <v>2037</v>
      </c>
      <c r="S745" s="8">
        <f>(((J745/60)/60)/24)+DATE(1970,1,1)</f>
        <v>40825.208333333336</v>
      </c>
      <c r="T745" s="8">
        <f>(((K745/60)/60)/24)+DATE(1970,1,1)</f>
        <v>40830.208333333336</v>
      </c>
    </row>
    <row r="746" spans="1:20" customFormat="1" ht="17" x14ac:dyDescent="0.2">
      <c r="A746">
        <v>747</v>
      </c>
      <c r="B746" t="s">
        <v>1530</v>
      </c>
      <c r="C746" s="3" t="s">
        <v>1531</v>
      </c>
      <c r="D746">
        <v>4900</v>
      </c>
      <c r="E746">
        <v>11214</v>
      </c>
      <c r="F746" t="s">
        <v>20</v>
      </c>
      <c r="G746">
        <v>280</v>
      </c>
      <c r="H746" t="s">
        <v>21</v>
      </c>
      <c r="I746" t="s">
        <v>22</v>
      </c>
      <c r="J746">
        <v>1283403600</v>
      </c>
      <c r="K746">
        <v>1284354000</v>
      </c>
      <c r="L746" t="b">
        <v>0</v>
      </c>
      <c r="M746" t="b">
        <v>0</v>
      </c>
      <c r="N746" t="s">
        <v>33</v>
      </c>
      <c r="O746" s="11">
        <f>E746/D746</f>
        <v>2.2885714285714287</v>
      </c>
      <c r="P746" s="5">
        <f>IF(ISERROR(E746/G746),"0",E746/G746)</f>
        <v>40.049999999999997</v>
      </c>
      <c r="Q746" t="s">
        <v>2038</v>
      </c>
      <c r="R746" t="s">
        <v>2039</v>
      </c>
      <c r="S746" s="8">
        <f>(((J746/60)/60)/24)+DATE(1970,1,1)</f>
        <v>40423.208333333336</v>
      </c>
      <c r="T746" s="8">
        <f>(((K746/60)/60)/24)+DATE(1970,1,1)</f>
        <v>40434.208333333336</v>
      </c>
    </row>
    <row r="747" spans="1:20" customFormat="1" ht="17" x14ac:dyDescent="0.2">
      <c r="A747">
        <v>748</v>
      </c>
      <c r="B747" t="s">
        <v>1532</v>
      </c>
      <c r="C747" s="3" t="s">
        <v>1533</v>
      </c>
      <c r="D747">
        <v>194900</v>
      </c>
      <c r="E747">
        <v>68137</v>
      </c>
      <c r="F747" t="s">
        <v>74</v>
      </c>
      <c r="G747">
        <v>614</v>
      </c>
      <c r="H747" t="s">
        <v>21</v>
      </c>
      <c r="I747" t="s">
        <v>22</v>
      </c>
      <c r="J747">
        <v>1267423200</v>
      </c>
      <c r="K747">
        <v>1269579600</v>
      </c>
      <c r="L747" t="b">
        <v>0</v>
      </c>
      <c r="M747" t="b">
        <v>1</v>
      </c>
      <c r="N747" t="s">
        <v>71</v>
      </c>
      <c r="O747" s="11">
        <f>E747/D747</f>
        <v>0.34959979476654696</v>
      </c>
      <c r="P747" s="5">
        <f>IF(ISERROR(E747/G747),"0",E747/G747)</f>
        <v>110.97231270358306</v>
      </c>
      <c r="Q747" t="s">
        <v>2040</v>
      </c>
      <c r="R747" t="s">
        <v>2048</v>
      </c>
      <c r="S747" s="8">
        <f>(((J747/60)/60)/24)+DATE(1970,1,1)</f>
        <v>40238.25</v>
      </c>
      <c r="T747" s="8">
        <f>(((K747/60)/60)/24)+DATE(1970,1,1)</f>
        <v>40263.208333333336</v>
      </c>
    </row>
    <row r="748" spans="1:20" customFormat="1" ht="17" x14ac:dyDescent="0.2">
      <c r="A748">
        <v>749</v>
      </c>
      <c r="B748" t="s">
        <v>1534</v>
      </c>
      <c r="C748" s="3" t="s">
        <v>1535</v>
      </c>
      <c r="D748">
        <v>8600</v>
      </c>
      <c r="E748">
        <v>13527</v>
      </c>
      <c r="F748" t="s">
        <v>20</v>
      </c>
      <c r="G748">
        <v>366</v>
      </c>
      <c r="H748" t="s">
        <v>107</v>
      </c>
      <c r="I748" t="s">
        <v>108</v>
      </c>
      <c r="J748">
        <v>1412744400</v>
      </c>
      <c r="K748">
        <v>1413781200</v>
      </c>
      <c r="L748" t="b">
        <v>0</v>
      </c>
      <c r="M748" t="b">
        <v>1</v>
      </c>
      <c r="N748" t="s">
        <v>65</v>
      </c>
      <c r="O748" s="11">
        <f>E748/D748</f>
        <v>1.5729069767441861</v>
      </c>
      <c r="P748" s="5">
        <f>IF(ISERROR(E748/G748),"0",E748/G748)</f>
        <v>36.959016393442624</v>
      </c>
      <c r="Q748" t="s">
        <v>2036</v>
      </c>
      <c r="R748" t="s">
        <v>2045</v>
      </c>
      <c r="S748" s="8">
        <f>(((J748/60)/60)/24)+DATE(1970,1,1)</f>
        <v>41920.208333333336</v>
      </c>
      <c r="T748" s="8">
        <f>(((K748/60)/60)/24)+DATE(1970,1,1)</f>
        <v>41932.208333333336</v>
      </c>
    </row>
    <row r="749" spans="1:20" customFormat="1" ht="17" x14ac:dyDescent="0.2">
      <c r="A749">
        <v>750</v>
      </c>
      <c r="B749" t="s">
        <v>1536</v>
      </c>
      <c r="C749" s="3" t="s">
        <v>1537</v>
      </c>
      <c r="D749">
        <v>100</v>
      </c>
      <c r="E749">
        <v>1</v>
      </c>
      <c r="F749" t="s">
        <v>14</v>
      </c>
      <c r="G749">
        <v>1</v>
      </c>
      <c r="H749" t="s">
        <v>40</v>
      </c>
      <c r="I749" t="s">
        <v>41</v>
      </c>
      <c r="J749">
        <v>1277960400</v>
      </c>
      <c r="K749">
        <v>1280120400</v>
      </c>
      <c r="L749" t="b">
        <v>0</v>
      </c>
      <c r="M749" t="b">
        <v>0</v>
      </c>
      <c r="N749" t="s">
        <v>50</v>
      </c>
      <c r="O749" s="11">
        <f>E749/D749</f>
        <v>0.01</v>
      </c>
      <c r="P749" s="5">
        <f>IF(ISERROR(E749/G749),"0",E749/G749)</f>
        <v>1</v>
      </c>
      <c r="Q749" t="s">
        <v>2034</v>
      </c>
      <c r="R749" t="s">
        <v>2042</v>
      </c>
      <c r="S749" s="8">
        <f>(((J749/60)/60)/24)+DATE(1970,1,1)</f>
        <v>40360.208333333336</v>
      </c>
      <c r="T749" s="8">
        <f>(((K749/60)/60)/24)+DATE(1970,1,1)</f>
        <v>40385.208333333336</v>
      </c>
    </row>
    <row r="750" spans="1:20" customFormat="1" ht="17" x14ac:dyDescent="0.2">
      <c r="A750">
        <v>751</v>
      </c>
      <c r="B750" t="s">
        <v>1538</v>
      </c>
      <c r="C750" s="3" t="s">
        <v>1539</v>
      </c>
      <c r="D750">
        <v>3600</v>
      </c>
      <c r="E750">
        <v>8363</v>
      </c>
      <c r="F750" t="s">
        <v>20</v>
      </c>
      <c r="G750">
        <v>270</v>
      </c>
      <c r="H750" t="s">
        <v>21</v>
      </c>
      <c r="I750" t="s">
        <v>22</v>
      </c>
      <c r="J750">
        <v>1458190800</v>
      </c>
      <c r="K750">
        <v>1459486800</v>
      </c>
      <c r="L750" t="b">
        <v>1</v>
      </c>
      <c r="M750" t="b">
        <v>1</v>
      </c>
      <c r="N750" t="s">
        <v>68</v>
      </c>
      <c r="O750" s="11">
        <f>E750/D750</f>
        <v>2.3230555555555554</v>
      </c>
      <c r="P750" s="5">
        <f>IF(ISERROR(E750/G750),"0",E750/G750)</f>
        <v>30.974074074074075</v>
      </c>
      <c r="Q750" t="s">
        <v>2046</v>
      </c>
      <c r="R750" t="s">
        <v>2047</v>
      </c>
      <c r="S750" s="8">
        <f>(((J750/60)/60)/24)+DATE(1970,1,1)</f>
        <v>42446.208333333328</v>
      </c>
      <c r="T750" s="8">
        <f>(((K750/60)/60)/24)+DATE(1970,1,1)</f>
        <v>42461.208333333328</v>
      </c>
    </row>
    <row r="751" spans="1:20" customFormat="1" ht="17" x14ac:dyDescent="0.2">
      <c r="A751">
        <v>752</v>
      </c>
      <c r="B751" t="s">
        <v>1540</v>
      </c>
      <c r="C751" s="3" t="s">
        <v>1541</v>
      </c>
      <c r="D751">
        <v>5800</v>
      </c>
      <c r="E751">
        <v>5362</v>
      </c>
      <c r="F751" t="s">
        <v>74</v>
      </c>
      <c r="G751">
        <v>114</v>
      </c>
      <c r="H751" t="s">
        <v>21</v>
      </c>
      <c r="I751" t="s">
        <v>22</v>
      </c>
      <c r="J751">
        <v>1280984400</v>
      </c>
      <c r="K751">
        <v>1282539600</v>
      </c>
      <c r="L751" t="b">
        <v>0</v>
      </c>
      <c r="M751" t="b">
        <v>1</v>
      </c>
      <c r="N751" t="s">
        <v>33</v>
      </c>
      <c r="O751" s="11">
        <f>E751/D751</f>
        <v>0.92448275862068963</v>
      </c>
      <c r="P751" s="5">
        <f>IF(ISERROR(E751/G751),"0",E751/G751)</f>
        <v>47.035087719298247</v>
      </c>
      <c r="Q751" t="s">
        <v>2038</v>
      </c>
      <c r="R751" t="s">
        <v>2039</v>
      </c>
      <c r="S751" s="8">
        <f>(((J751/60)/60)/24)+DATE(1970,1,1)</f>
        <v>40395.208333333336</v>
      </c>
      <c r="T751" s="8">
        <f>(((K751/60)/60)/24)+DATE(1970,1,1)</f>
        <v>40413.208333333336</v>
      </c>
    </row>
    <row r="752" spans="1:20" customFormat="1" ht="17" x14ac:dyDescent="0.2">
      <c r="A752">
        <v>753</v>
      </c>
      <c r="B752" t="s">
        <v>1542</v>
      </c>
      <c r="C752" s="3" t="s">
        <v>1543</v>
      </c>
      <c r="D752">
        <v>4700</v>
      </c>
      <c r="E752">
        <v>12065</v>
      </c>
      <c r="F752" t="s">
        <v>20</v>
      </c>
      <c r="G752">
        <v>137</v>
      </c>
      <c r="H752" t="s">
        <v>21</v>
      </c>
      <c r="I752" t="s">
        <v>22</v>
      </c>
      <c r="J752">
        <v>1274590800</v>
      </c>
      <c r="K752">
        <v>1275886800</v>
      </c>
      <c r="L752" t="b">
        <v>0</v>
      </c>
      <c r="M752" t="b">
        <v>0</v>
      </c>
      <c r="N752" t="s">
        <v>122</v>
      </c>
      <c r="O752" s="11">
        <f>E752/D752</f>
        <v>2.5670212765957445</v>
      </c>
      <c r="P752" s="5">
        <f>IF(ISERROR(E752/G752),"0",E752/G752)</f>
        <v>88.065693430656935</v>
      </c>
      <c r="Q752" t="s">
        <v>2053</v>
      </c>
      <c r="R752" t="s">
        <v>2054</v>
      </c>
      <c r="S752" s="8">
        <f>(((J752/60)/60)/24)+DATE(1970,1,1)</f>
        <v>40321.208333333336</v>
      </c>
      <c r="T752" s="8">
        <f>(((K752/60)/60)/24)+DATE(1970,1,1)</f>
        <v>40336.208333333336</v>
      </c>
    </row>
    <row r="753" spans="1:20" customFormat="1" ht="17" x14ac:dyDescent="0.2">
      <c r="A753">
        <v>754</v>
      </c>
      <c r="B753" t="s">
        <v>1544</v>
      </c>
      <c r="C753" s="3" t="s">
        <v>1545</v>
      </c>
      <c r="D753">
        <v>70400</v>
      </c>
      <c r="E753">
        <v>118603</v>
      </c>
      <c r="F753" t="s">
        <v>20</v>
      </c>
      <c r="G753">
        <v>3205</v>
      </c>
      <c r="H753" t="s">
        <v>21</v>
      </c>
      <c r="I753" t="s">
        <v>22</v>
      </c>
      <c r="J753">
        <v>1351400400</v>
      </c>
      <c r="K753">
        <v>1355983200</v>
      </c>
      <c r="L753" t="b">
        <v>0</v>
      </c>
      <c r="M753" t="b">
        <v>0</v>
      </c>
      <c r="N753" t="s">
        <v>33</v>
      </c>
      <c r="O753" s="11">
        <f>E753/D753</f>
        <v>1.6847017045454546</v>
      </c>
      <c r="P753" s="5">
        <f>IF(ISERROR(E753/G753),"0",E753/G753)</f>
        <v>37.005616224648989</v>
      </c>
      <c r="Q753" t="s">
        <v>2038</v>
      </c>
      <c r="R753" t="s">
        <v>2039</v>
      </c>
      <c r="S753" s="8">
        <f>(((J753/60)/60)/24)+DATE(1970,1,1)</f>
        <v>41210.208333333336</v>
      </c>
      <c r="T753" s="8">
        <f>(((K753/60)/60)/24)+DATE(1970,1,1)</f>
        <v>41263.25</v>
      </c>
    </row>
    <row r="754" spans="1:20" customFormat="1" ht="17" x14ac:dyDescent="0.2">
      <c r="A754">
        <v>755</v>
      </c>
      <c r="B754" t="s">
        <v>1546</v>
      </c>
      <c r="C754" s="3" t="s">
        <v>1547</v>
      </c>
      <c r="D754">
        <v>4500</v>
      </c>
      <c r="E754">
        <v>7496</v>
      </c>
      <c r="F754" t="s">
        <v>20</v>
      </c>
      <c r="G754">
        <v>288</v>
      </c>
      <c r="H754" t="s">
        <v>36</v>
      </c>
      <c r="I754" t="s">
        <v>37</v>
      </c>
      <c r="J754">
        <v>1514354400</v>
      </c>
      <c r="K754">
        <v>1515391200</v>
      </c>
      <c r="L754" t="b">
        <v>0</v>
      </c>
      <c r="M754" t="b">
        <v>1</v>
      </c>
      <c r="N754" t="s">
        <v>33</v>
      </c>
      <c r="O754" s="11">
        <f>E754/D754</f>
        <v>1.6657777777777778</v>
      </c>
      <c r="P754" s="5">
        <f>IF(ISERROR(E754/G754),"0",E754/G754)</f>
        <v>26.027777777777779</v>
      </c>
      <c r="Q754" t="s">
        <v>2038</v>
      </c>
      <c r="R754" t="s">
        <v>2039</v>
      </c>
      <c r="S754" s="8">
        <f>(((J754/60)/60)/24)+DATE(1970,1,1)</f>
        <v>43096.25</v>
      </c>
      <c r="T754" s="8">
        <f>(((K754/60)/60)/24)+DATE(1970,1,1)</f>
        <v>43108.25</v>
      </c>
    </row>
    <row r="755" spans="1:20" customFormat="1" ht="34" x14ac:dyDescent="0.2">
      <c r="A755">
        <v>756</v>
      </c>
      <c r="B755" t="s">
        <v>1548</v>
      </c>
      <c r="C755" s="3" t="s">
        <v>1549</v>
      </c>
      <c r="D755">
        <v>1300</v>
      </c>
      <c r="E755">
        <v>10037</v>
      </c>
      <c r="F755" t="s">
        <v>20</v>
      </c>
      <c r="G755">
        <v>148</v>
      </c>
      <c r="H755" t="s">
        <v>21</v>
      </c>
      <c r="I755" t="s">
        <v>22</v>
      </c>
      <c r="J755">
        <v>1421733600</v>
      </c>
      <c r="K755">
        <v>1422252000</v>
      </c>
      <c r="L755" t="b">
        <v>0</v>
      </c>
      <c r="M755" t="b">
        <v>0</v>
      </c>
      <c r="N755" t="s">
        <v>33</v>
      </c>
      <c r="O755" s="11">
        <f>E755/D755</f>
        <v>7.7207692307692311</v>
      </c>
      <c r="P755" s="5">
        <f>IF(ISERROR(E755/G755),"0",E755/G755)</f>
        <v>67.817567567567565</v>
      </c>
      <c r="Q755" t="s">
        <v>2038</v>
      </c>
      <c r="R755" t="s">
        <v>2039</v>
      </c>
      <c r="S755" s="8">
        <f>(((J755/60)/60)/24)+DATE(1970,1,1)</f>
        <v>42024.25</v>
      </c>
      <c r="T755" s="8">
        <f>(((K755/60)/60)/24)+DATE(1970,1,1)</f>
        <v>42030.25</v>
      </c>
    </row>
    <row r="756" spans="1:20" customFormat="1" ht="17" x14ac:dyDescent="0.2">
      <c r="A756">
        <v>757</v>
      </c>
      <c r="B756" t="s">
        <v>1550</v>
      </c>
      <c r="C756" s="3" t="s">
        <v>1551</v>
      </c>
      <c r="D756">
        <v>1400</v>
      </c>
      <c r="E756">
        <v>5696</v>
      </c>
      <c r="F756" t="s">
        <v>20</v>
      </c>
      <c r="G756">
        <v>114</v>
      </c>
      <c r="H756" t="s">
        <v>21</v>
      </c>
      <c r="I756" t="s">
        <v>22</v>
      </c>
      <c r="J756">
        <v>1305176400</v>
      </c>
      <c r="K756">
        <v>1305522000</v>
      </c>
      <c r="L756" t="b">
        <v>0</v>
      </c>
      <c r="M756" t="b">
        <v>0</v>
      </c>
      <c r="N756" t="s">
        <v>53</v>
      </c>
      <c r="O756" s="11">
        <f>E756/D756</f>
        <v>4.0685714285714285</v>
      </c>
      <c r="P756" s="5">
        <f>IF(ISERROR(E756/G756),"0",E756/G756)</f>
        <v>49.964912280701753</v>
      </c>
      <c r="Q756" t="s">
        <v>2040</v>
      </c>
      <c r="R756" t="s">
        <v>2043</v>
      </c>
      <c r="S756" s="8">
        <f>(((J756/60)/60)/24)+DATE(1970,1,1)</f>
        <v>40675.208333333336</v>
      </c>
      <c r="T756" s="8">
        <f>(((K756/60)/60)/24)+DATE(1970,1,1)</f>
        <v>40679.208333333336</v>
      </c>
    </row>
    <row r="757" spans="1:20" customFormat="1" ht="17" x14ac:dyDescent="0.2">
      <c r="A757">
        <v>758</v>
      </c>
      <c r="B757" t="s">
        <v>1552</v>
      </c>
      <c r="C757" s="3" t="s">
        <v>1553</v>
      </c>
      <c r="D757">
        <v>29600</v>
      </c>
      <c r="E757">
        <v>167005</v>
      </c>
      <c r="F757" t="s">
        <v>20</v>
      </c>
      <c r="G757">
        <v>1518</v>
      </c>
      <c r="H757" t="s">
        <v>15</v>
      </c>
      <c r="I757" t="s">
        <v>16</v>
      </c>
      <c r="J757">
        <v>1414126800</v>
      </c>
      <c r="K757">
        <v>1414904400</v>
      </c>
      <c r="L757" t="b">
        <v>0</v>
      </c>
      <c r="M757" t="b">
        <v>0</v>
      </c>
      <c r="N757" t="s">
        <v>23</v>
      </c>
      <c r="O757" s="11">
        <f>E757/D757</f>
        <v>5.6420608108108112</v>
      </c>
      <c r="P757" s="5">
        <f>IF(ISERROR(E757/G757),"0",E757/G757)</f>
        <v>110.01646903820817</v>
      </c>
      <c r="Q757" t="s">
        <v>2034</v>
      </c>
      <c r="R757" t="s">
        <v>2035</v>
      </c>
      <c r="S757" s="8">
        <f>(((J757/60)/60)/24)+DATE(1970,1,1)</f>
        <v>41936.208333333336</v>
      </c>
      <c r="T757" s="8">
        <f>(((K757/60)/60)/24)+DATE(1970,1,1)</f>
        <v>41945.208333333336</v>
      </c>
    </row>
    <row r="758" spans="1:20" customFormat="1" ht="34" x14ac:dyDescent="0.2">
      <c r="A758">
        <v>759</v>
      </c>
      <c r="B758" t="s">
        <v>1554</v>
      </c>
      <c r="C758" s="3" t="s">
        <v>1555</v>
      </c>
      <c r="D758">
        <v>167500</v>
      </c>
      <c r="E758">
        <v>114615</v>
      </c>
      <c r="F758" t="s">
        <v>14</v>
      </c>
      <c r="G758">
        <v>1274</v>
      </c>
      <c r="H758" t="s">
        <v>21</v>
      </c>
      <c r="I758" t="s">
        <v>22</v>
      </c>
      <c r="J758">
        <v>1517810400</v>
      </c>
      <c r="K758">
        <v>1520402400</v>
      </c>
      <c r="L758" t="b">
        <v>0</v>
      </c>
      <c r="M758" t="b">
        <v>0</v>
      </c>
      <c r="N758" t="s">
        <v>50</v>
      </c>
      <c r="O758" s="11">
        <f>E758/D758</f>
        <v>0.6842686567164179</v>
      </c>
      <c r="P758" s="5">
        <f>IF(ISERROR(E758/G758),"0",E758/G758)</f>
        <v>89.964678178963894</v>
      </c>
      <c r="Q758" t="s">
        <v>2034</v>
      </c>
      <c r="R758" t="s">
        <v>2042</v>
      </c>
      <c r="S758" s="8">
        <f>(((J758/60)/60)/24)+DATE(1970,1,1)</f>
        <v>43136.25</v>
      </c>
      <c r="T758" s="8">
        <f>(((K758/60)/60)/24)+DATE(1970,1,1)</f>
        <v>43166.25</v>
      </c>
    </row>
    <row r="759" spans="1:20" customFormat="1" ht="17" x14ac:dyDescent="0.2">
      <c r="A759">
        <v>760</v>
      </c>
      <c r="B759" t="s">
        <v>1556</v>
      </c>
      <c r="C759" s="3" t="s">
        <v>1557</v>
      </c>
      <c r="D759">
        <v>48300</v>
      </c>
      <c r="E759">
        <v>16592</v>
      </c>
      <c r="F759" t="s">
        <v>14</v>
      </c>
      <c r="G759">
        <v>210</v>
      </c>
      <c r="H759" t="s">
        <v>107</v>
      </c>
      <c r="I759" t="s">
        <v>108</v>
      </c>
      <c r="J759">
        <v>1564635600</v>
      </c>
      <c r="K759">
        <v>1567141200</v>
      </c>
      <c r="L759" t="b">
        <v>0</v>
      </c>
      <c r="M759" t="b">
        <v>1</v>
      </c>
      <c r="N759" t="s">
        <v>89</v>
      </c>
      <c r="O759" s="11">
        <f>E759/D759</f>
        <v>0.34351966873706002</v>
      </c>
      <c r="P759" s="5">
        <f>IF(ISERROR(E759/G759),"0",E759/G759)</f>
        <v>79.009523809523813</v>
      </c>
      <c r="Q759" t="s">
        <v>2049</v>
      </c>
      <c r="R759" t="s">
        <v>2050</v>
      </c>
      <c r="S759" s="8">
        <f>(((J759/60)/60)/24)+DATE(1970,1,1)</f>
        <v>43678.208333333328</v>
      </c>
      <c r="T759" s="8">
        <f>(((K759/60)/60)/24)+DATE(1970,1,1)</f>
        <v>43707.208333333328</v>
      </c>
    </row>
    <row r="760" spans="1:20" customFormat="1" ht="17" x14ac:dyDescent="0.2">
      <c r="A760">
        <v>761</v>
      </c>
      <c r="B760" t="s">
        <v>1558</v>
      </c>
      <c r="C760" s="3" t="s">
        <v>1559</v>
      </c>
      <c r="D760">
        <v>2200</v>
      </c>
      <c r="E760">
        <v>14420</v>
      </c>
      <c r="F760" t="s">
        <v>20</v>
      </c>
      <c r="G760">
        <v>166</v>
      </c>
      <c r="H760" t="s">
        <v>21</v>
      </c>
      <c r="I760" t="s">
        <v>22</v>
      </c>
      <c r="J760">
        <v>1500699600</v>
      </c>
      <c r="K760">
        <v>1501131600</v>
      </c>
      <c r="L760" t="b">
        <v>0</v>
      </c>
      <c r="M760" t="b">
        <v>0</v>
      </c>
      <c r="N760" t="s">
        <v>23</v>
      </c>
      <c r="O760" s="11">
        <f>E760/D760</f>
        <v>6.5545454545454547</v>
      </c>
      <c r="P760" s="5">
        <f>IF(ISERROR(E760/G760),"0",E760/G760)</f>
        <v>86.867469879518069</v>
      </c>
      <c r="Q760" t="s">
        <v>2034</v>
      </c>
      <c r="R760" t="s">
        <v>2035</v>
      </c>
      <c r="S760" s="8">
        <f>(((J760/60)/60)/24)+DATE(1970,1,1)</f>
        <v>42938.208333333328</v>
      </c>
      <c r="T760" s="8">
        <f>(((K760/60)/60)/24)+DATE(1970,1,1)</f>
        <v>42943.208333333328</v>
      </c>
    </row>
    <row r="761" spans="1:20" customFormat="1" ht="17" x14ac:dyDescent="0.2">
      <c r="A761">
        <v>762</v>
      </c>
      <c r="B761" t="s">
        <v>668</v>
      </c>
      <c r="C761" s="3" t="s">
        <v>1560</v>
      </c>
      <c r="D761">
        <v>3500</v>
      </c>
      <c r="E761">
        <v>6204</v>
      </c>
      <c r="F761" t="s">
        <v>20</v>
      </c>
      <c r="G761">
        <v>100</v>
      </c>
      <c r="H761" t="s">
        <v>26</v>
      </c>
      <c r="I761" t="s">
        <v>27</v>
      </c>
      <c r="J761">
        <v>1354082400</v>
      </c>
      <c r="K761">
        <v>1355032800</v>
      </c>
      <c r="L761" t="b">
        <v>0</v>
      </c>
      <c r="M761" t="b">
        <v>0</v>
      </c>
      <c r="N761" t="s">
        <v>159</v>
      </c>
      <c r="O761" s="11">
        <f>E761/D761</f>
        <v>1.7725714285714285</v>
      </c>
      <c r="P761" s="5">
        <f>IF(ISERROR(E761/G761),"0",E761/G761)</f>
        <v>62.04</v>
      </c>
      <c r="Q761" t="s">
        <v>2034</v>
      </c>
      <c r="R761" t="s">
        <v>2057</v>
      </c>
      <c r="S761" s="8">
        <f>(((J761/60)/60)/24)+DATE(1970,1,1)</f>
        <v>41241.25</v>
      </c>
      <c r="T761" s="8">
        <f>(((K761/60)/60)/24)+DATE(1970,1,1)</f>
        <v>41252.25</v>
      </c>
    </row>
    <row r="762" spans="1:20" customFormat="1" ht="17" x14ac:dyDescent="0.2">
      <c r="A762">
        <v>763</v>
      </c>
      <c r="B762" t="s">
        <v>1561</v>
      </c>
      <c r="C762" s="3" t="s">
        <v>1562</v>
      </c>
      <c r="D762">
        <v>5600</v>
      </c>
      <c r="E762">
        <v>6338</v>
      </c>
      <c r="F762" t="s">
        <v>20</v>
      </c>
      <c r="G762">
        <v>235</v>
      </c>
      <c r="H762" t="s">
        <v>21</v>
      </c>
      <c r="I762" t="s">
        <v>22</v>
      </c>
      <c r="J762">
        <v>1336453200</v>
      </c>
      <c r="K762">
        <v>1339477200</v>
      </c>
      <c r="L762" t="b">
        <v>0</v>
      </c>
      <c r="M762" t="b">
        <v>1</v>
      </c>
      <c r="N762" t="s">
        <v>33</v>
      </c>
      <c r="O762" s="11">
        <f>E762/D762</f>
        <v>1.1317857142857144</v>
      </c>
      <c r="P762" s="5">
        <f>IF(ISERROR(E762/G762),"0",E762/G762)</f>
        <v>26.970212765957445</v>
      </c>
      <c r="Q762" t="s">
        <v>2038</v>
      </c>
      <c r="R762" t="s">
        <v>2039</v>
      </c>
      <c r="S762" s="8">
        <f>(((J762/60)/60)/24)+DATE(1970,1,1)</f>
        <v>41037.208333333336</v>
      </c>
      <c r="T762" s="8">
        <f>(((K762/60)/60)/24)+DATE(1970,1,1)</f>
        <v>41072.208333333336</v>
      </c>
    </row>
    <row r="763" spans="1:20" customFormat="1" ht="34" x14ac:dyDescent="0.2">
      <c r="A763">
        <v>764</v>
      </c>
      <c r="B763" t="s">
        <v>1563</v>
      </c>
      <c r="C763" s="3" t="s">
        <v>1564</v>
      </c>
      <c r="D763">
        <v>1100</v>
      </c>
      <c r="E763">
        <v>8010</v>
      </c>
      <c r="F763" t="s">
        <v>20</v>
      </c>
      <c r="G763">
        <v>148</v>
      </c>
      <c r="H763" t="s">
        <v>21</v>
      </c>
      <c r="I763" t="s">
        <v>22</v>
      </c>
      <c r="J763">
        <v>1305262800</v>
      </c>
      <c r="K763">
        <v>1305954000</v>
      </c>
      <c r="L763" t="b">
        <v>0</v>
      </c>
      <c r="M763" t="b">
        <v>0</v>
      </c>
      <c r="N763" t="s">
        <v>23</v>
      </c>
      <c r="O763" s="11">
        <f>E763/D763</f>
        <v>7.2818181818181822</v>
      </c>
      <c r="P763" s="5">
        <f>IF(ISERROR(E763/G763),"0",E763/G763)</f>
        <v>54.121621621621621</v>
      </c>
      <c r="Q763" t="s">
        <v>2034</v>
      </c>
      <c r="R763" t="s">
        <v>2035</v>
      </c>
      <c r="S763" s="8">
        <f>(((J763/60)/60)/24)+DATE(1970,1,1)</f>
        <v>40676.208333333336</v>
      </c>
      <c r="T763" s="8">
        <f>(((K763/60)/60)/24)+DATE(1970,1,1)</f>
        <v>40684.208333333336</v>
      </c>
    </row>
    <row r="764" spans="1:20" customFormat="1" ht="17" x14ac:dyDescent="0.2">
      <c r="A764">
        <v>765</v>
      </c>
      <c r="B764" t="s">
        <v>1565</v>
      </c>
      <c r="C764" s="3" t="s">
        <v>1566</v>
      </c>
      <c r="D764">
        <v>3900</v>
      </c>
      <c r="E764">
        <v>8125</v>
      </c>
      <c r="F764" t="s">
        <v>20</v>
      </c>
      <c r="G764">
        <v>198</v>
      </c>
      <c r="H764" t="s">
        <v>21</v>
      </c>
      <c r="I764" t="s">
        <v>22</v>
      </c>
      <c r="J764">
        <v>1492232400</v>
      </c>
      <c r="K764">
        <v>1494392400</v>
      </c>
      <c r="L764" t="b">
        <v>1</v>
      </c>
      <c r="M764" t="b">
        <v>1</v>
      </c>
      <c r="N764" t="s">
        <v>60</v>
      </c>
      <c r="O764" s="11">
        <f>E764/D764</f>
        <v>2.0833333333333335</v>
      </c>
      <c r="P764" s="5">
        <f>IF(ISERROR(E764/G764),"0",E764/G764)</f>
        <v>41.035353535353536</v>
      </c>
      <c r="Q764" t="s">
        <v>2034</v>
      </c>
      <c r="R764" t="s">
        <v>2044</v>
      </c>
      <c r="S764" s="8">
        <f>(((J764/60)/60)/24)+DATE(1970,1,1)</f>
        <v>42840.208333333328</v>
      </c>
      <c r="T764" s="8">
        <f>(((K764/60)/60)/24)+DATE(1970,1,1)</f>
        <v>42865.208333333328</v>
      </c>
    </row>
    <row r="765" spans="1:20" customFormat="1" ht="34" x14ac:dyDescent="0.2">
      <c r="A765">
        <v>766</v>
      </c>
      <c r="B765" t="s">
        <v>1567</v>
      </c>
      <c r="C765" s="3" t="s">
        <v>1568</v>
      </c>
      <c r="D765">
        <v>43800</v>
      </c>
      <c r="E765">
        <v>13653</v>
      </c>
      <c r="F765" t="s">
        <v>14</v>
      </c>
      <c r="G765">
        <v>248</v>
      </c>
      <c r="H765" t="s">
        <v>26</v>
      </c>
      <c r="I765" t="s">
        <v>27</v>
      </c>
      <c r="J765">
        <v>1537333200</v>
      </c>
      <c r="K765">
        <v>1537419600</v>
      </c>
      <c r="L765" t="b">
        <v>0</v>
      </c>
      <c r="M765" t="b">
        <v>0</v>
      </c>
      <c r="N765" t="s">
        <v>474</v>
      </c>
      <c r="O765" s="11">
        <f>E765/D765</f>
        <v>0.31171232876712329</v>
      </c>
      <c r="P765" s="5">
        <f>IF(ISERROR(E765/G765),"0",E765/G765)</f>
        <v>55.052419354838712</v>
      </c>
      <c r="Q765" t="s">
        <v>2040</v>
      </c>
      <c r="R765" t="s">
        <v>2062</v>
      </c>
      <c r="S765" s="8">
        <f>(((J765/60)/60)/24)+DATE(1970,1,1)</f>
        <v>43362.208333333328</v>
      </c>
      <c r="T765" s="8">
        <f>(((K765/60)/60)/24)+DATE(1970,1,1)</f>
        <v>43363.208333333328</v>
      </c>
    </row>
    <row r="766" spans="1:20" customFormat="1" ht="17" x14ac:dyDescent="0.2">
      <c r="A766">
        <v>767</v>
      </c>
      <c r="B766" t="s">
        <v>1569</v>
      </c>
      <c r="C766" s="3" t="s">
        <v>1570</v>
      </c>
      <c r="D766">
        <v>97200</v>
      </c>
      <c r="E766">
        <v>55372</v>
      </c>
      <c r="F766" t="s">
        <v>14</v>
      </c>
      <c r="G766">
        <v>513</v>
      </c>
      <c r="H766" t="s">
        <v>21</v>
      </c>
      <c r="I766" t="s">
        <v>22</v>
      </c>
      <c r="J766">
        <v>1444107600</v>
      </c>
      <c r="K766">
        <v>1447999200</v>
      </c>
      <c r="L766" t="b">
        <v>0</v>
      </c>
      <c r="M766" t="b">
        <v>0</v>
      </c>
      <c r="N766" t="s">
        <v>206</v>
      </c>
      <c r="O766" s="11">
        <f>E766/D766</f>
        <v>0.56967078189300413</v>
      </c>
      <c r="P766" s="5">
        <f>IF(ISERROR(E766/G766),"0",E766/G766)</f>
        <v>107.93762183235867</v>
      </c>
      <c r="Q766" t="s">
        <v>2046</v>
      </c>
      <c r="R766" t="s">
        <v>2058</v>
      </c>
      <c r="S766" s="8">
        <f>(((J766/60)/60)/24)+DATE(1970,1,1)</f>
        <v>42283.208333333328</v>
      </c>
      <c r="T766" s="8">
        <f>(((K766/60)/60)/24)+DATE(1970,1,1)</f>
        <v>42328.25</v>
      </c>
    </row>
    <row r="767" spans="1:20" customFormat="1" ht="17" x14ac:dyDescent="0.2">
      <c r="A767">
        <v>768</v>
      </c>
      <c r="B767" t="s">
        <v>1571</v>
      </c>
      <c r="C767" s="3" t="s">
        <v>1572</v>
      </c>
      <c r="D767">
        <v>4800</v>
      </c>
      <c r="E767">
        <v>11088</v>
      </c>
      <c r="F767" t="s">
        <v>20</v>
      </c>
      <c r="G767">
        <v>150</v>
      </c>
      <c r="H767" t="s">
        <v>21</v>
      </c>
      <c r="I767" t="s">
        <v>22</v>
      </c>
      <c r="J767">
        <v>1386741600</v>
      </c>
      <c r="K767">
        <v>1388037600</v>
      </c>
      <c r="L767" t="b">
        <v>0</v>
      </c>
      <c r="M767" t="b">
        <v>0</v>
      </c>
      <c r="N767" t="s">
        <v>33</v>
      </c>
      <c r="O767" s="11">
        <f>E767/D767</f>
        <v>2.31</v>
      </c>
      <c r="P767" s="5">
        <f>IF(ISERROR(E767/G767),"0",E767/G767)</f>
        <v>73.92</v>
      </c>
      <c r="Q767" t="s">
        <v>2038</v>
      </c>
      <c r="R767" t="s">
        <v>2039</v>
      </c>
      <c r="S767" s="8">
        <f>(((J767/60)/60)/24)+DATE(1970,1,1)</f>
        <v>41619.25</v>
      </c>
      <c r="T767" s="8">
        <f>(((K767/60)/60)/24)+DATE(1970,1,1)</f>
        <v>41634.25</v>
      </c>
    </row>
    <row r="768" spans="1:20" customFormat="1" ht="17" x14ac:dyDescent="0.2">
      <c r="A768">
        <v>769</v>
      </c>
      <c r="B768" t="s">
        <v>1573</v>
      </c>
      <c r="C768" s="3" t="s">
        <v>1574</v>
      </c>
      <c r="D768">
        <v>125600</v>
      </c>
      <c r="E768">
        <v>109106</v>
      </c>
      <c r="F768" t="s">
        <v>14</v>
      </c>
      <c r="G768">
        <v>3410</v>
      </c>
      <c r="H768" t="s">
        <v>21</v>
      </c>
      <c r="I768" t="s">
        <v>22</v>
      </c>
      <c r="J768">
        <v>1376542800</v>
      </c>
      <c r="K768">
        <v>1378789200</v>
      </c>
      <c r="L768" t="b">
        <v>0</v>
      </c>
      <c r="M768" t="b">
        <v>0</v>
      </c>
      <c r="N768" t="s">
        <v>89</v>
      </c>
      <c r="O768" s="11">
        <f>E768/D768</f>
        <v>0.86867834394904464</v>
      </c>
      <c r="P768" s="5">
        <f>IF(ISERROR(E768/G768),"0",E768/G768)</f>
        <v>31.995894428152493</v>
      </c>
      <c r="Q768" t="s">
        <v>2049</v>
      </c>
      <c r="R768" t="s">
        <v>2050</v>
      </c>
      <c r="S768" s="8">
        <f>(((J768/60)/60)/24)+DATE(1970,1,1)</f>
        <v>41501.208333333336</v>
      </c>
      <c r="T768" s="8">
        <f>(((K768/60)/60)/24)+DATE(1970,1,1)</f>
        <v>41527.208333333336</v>
      </c>
    </row>
    <row r="769" spans="1:20" customFormat="1" ht="17" x14ac:dyDescent="0.2">
      <c r="A769">
        <v>770</v>
      </c>
      <c r="B769" t="s">
        <v>1575</v>
      </c>
      <c r="C769" s="3" t="s">
        <v>1576</v>
      </c>
      <c r="D769">
        <v>4300</v>
      </c>
      <c r="E769">
        <v>11642</v>
      </c>
      <c r="F769" t="s">
        <v>20</v>
      </c>
      <c r="G769">
        <v>216</v>
      </c>
      <c r="H769" t="s">
        <v>107</v>
      </c>
      <c r="I769" t="s">
        <v>108</v>
      </c>
      <c r="J769">
        <v>1397451600</v>
      </c>
      <c r="K769">
        <v>1398056400</v>
      </c>
      <c r="L769" t="b">
        <v>0</v>
      </c>
      <c r="M769" t="b">
        <v>1</v>
      </c>
      <c r="N769" t="s">
        <v>33</v>
      </c>
      <c r="O769" s="11">
        <f>E769/D769</f>
        <v>2.7074418604651163</v>
      </c>
      <c r="P769" s="5">
        <f>IF(ISERROR(E769/G769),"0",E769/G769)</f>
        <v>53.898148148148145</v>
      </c>
      <c r="Q769" t="s">
        <v>2038</v>
      </c>
      <c r="R769" t="s">
        <v>2039</v>
      </c>
      <c r="S769" s="8">
        <f>(((J769/60)/60)/24)+DATE(1970,1,1)</f>
        <v>41743.208333333336</v>
      </c>
      <c r="T769" s="8">
        <f>(((K769/60)/60)/24)+DATE(1970,1,1)</f>
        <v>41750.208333333336</v>
      </c>
    </row>
    <row r="770" spans="1:20" customFormat="1" ht="17" x14ac:dyDescent="0.2">
      <c r="A770">
        <v>771</v>
      </c>
      <c r="B770" t="s">
        <v>1577</v>
      </c>
      <c r="C770" s="3" t="s">
        <v>1578</v>
      </c>
      <c r="D770">
        <v>5600</v>
      </c>
      <c r="E770">
        <v>2769</v>
      </c>
      <c r="F770" t="s">
        <v>74</v>
      </c>
      <c r="G770">
        <v>26</v>
      </c>
      <c r="H770" t="s">
        <v>21</v>
      </c>
      <c r="I770" t="s">
        <v>22</v>
      </c>
      <c r="J770">
        <v>1548482400</v>
      </c>
      <c r="K770">
        <v>1550815200</v>
      </c>
      <c r="L770" t="b">
        <v>0</v>
      </c>
      <c r="M770" t="b">
        <v>0</v>
      </c>
      <c r="N770" t="s">
        <v>33</v>
      </c>
      <c r="O770" s="11">
        <f>E770/D770</f>
        <v>0.49446428571428569</v>
      </c>
      <c r="P770" s="5">
        <f>IF(ISERROR(E770/G770),"0",E770/G770)</f>
        <v>106.5</v>
      </c>
      <c r="Q770" t="s">
        <v>2038</v>
      </c>
      <c r="R770" t="s">
        <v>2039</v>
      </c>
      <c r="S770" s="8">
        <f>(((J770/60)/60)/24)+DATE(1970,1,1)</f>
        <v>43491.25</v>
      </c>
      <c r="T770" s="8">
        <f>(((K770/60)/60)/24)+DATE(1970,1,1)</f>
        <v>43518.25</v>
      </c>
    </row>
    <row r="771" spans="1:20" customFormat="1" ht="17" x14ac:dyDescent="0.2">
      <c r="A771">
        <v>772</v>
      </c>
      <c r="B771" t="s">
        <v>1579</v>
      </c>
      <c r="C771" s="3" t="s">
        <v>1580</v>
      </c>
      <c r="D771">
        <v>149600</v>
      </c>
      <c r="E771">
        <v>169586</v>
      </c>
      <c r="F771" t="s">
        <v>20</v>
      </c>
      <c r="G771">
        <v>5139</v>
      </c>
      <c r="H771" t="s">
        <v>21</v>
      </c>
      <c r="I771" t="s">
        <v>22</v>
      </c>
      <c r="J771">
        <v>1549692000</v>
      </c>
      <c r="K771">
        <v>1550037600</v>
      </c>
      <c r="L771" t="b">
        <v>0</v>
      </c>
      <c r="M771" t="b">
        <v>0</v>
      </c>
      <c r="N771" t="s">
        <v>60</v>
      </c>
      <c r="O771" s="11">
        <f>E771/D771</f>
        <v>1.1335962566844919</v>
      </c>
      <c r="P771" s="5">
        <f>IF(ISERROR(E771/G771),"0",E771/G771)</f>
        <v>32.999805409612762</v>
      </c>
      <c r="Q771" t="s">
        <v>2034</v>
      </c>
      <c r="R771" t="s">
        <v>2044</v>
      </c>
      <c r="S771" s="8">
        <f>(((J771/60)/60)/24)+DATE(1970,1,1)</f>
        <v>43505.25</v>
      </c>
      <c r="T771" s="8">
        <f>(((K771/60)/60)/24)+DATE(1970,1,1)</f>
        <v>43509.25</v>
      </c>
    </row>
    <row r="772" spans="1:20" customFormat="1" ht="17" x14ac:dyDescent="0.2">
      <c r="A772">
        <v>773</v>
      </c>
      <c r="B772" t="s">
        <v>1581</v>
      </c>
      <c r="C772" s="3" t="s">
        <v>1582</v>
      </c>
      <c r="D772">
        <v>53100</v>
      </c>
      <c r="E772">
        <v>101185</v>
      </c>
      <c r="F772" t="s">
        <v>20</v>
      </c>
      <c r="G772">
        <v>2353</v>
      </c>
      <c r="H772" t="s">
        <v>21</v>
      </c>
      <c r="I772" t="s">
        <v>22</v>
      </c>
      <c r="J772">
        <v>1492059600</v>
      </c>
      <c r="K772">
        <v>1492923600</v>
      </c>
      <c r="L772" t="b">
        <v>0</v>
      </c>
      <c r="M772" t="b">
        <v>0</v>
      </c>
      <c r="N772" t="s">
        <v>33</v>
      </c>
      <c r="O772" s="11">
        <f>E772/D772</f>
        <v>1.9055555555555554</v>
      </c>
      <c r="P772" s="5">
        <f>IF(ISERROR(E772/G772),"0",E772/G772)</f>
        <v>43.00254993625159</v>
      </c>
      <c r="Q772" t="s">
        <v>2038</v>
      </c>
      <c r="R772" t="s">
        <v>2039</v>
      </c>
      <c r="S772" s="8">
        <f>(((J772/60)/60)/24)+DATE(1970,1,1)</f>
        <v>42838.208333333328</v>
      </c>
      <c r="T772" s="8">
        <f>(((K772/60)/60)/24)+DATE(1970,1,1)</f>
        <v>42848.208333333328</v>
      </c>
    </row>
    <row r="773" spans="1:20" customFormat="1" ht="17" x14ac:dyDescent="0.2">
      <c r="A773">
        <v>774</v>
      </c>
      <c r="B773" t="s">
        <v>1583</v>
      </c>
      <c r="C773" s="3" t="s">
        <v>1584</v>
      </c>
      <c r="D773">
        <v>5000</v>
      </c>
      <c r="E773">
        <v>6775</v>
      </c>
      <c r="F773" t="s">
        <v>20</v>
      </c>
      <c r="G773">
        <v>78</v>
      </c>
      <c r="H773" t="s">
        <v>107</v>
      </c>
      <c r="I773" t="s">
        <v>108</v>
      </c>
      <c r="J773">
        <v>1463979600</v>
      </c>
      <c r="K773">
        <v>1467522000</v>
      </c>
      <c r="L773" t="b">
        <v>0</v>
      </c>
      <c r="M773" t="b">
        <v>0</v>
      </c>
      <c r="N773" t="s">
        <v>28</v>
      </c>
      <c r="O773" s="11">
        <f>E773/D773</f>
        <v>1.355</v>
      </c>
      <c r="P773" s="5">
        <f>IF(ISERROR(E773/G773),"0",E773/G773)</f>
        <v>86.858974358974365</v>
      </c>
      <c r="Q773" t="s">
        <v>2036</v>
      </c>
      <c r="R773" t="s">
        <v>2037</v>
      </c>
      <c r="S773" s="8">
        <f>(((J773/60)/60)/24)+DATE(1970,1,1)</f>
        <v>42513.208333333328</v>
      </c>
      <c r="T773" s="8">
        <f>(((K773/60)/60)/24)+DATE(1970,1,1)</f>
        <v>42554.208333333328</v>
      </c>
    </row>
    <row r="774" spans="1:20" customFormat="1" ht="34" x14ac:dyDescent="0.2">
      <c r="A774">
        <v>775</v>
      </c>
      <c r="B774" t="s">
        <v>1585</v>
      </c>
      <c r="C774" s="3" t="s">
        <v>1586</v>
      </c>
      <c r="D774">
        <v>9400</v>
      </c>
      <c r="E774">
        <v>968</v>
      </c>
      <c r="F774" t="s">
        <v>14</v>
      </c>
      <c r="G774">
        <v>10</v>
      </c>
      <c r="H774" t="s">
        <v>21</v>
      </c>
      <c r="I774" t="s">
        <v>22</v>
      </c>
      <c r="J774">
        <v>1415253600</v>
      </c>
      <c r="K774">
        <v>1416117600</v>
      </c>
      <c r="L774" t="b">
        <v>0</v>
      </c>
      <c r="M774" t="b">
        <v>0</v>
      </c>
      <c r="N774" t="s">
        <v>23</v>
      </c>
      <c r="O774" s="11">
        <f>E774/D774</f>
        <v>0.10297872340425532</v>
      </c>
      <c r="P774" s="5">
        <f>IF(ISERROR(E774/G774),"0",E774/G774)</f>
        <v>96.8</v>
      </c>
      <c r="Q774" t="s">
        <v>2034</v>
      </c>
      <c r="R774" t="s">
        <v>2035</v>
      </c>
      <c r="S774" s="8">
        <f>(((J774/60)/60)/24)+DATE(1970,1,1)</f>
        <v>41949.25</v>
      </c>
      <c r="T774" s="8">
        <f>(((K774/60)/60)/24)+DATE(1970,1,1)</f>
        <v>41959.25</v>
      </c>
    </row>
    <row r="775" spans="1:20" customFormat="1" ht="17" x14ac:dyDescent="0.2">
      <c r="A775">
        <v>776</v>
      </c>
      <c r="B775" t="s">
        <v>1587</v>
      </c>
      <c r="C775" s="3" t="s">
        <v>1588</v>
      </c>
      <c r="D775">
        <v>110800</v>
      </c>
      <c r="E775">
        <v>72623</v>
      </c>
      <c r="F775" t="s">
        <v>14</v>
      </c>
      <c r="G775">
        <v>2201</v>
      </c>
      <c r="H775" t="s">
        <v>21</v>
      </c>
      <c r="I775" t="s">
        <v>22</v>
      </c>
      <c r="J775">
        <v>1562216400</v>
      </c>
      <c r="K775">
        <v>1563771600</v>
      </c>
      <c r="L775" t="b">
        <v>0</v>
      </c>
      <c r="M775" t="b">
        <v>0</v>
      </c>
      <c r="N775" t="s">
        <v>33</v>
      </c>
      <c r="O775" s="11">
        <f>E775/D775</f>
        <v>0.65544223826714798</v>
      </c>
      <c r="P775" s="5">
        <f>IF(ISERROR(E775/G775),"0",E775/G775)</f>
        <v>32.995456610631528</v>
      </c>
      <c r="Q775" t="s">
        <v>2038</v>
      </c>
      <c r="R775" t="s">
        <v>2039</v>
      </c>
      <c r="S775" s="8">
        <f>(((J775/60)/60)/24)+DATE(1970,1,1)</f>
        <v>43650.208333333328</v>
      </c>
      <c r="T775" s="8">
        <f>(((K775/60)/60)/24)+DATE(1970,1,1)</f>
        <v>43668.208333333328</v>
      </c>
    </row>
    <row r="776" spans="1:20" customFormat="1" ht="17" x14ac:dyDescent="0.2">
      <c r="A776">
        <v>777</v>
      </c>
      <c r="B776" t="s">
        <v>1589</v>
      </c>
      <c r="C776" s="3" t="s">
        <v>1590</v>
      </c>
      <c r="D776">
        <v>93800</v>
      </c>
      <c r="E776">
        <v>45987</v>
      </c>
      <c r="F776" t="s">
        <v>14</v>
      </c>
      <c r="G776">
        <v>676</v>
      </c>
      <c r="H776" t="s">
        <v>21</v>
      </c>
      <c r="I776" t="s">
        <v>22</v>
      </c>
      <c r="J776">
        <v>1316754000</v>
      </c>
      <c r="K776">
        <v>1319259600</v>
      </c>
      <c r="L776" t="b">
        <v>0</v>
      </c>
      <c r="M776" t="b">
        <v>0</v>
      </c>
      <c r="N776" t="s">
        <v>33</v>
      </c>
      <c r="O776" s="11">
        <f>E776/D776</f>
        <v>0.49026652452025588</v>
      </c>
      <c r="P776" s="5">
        <f>IF(ISERROR(E776/G776),"0",E776/G776)</f>
        <v>68.028106508875737</v>
      </c>
      <c r="Q776" t="s">
        <v>2038</v>
      </c>
      <c r="R776" t="s">
        <v>2039</v>
      </c>
      <c r="S776" s="8">
        <f>(((J776/60)/60)/24)+DATE(1970,1,1)</f>
        <v>40809.208333333336</v>
      </c>
      <c r="T776" s="8">
        <f>(((K776/60)/60)/24)+DATE(1970,1,1)</f>
        <v>40838.208333333336</v>
      </c>
    </row>
    <row r="777" spans="1:20" customFormat="1" ht="17" x14ac:dyDescent="0.2">
      <c r="A777">
        <v>778</v>
      </c>
      <c r="B777" t="s">
        <v>1591</v>
      </c>
      <c r="C777" s="3" t="s">
        <v>1592</v>
      </c>
      <c r="D777">
        <v>1300</v>
      </c>
      <c r="E777">
        <v>10243</v>
      </c>
      <c r="F777" t="s">
        <v>20</v>
      </c>
      <c r="G777">
        <v>174</v>
      </c>
      <c r="H777" t="s">
        <v>98</v>
      </c>
      <c r="I777" t="s">
        <v>99</v>
      </c>
      <c r="J777">
        <v>1313211600</v>
      </c>
      <c r="K777">
        <v>1313643600</v>
      </c>
      <c r="L777" t="b">
        <v>0</v>
      </c>
      <c r="M777" t="b">
        <v>0</v>
      </c>
      <c r="N777" t="s">
        <v>71</v>
      </c>
      <c r="O777" s="11">
        <f>E777/D777</f>
        <v>7.8792307692307695</v>
      </c>
      <c r="P777" s="5">
        <f>IF(ISERROR(E777/G777),"0",E777/G777)</f>
        <v>58.867816091954026</v>
      </c>
      <c r="Q777" t="s">
        <v>2040</v>
      </c>
      <c r="R777" t="s">
        <v>2048</v>
      </c>
      <c r="S777" s="8">
        <f>(((J777/60)/60)/24)+DATE(1970,1,1)</f>
        <v>40768.208333333336</v>
      </c>
      <c r="T777" s="8">
        <f>(((K777/60)/60)/24)+DATE(1970,1,1)</f>
        <v>40773.208333333336</v>
      </c>
    </row>
    <row r="778" spans="1:20" customFormat="1" ht="17" x14ac:dyDescent="0.2">
      <c r="A778">
        <v>779</v>
      </c>
      <c r="B778" t="s">
        <v>1593</v>
      </c>
      <c r="C778" s="3" t="s">
        <v>1594</v>
      </c>
      <c r="D778">
        <v>108700</v>
      </c>
      <c r="E778">
        <v>87293</v>
      </c>
      <c r="F778" t="s">
        <v>14</v>
      </c>
      <c r="G778">
        <v>831</v>
      </c>
      <c r="H778" t="s">
        <v>21</v>
      </c>
      <c r="I778" t="s">
        <v>22</v>
      </c>
      <c r="J778">
        <v>1439528400</v>
      </c>
      <c r="K778">
        <v>1440306000</v>
      </c>
      <c r="L778" t="b">
        <v>0</v>
      </c>
      <c r="M778" t="b">
        <v>1</v>
      </c>
      <c r="N778" t="s">
        <v>33</v>
      </c>
      <c r="O778" s="11">
        <f>E778/D778</f>
        <v>0.80306347746090156</v>
      </c>
      <c r="P778" s="5">
        <f>IF(ISERROR(E778/G778),"0",E778/G778)</f>
        <v>105.04572803850782</v>
      </c>
      <c r="Q778" t="s">
        <v>2038</v>
      </c>
      <c r="R778" t="s">
        <v>2039</v>
      </c>
      <c r="S778" s="8">
        <f>(((J778/60)/60)/24)+DATE(1970,1,1)</f>
        <v>42230.208333333328</v>
      </c>
      <c r="T778" s="8">
        <f>(((K778/60)/60)/24)+DATE(1970,1,1)</f>
        <v>42239.208333333328</v>
      </c>
    </row>
    <row r="779" spans="1:20" customFormat="1" ht="34" x14ac:dyDescent="0.2">
      <c r="A779">
        <v>780</v>
      </c>
      <c r="B779" t="s">
        <v>1595</v>
      </c>
      <c r="C779" s="3" t="s">
        <v>1596</v>
      </c>
      <c r="D779">
        <v>5100</v>
      </c>
      <c r="E779">
        <v>5421</v>
      </c>
      <c r="F779" t="s">
        <v>20</v>
      </c>
      <c r="G779">
        <v>164</v>
      </c>
      <c r="H779" t="s">
        <v>21</v>
      </c>
      <c r="I779" t="s">
        <v>22</v>
      </c>
      <c r="J779">
        <v>1469163600</v>
      </c>
      <c r="K779">
        <v>1470805200</v>
      </c>
      <c r="L779" t="b">
        <v>0</v>
      </c>
      <c r="M779" t="b">
        <v>1</v>
      </c>
      <c r="N779" t="s">
        <v>53</v>
      </c>
      <c r="O779" s="11">
        <f>E779/D779</f>
        <v>1.0629411764705883</v>
      </c>
      <c r="P779" s="5">
        <f>IF(ISERROR(E779/G779),"0",E779/G779)</f>
        <v>33.054878048780488</v>
      </c>
      <c r="Q779" t="s">
        <v>2040</v>
      </c>
      <c r="R779" t="s">
        <v>2043</v>
      </c>
      <c r="S779" s="8">
        <f>(((J779/60)/60)/24)+DATE(1970,1,1)</f>
        <v>42573.208333333328</v>
      </c>
      <c r="T779" s="8">
        <f>(((K779/60)/60)/24)+DATE(1970,1,1)</f>
        <v>42592.208333333328</v>
      </c>
    </row>
    <row r="780" spans="1:20" customFormat="1" ht="17" x14ac:dyDescent="0.2">
      <c r="A780">
        <v>781</v>
      </c>
      <c r="B780" t="s">
        <v>1597</v>
      </c>
      <c r="C780" s="3" t="s">
        <v>1598</v>
      </c>
      <c r="D780">
        <v>8700</v>
      </c>
      <c r="E780">
        <v>4414</v>
      </c>
      <c r="F780" t="s">
        <v>74</v>
      </c>
      <c r="G780">
        <v>56</v>
      </c>
      <c r="H780" t="s">
        <v>98</v>
      </c>
      <c r="I780" t="s">
        <v>99</v>
      </c>
      <c r="J780">
        <v>1288501200</v>
      </c>
      <c r="K780">
        <v>1292911200</v>
      </c>
      <c r="L780" t="b">
        <v>0</v>
      </c>
      <c r="M780" t="b">
        <v>0</v>
      </c>
      <c r="N780" t="s">
        <v>33</v>
      </c>
      <c r="O780" s="11">
        <f>E780/D780</f>
        <v>0.50735632183908042</v>
      </c>
      <c r="P780" s="5">
        <f>IF(ISERROR(E780/G780),"0",E780/G780)</f>
        <v>78.821428571428569</v>
      </c>
      <c r="Q780" t="s">
        <v>2038</v>
      </c>
      <c r="R780" t="s">
        <v>2039</v>
      </c>
      <c r="S780" s="8">
        <f>(((J780/60)/60)/24)+DATE(1970,1,1)</f>
        <v>40482.208333333336</v>
      </c>
      <c r="T780" s="8">
        <f>(((K780/60)/60)/24)+DATE(1970,1,1)</f>
        <v>40533.25</v>
      </c>
    </row>
    <row r="781" spans="1:20" customFormat="1" ht="17" x14ac:dyDescent="0.2">
      <c r="A781">
        <v>782</v>
      </c>
      <c r="B781" t="s">
        <v>1599</v>
      </c>
      <c r="C781" s="3" t="s">
        <v>1600</v>
      </c>
      <c r="D781">
        <v>5100</v>
      </c>
      <c r="E781">
        <v>10981</v>
      </c>
      <c r="F781" t="s">
        <v>20</v>
      </c>
      <c r="G781">
        <v>161</v>
      </c>
      <c r="H781" t="s">
        <v>21</v>
      </c>
      <c r="I781" t="s">
        <v>22</v>
      </c>
      <c r="J781">
        <v>1298959200</v>
      </c>
      <c r="K781">
        <v>1301374800</v>
      </c>
      <c r="L781" t="b">
        <v>0</v>
      </c>
      <c r="M781" t="b">
        <v>1</v>
      </c>
      <c r="N781" t="s">
        <v>71</v>
      </c>
      <c r="O781" s="11">
        <f>E781/D781</f>
        <v>2.153137254901961</v>
      </c>
      <c r="P781" s="5">
        <f>IF(ISERROR(E781/G781),"0",E781/G781)</f>
        <v>68.204968944099377</v>
      </c>
      <c r="Q781" t="s">
        <v>2040</v>
      </c>
      <c r="R781" t="s">
        <v>2048</v>
      </c>
      <c r="S781" s="8">
        <f>(((J781/60)/60)/24)+DATE(1970,1,1)</f>
        <v>40603.25</v>
      </c>
      <c r="T781" s="8">
        <f>(((K781/60)/60)/24)+DATE(1970,1,1)</f>
        <v>40631.208333333336</v>
      </c>
    </row>
    <row r="782" spans="1:20" customFormat="1" ht="17" x14ac:dyDescent="0.2">
      <c r="A782">
        <v>783</v>
      </c>
      <c r="B782" t="s">
        <v>1601</v>
      </c>
      <c r="C782" s="3" t="s">
        <v>1602</v>
      </c>
      <c r="D782">
        <v>7400</v>
      </c>
      <c r="E782">
        <v>10451</v>
      </c>
      <c r="F782" t="s">
        <v>20</v>
      </c>
      <c r="G782">
        <v>138</v>
      </c>
      <c r="H782" t="s">
        <v>21</v>
      </c>
      <c r="I782" t="s">
        <v>22</v>
      </c>
      <c r="J782">
        <v>1387260000</v>
      </c>
      <c r="K782">
        <v>1387864800</v>
      </c>
      <c r="L782" t="b">
        <v>0</v>
      </c>
      <c r="M782" t="b">
        <v>0</v>
      </c>
      <c r="N782" t="s">
        <v>23</v>
      </c>
      <c r="O782" s="11">
        <f>E782/D782</f>
        <v>1.4122972972972974</v>
      </c>
      <c r="P782" s="5">
        <f>IF(ISERROR(E782/G782),"0",E782/G782)</f>
        <v>75.731884057971016</v>
      </c>
      <c r="Q782" t="s">
        <v>2034</v>
      </c>
      <c r="R782" t="s">
        <v>2035</v>
      </c>
      <c r="S782" s="8">
        <f>(((J782/60)/60)/24)+DATE(1970,1,1)</f>
        <v>41625.25</v>
      </c>
      <c r="T782" s="8">
        <f>(((K782/60)/60)/24)+DATE(1970,1,1)</f>
        <v>41632.25</v>
      </c>
    </row>
    <row r="783" spans="1:20" customFormat="1" ht="17" x14ac:dyDescent="0.2">
      <c r="A783">
        <v>784</v>
      </c>
      <c r="B783" t="s">
        <v>1603</v>
      </c>
      <c r="C783" s="3" t="s">
        <v>1604</v>
      </c>
      <c r="D783">
        <v>88900</v>
      </c>
      <c r="E783">
        <v>102535</v>
      </c>
      <c r="F783" t="s">
        <v>20</v>
      </c>
      <c r="G783">
        <v>3308</v>
      </c>
      <c r="H783" t="s">
        <v>21</v>
      </c>
      <c r="I783" t="s">
        <v>22</v>
      </c>
      <c r="J783">
        <v>1457244000</v>
      </c>
      <c r="K783">
        <v>1458190800</v>
      </c>
      <c r="L783" t="b">
        <v>0</v>
      </c>
      <c r="M783" t="b">
        <v>0</v>
      </c>
      <c r="N783" t="s">
        <v>28</v>
      </c>
      <c r="O783" s="11">
        <f>E783/D783</f>
        <v>1.1533745781777278</v>
      </c>
      <c r="P783" s="5">
        <f>IF(ISERROR(E783/G783),"0",E783/G783)</f>
        <v>30.996070133010882</v>
      </c>
      <c r="Q783" t="s">
        <v>2036</v>
      </c>
      <c r="R783" t="s">
        <v>2037</v>
      </c>
      <c r="S783" s="8">
        <f>(((J783/60)/60)/24)+DATE(1970,1,1)</f>
        <v>42435.25</v>
      </c>
      <c r="T783" s="8">
        <f>(((K783/60)/60)/24)+DATE(1970,1,1)</f>
        <v>42446.208333333328</v>
      </c>
    </row>
    <row r="784" spans="1:20" customFormat="1" ht="34" x14ac:dyDescent="0.2">
      <c r="A784">
        <v>785</v>
      </c>
      <c r="B784" t="s">
        <v>1605</v>
      </c>
      <c r="C784" s="3" t="s">
        <v>1606</v>
      </c>
      <c r="D784">
        <v>6700</v>
      </c>
      <c r="E784">
        <v>12939</v>
      </c>
      <c r="F784" t="s">
        <v>20</v>
      </c>
      <c r="G784">
        <v>127</v>
      </c>
      <c r="H784" t="s">
        <v>26</v>
      </c>
      <c r="I784" t="s">
        <v>27</v>
      </c>
      <c r="J784">
        <v>1556341200</v>
      </c>
      <c r="K784">
        <v>1559278800</v>
      </c>
      <c r="L784" t="b">
        <v>0</v>
      </c>
      <c r="M784" t="b">
        <v>1</v>
      </c>
      <c r="N784" t="s">
        <v>71</v>
      </c>
      <c r="O784" s="11">
        <f>E784/D784</f>
        <v>1.9311940298507462</v>
      </c>
      <c r="P784" s="5">
        <f>IF(ISERROR(E784/G784),"0",E784/G784)</f>
        <v>101.88188976377953</v>
      </c>
      <c r="Q784" t="s">
        <v>2040</v>
      </c>
      <c r="R784" t="s">
        <v>2048</v>
      </c>
      <c r="S784" s="8">
        <f>(((J784/60)/60)/24)+DATE(1970,1,1)</f>
        <v>43582.208333333328</v>
      </c>
      <c r="T784" s="8">
        <f>(((K784/60)/60)/24)+DATE(1970,1,1)</f>
        <v>43616.208333333328</v>
      </c>
    </row>
    <row r="785" spans="1:20" customFormat="1" ht="17" x14ac:dyDescent="0.2">
      <c r="A785">
        <v>786</v>
      </c>
      <c r="B785" t="s">
        <v>1607</v>
      </c>
      <c r="C785" s="3" t="s">
        <v>1608</v>
      </c>
      <c r="D785">
        <v>1500</v>
      </c>
      <c r="E785">
        <v>10946</v>
      </c>
      <c r="F785" t="s">
        <v>20</v>
      </c>
      <c r="G785">
        <v>207</v>
      </c>
      <c r="H785" t="s">
        <v>107</v>
      </c>
      <c r="I785" t="s">
        <v>108</v>
      </c>
      <c r="J785">
        <v>1522126800</v>
      </c>
      <c r="K785">
        <v>1522731600</v>
      </c>
      <c r="L785" t="b">
        <v>0</v>
      </c>
      <c r="M785" t="b">
        <v>1</v>
      </c>
      <c r="N785" t="s">
        <v>159</v>
      </c>
      <c r="O785" s="11">
        <f>E785/D785</f>
        <v>7.2973333333333334</v>
      </c>
      <c r="P785" s="5">
        <f>IF(ISERROR(E785/G785),"0",E785/G785)</f>
        <v>52.879227053140099</v>
      </c>
      <c r="Q785" t="s">
        <v>2034</v>
      </c>
      <c r="R785" t="s">
        <v>2057</v>
      </c>
      <c r="S785" s="8">
        <f>(((J785/60)/60)/24)+DATE(1970,1,1)</f>
        <v>43186.208333333328</v>
      </c>
      <c r="T785" s="8">
        <f>(((K785/60)/60)/24)+DATE(1970,1,1)</f>
        <v>43193.208333333328</v>
      </c>
    </row>
    <row r="786" spans="1:20" customFormat="1" ht="17" x14ac:dyDescent="0.2">
      <c r="A786">
        <v>787</v>
      </c>
      <c r="B786" t="s">
        <v>1609</v>
      </c>
      <c r="C786" s="3" t="s">
        <v>1610</v>
      </c>
      <c r="D786">
        <v>61200</v>
      </c>
      <c r="E786">
        <v>60994</v>
      </c>
      <c r="F786" t="s">
        <v>14</v>
      </c>
      <c r="G786">
        <v>859</v>
      </c>
      <c r="H786" t="s">
        <v>15</v>
      </c>
      <c r="I786" t="s">
        <v>16</v>
      </c>
      <c r="J786">
        <v>1305954000</v>
      </c>
      <c r="K786">
        <v>1306731600</v>
      </c>
      <c r="L786" t="b">
        <v>0</v>
      </c>
      <c r="M786" t="b">
        <v>0</v>
      </c>
      <c r="N786" t="s">
        <v>23</v>
      </c>
      <c r="O786" s="11">
        <f>E786/D786</f>
        <v>0.99663398692810456</v>
      </c>
      <c r="P786" s="5">
        <f>IF(ISERROR(E786/G786),"0",E786/G786)</f>
        <v>71.005820721769496</v>
      </c>
      <c r="Q786" t="s">
        <v>2034</v>
      </c>
      <c r="R786" t="s">
        <v>2035</v>
      </c>
      <c r="S786" s="8">
        <f>(((J786/60)/60)/24)+DATE(1970,1,1)</f>
        <v>40684.208333333336</v>
      </c>
      <c r="T786" s="8">
        <f>(((K786/60)/60)/24)+DATE(1970,1,1)</f>
        <v>40693.208333333336</v>
      </c>
    </row>
    <row r="787" spans="1:20" customFormat="1" ht="17" hidden="1" x14ac:dyDescent="0.2">
      <c r="A787">
        <v>329</v>
      </c>
      <c r="B787" t="s">
        <v>710</v>
      </c>
      <c r="C787" s="3" t="s">
        <v>711</v>
      </c>
      <c r="D787">
        <v>93800</v>
      </c>
      <c r="E787">
        <v>21477</v>
      </c>
      <c r="F787" t="s">
        <v>47</v>
      </c>
      <c r="G787">
        <v>211</v>
      </c>
      <c r="H787" t="s">
        <v>21</v>
      </c>
      <c r="I787" t="s">
        <v>22</v>
      </c>
      <c r="J787">
        <v>1481522400</v>
      </c>
      <c r="K787">
        <v>1482472800</v>
      </c>
      <c r="L787" t="b">
        <v>0</v>
      </c>
      <c r="M787" t="b">
        <v>0</v>
      </c>
      <c r="N787" t="s">
        <v>89</v>
      </c>
      <c r="O787" s="11">
        <f>E787/D787</f>
        <v>0.22896588486140726</v>
      </c>
      <c r="P787" s="5">
        <f>IF(ISERROR(E787/G787),"0",E787/G787)</f>
        <v>101.78672985781991</v>
      </c>
      <c r="Q787" t="s">
        <v>2049</v>
      </c>
      <c r="R787" t="s">
        <v>2050</v>
      </c>
      <c r="S787" s="8">
        <f>(((J787/60)/60)/24)+DATE(1970,1,1)</f>
        <v>42716.25</v>
      </c>
      <c r="T787" s="8">
        <f>(((K787/60)/60)/24)+DATE(1970,1,1)</f>
        <v>42727.25</v>
      </c>
    </row>
    <row r="788" spans="1:20" customFormat="1" ht="17" x14ac:dyDescent="0.2">
      <c r="A788">
        <v>789</v>
      </c>
      <c r="B788" t="s">
        <v>1613</v>
      </c>
      <c r="C788" s="3" t="s">
        <v>1614</v>
      </c>
      <c r="D788">
        <v>9000</v>
      </c>
      <c r="E788">
        <v>3351</v>
      </c>
      <c r="F788" t="s">
        <v>14</v>
      </c>
      <c r="G788">
        <v>45</v>
      </c>
      <c r="H788" t="s">
        <v>21</v>
      </c>
      <c r="I788" t="s">
        <v>22</v>
      </c>
      <c r="J788">
        <v>1401166800</v>
      </c>
      <c r="K788">
        <v>1404363600</v>
      </c>
      <c r="L788" t="b">
        <v>0</v>
      </c>
      <c r="M788" t="b">
        <v>0</v>
      </c>
      <c r="N788" t="s">
        <v>33</v>
      </c>
      <c r="O788" s="11">
        <f>E788/D788</f>
        <v>0.37233333333333335</v>
      </c>
      <c r="P788" s="5">
        <f>IF(ISERROR(E788/G788),"0",E788/G788)</f>
        <v>74.466666666666669</v>
      </c>
      <c r="Q788" t="s">
        <v>2038</v>
      </c>
      <c r="R788" t="s">
        <v>2039</v>
      </c>
      <c r="S788" s="8">
        <f>(((J788/60)/60)/24)+DATE(1970,1,1)</f>
        <v>41786.208333333336</v>
      </c>
      <c r="T788" s="8">
        <f>(((K788/60)/60)/24)+DATE(1970,1,1)</f>
        <v>41823.208333333336</v>
      </c>
    </row>
    <row r="789" spans="1:20" customFormat="1" ht="17" x14ac:dyDescent="0.2">
      <c r="A789">
        <v>790</v>
      </c>
      <c r="B789" t="s">
        <v>1615</v>
      </c>
      <c r="C789" s="3" t="s">
        <v>1616</v>
      </c>
      <c r="D789">
        <v>185900</v>
      </c>
      <c r="E789">
        <v>56774</v>
      </c>
      <c r="F789" t="s">
        <v>74</v>
      </c>
      <c r="G789">
        <v>1113</v>
      </c>
      <c r="H789" t="s">
        <v>21</v>
      </c>
      <c r="I789" t="s">
        <v>22</v>
      </c>
      <c r="J789">
        <v>1266127200</v>
      </c>
      <c r="K789">
        <v>1266645600</v>
      </c>
      <c r="L789" t="b">
        <v>0</v>
      </c>
      <c r="M789" t="b">
        <v>0</v>
      </c>
      <c r="N789" t="s">
        <v>33</v>
      </c>
      <c r="O789" s="11">
        <f>E789/D789</f>
        <v>0.30540075309306081</v>
      </c>
      <c r="P789" s="5">
        <f>IF(ISERROR(E789/G789),"0",E789/G789)</f>
        <v>51.009883198562441</v>
      </c>
      <c r="Q789" t="s">
        <v>2038</v>
      </c>
      <c r="R789" t="s">
        <v>2039</v>
      </c>
      <c r="S789" s="8">
        <f>(((J789/60)/60)/24)+DATE(1970,1,1)</f>
        <v>40223.25</v>
      </c>
      <c r="T789" s="8">
        <f>(((K789/60)/60)/24)+DATE(1970,1,1)</f>
        <v>40229.25</v>
      </c>
    </row>
    <row r="790" spans="1:20" customFormat="1" ht="17" x14ac:dyDescent="0.2">
      <c r="A790">
        <v>791</v>
      </c>
      <c r="B790" t="s">
        <v>1617</v>
      </c>
      <c r="C790" s="3" t="s">
        <v>1618</v>
      </c>
      <c r="D790">
        <v>2100</v>
      </c>
      <c r="E790">
        <v>540</v>
      </c>
      <c r="F790" t="s">
        <v>14</v>
      </c>
      <c r="G790">
        <v>6</v>
      </c>
      <c r="H790" t="s">
        <v>21</v>
      </c>
      <c r="I790" t="s">
        <v>22</v>
      </c>
      <c r="J790">
        <v>1481436000</v>
      </c>
      <c r="K790">
        <v>1482818400</v>
      </c>
      <c r="L790" t="b">
        <v>0</v>
      </c>
      <c r="M790" t="b">
        <v>0</v>
      </c>
      <c r="N790" t="s">
        <v>17</v>
      </c>
      <c r="O790" s="11">
        <f>E790/D790</f>
        <v>0.25714285714285712</v>
      </c>
      <c r="P790" s="5">
        <f>IF(ISERROR(E790/G790),"0",E790/G790)</f>
        <v>90</v>
      </c>
      <c r="Q790" t="s">
        <v>2032</v>
      </c>
      <c r="R790" t="s">
        <v>2033</v>
      </c>
      <c r="S790" s="8">
        <f>(((J790/60)/60)/24)+DATE(1970,1,1)</f>
        <v>42715.25</v>
      </c>
      <c r="T790" s="8">
        <f>(((K790/60)/60)/24)+DATE(1970,1,1)</f>
        <v>42731.25</v>
      </c>
    </row>
    <row r="791" spans="1:20" customFormat="1" ht="17" x14ac:dyDescent="0.2">
      <c r="A791">
        <v>792</v>
      </c>
      <c r="B791" t="s">
        <v>1619</v>
      </c>
      <c r="C791" s="3" t="s">
        <v>1620</v>
      </c>
      <c r="D791">
        <v>2000</v>
      </c>
      <c r="E791">
        <v>680</v>
      </c>
      <c r="F791" t="s">
        <v>14</v>
      </c>
      <c r="G791">
        <v>7</v>
      </c>
      <c r="H791" t="s">
        <v>21</v>
      </c>
      <c r="I791" t="s">
        <v>22</v>
      </c>
      <c r="J791">
        <v>1372222800</v>
      </c>
      <c r="K791">
        <v>1374642000</v>
      </c>
      <c r="L791" t="b">
        <v>0</v>
      </c>
      <c r="M791" t="b">
        <v>1</v>
      </c>
      <c r="N791" t="s">
        <v>33</v>
      </c>
      <c r="O791" s="11">
        <f>E791/D791</f>
        <v>0.34</v>
      </c>
      <c r="P791" s="5">
        <f>IF(ISERROR(E791/G791),"0",E791/G791)</f>
        <v>97.142857142857139</v>
      </c>
      <c r="Q791" t="s">
        <v>2038</v>
      </c>
      <c r="R791" t="s">
        <v>2039</v>
      </c>
      <c r="S791" s="8">
        <f>(((J791/60)/60)/24)+DATE(1970,1,1)</f>
        <v>41451.208333333336</v>
      </c>
      <c r="T791" s="8">
        <f>(((K791/60)/60)/24)+DATE(1970,1,1)</f>
        <v>41479.208333333336</v>
      </c>
    </row>
    <row r="792" spans="1:20" customFormat="1" ht="17" x14ac:dyDescent="0.2">
      <c r="A792">
        <v>793</v>
      </c>
      <c r="B792" t="s">
        <v>1621</v>
      </c>
      <c r="C792" s="3" t="s">
        <v>1622</v>
      </c>
      <c r="D792">
        <v>1100</v>
      </c>
      <c r="E792">
        <v>13045</v>
      </c>
      <c r="F792" t="s">
        <v>20</v>
      </c>
      <c r="G792">
        <v>181</v>
      </c>
      <c r="H792" t="s">
        <v>98</v>
      </c>
      <c r="I792" t="s">
        <v>99</v>
      </c>
      <c r="J792">
        <v>1372136400</v>
      </c>
      <c r="K792">
        <v>1372482000</v>
      </c>
      <c r="L792" t="b">
        <v>0</v>
      </c>
      <c r="M792" t="b">
        <v>0</v>
      </c>
      <c r="N792" t="s">
        <v>68</v>
      </c>
      <c r="O792" s="11">
        <f>E792/D792</f>
        <v>11.859090909090909</v>
      </c>
      <c r="P792" s="5">
        <f>IF(ISERROR(E792/G792),"0",E792/G792)</f>
        <v>72.071823204419886</v>
      </c>
      <c r="Q792" t="s">
        <v>2046</v>
      </c>
      <c r="R792" t="s">
        <v>2047</v>
      </c>
      <c r="S792" s="8">
        <f>(((J792/60)/60)/24)+DATE(1970,1,1)</f>
        <v>41450.208333333336</v>
      </c>
      <c r="T792" s="8">
        <f>(((K792/60)/60)/24)+DATE(1970,1,1)</f>
        <v>41454.208333333336</v>
      </c>
    </row>
    <row r="793" spans="1:20" customFormat="1" ht="17" x14ac:dyDescent="0.2">
      <c r="A793">
        <v>794</v>
      </c>
      <c r="B793" t="s">
        <v>1623</v>
      </c>
      <c r="C793" s="3" t="s">
        <v>1624</v>
      </c>
      <c r="D793">
        <v>6600</v>
      </c>
      <c r="E793">
        <v>8276</v>
      </c>
      <c r="F793" t="s">
        <v>20</v>
      </c>
      <c r="G793">
        <v>110</v>
      </c>
      <c r="H793" t="s">
        <v>21</v>
      </c>
      <c r="I793" t="s">
        <v>22</v>
      </c>
      <c r="J793">
        <v>1513922400</v>
      </c>
      <c r="K793">
        <v>1514959200</v>
      </c>
      <c r="L793" t="b">
        <v>0</v>
      </c>
      <c r="M793" t="b">
        <v>0</v>
      </c>
      <c r="N793" t="s">
        <v>23</v>
      </c>
      <c r="O793" s="11">
        <f>E793/D793</f>
        <v>1.2539393939393939</v>
      </c>
      <c r="P793" s="5">
        <f>IF(ISERROR(E793/G793),"0",E793/G793)</f>
        <v>75.236363636363635</v>
      </c>
      <c r="Q793" t="s">
        <v>2034</v>
      </c>
      <c r="R793" t="s">
        <v>2035</v>
      </c>
      <c r="S793" s="8">
        <f>(((J793/60)/60)/24)+DATE(1970,1,1)</f>
        <v>43091.25</v>
      </c>
      <c r="T793" s="8">
        <f>(((K793/60)/60)/24)+DATE(1970,1,1)</f>
        <v>43103.25</v>
      </c>
    </row>
    <row r="794" spans="1:20" customFormat="1" ht="34" x14ac:dyDescent="0.2">
      <c r="A794">
        <v>795</v>
      </c>
      <c r="B794" t="s">
        <v>1625</v>
      </c>
      <c r="C794" s="3" t="s">
        <v>1626</v>
      </c>
      <c r="D794">
        <v>7100</v>
      </c>
      <c r="E794">
        <v>1022</v>
      </c>
      <c r="F794" t="s">
        <v>14</v>
      </c>
      <c r="G794">
        <v>31</v>
      </c>
      <c r="H794" t="s">
        <v>21</v>
      </c>
      <c r="I794" t="s">
        <v>22</v>
      </c>
      <c r="J794">
        <v>1477976400</v>
      </c>
      <c r="K794">
        <v>1478235600</v>
      </c>
      <c r="L794" t="b">
        <v>0</v>
      </c>
      <c r="M794" t="b">
        <v>0</v>
      </c>
      <c r="N794" t="s">
        <v>53</v>
      </c>
      <c r="O794" s="11">
        <f>E794/D794</f>
        <v>0.14394366197183098</v>
      </c>
      <c r="P794" s="5">
        <f>IF(ISERROR(E794/G794),"0",E794/G794)</f>
        <v>32.967741935483872</v>
      </c>
      <c r="Q794" t="s">
        <v>2040</v>
      </c>
      <c r="R794" t="s">
        <v>2043</v>
      </c>
      <c r="S794" s="8">
        <f>(((J794/60)/60)/24)+DATE(1970,1,1)</f>
        <v>42675.208333333328</v>
      </c>
      <c r="T794" s="8">
        <f>(((K794/60)/60)/24)+DATE(1970,1,1)</f>
        <v>42678.208333333328</v>
      </c>
    </row>
    <row r="795" spans="1:20" customFormat="1" ht="17" x14ac:dyDescent="0.2">
      <c r="A795">
        <v>796</v>
      </c>
      <c r="B795" t="s">
        <v>1627</v>
      </c>
      <c r="C795" s="3" t="s">
        <v>1628</v>
      </c>
      <c r="D795">
        <v>7800</v>
      </c>
      <c r="E795">
        <v>4275</v>
      </c>
      <c r="F795" t="s">
        <v>14</v>
      </c>
      <c r="G795">
        <v>78</v>
      </c>
      <c r="H795" t="s">
        <v>21</v>
      </c>
      <c r="I795" t="s">
        <v>22</v>
      </c>
      <c r="J795">
        <v>1407474000</v>
      </c>
      <c r="K795">
        <v>1408078800</v>
      </c>
      <c r="L795" t="b">
        <v>0</v>
      </c>
      <c r="M795" t="b">
        <v>1</v>
      </c>
      <c r="N795" t="s">
        <v>292</v>
      </c>
      <c r="O795" s="11">
        <f>E795/D795</f>
        <v>0.54807692307692313</v>
      </c>
      <c r="P795" s="5">
        <f>IF(ISERROR(E795/G795),"0",E795/G795)</f>
        <v>54.807692307692307</v>
      </c>
      <c r="Q795" t="s">
        <v>2049</v>
      </c>
      <c r="R795" t="s">
        <v>2060</v>
      </c>
      <c r="S795" s="8">
        <f>(((J795/60)/60)/24)+DATE(1970,1,1)</f>
        <v>41859.208333333336</v>
      </c>
      <c r="T795" s="8">
        <f>(((K795/60)/60)/24)+DATE(1970,1,1)</f>
        <v>41866.208333333336</v>
      </c>
    </row>
    <row r="796" spans="1:20" customFormat="1" ht="17" x14ac:dyDescent="0.2">
      <c r="A796">
        <v>797</v>
      </c>
      <c r="B796" t="s">
        <v>1629</v>
      </c>
      <c r="C796" s="3" t="s">
        <v>1630</v>
      </c>
      <c r="D796">
        <v>7600</v>
      </c>
      <c r="E796">
        <v>8332</v>
      </c>
      <c r="F796" t="s">
        <v>20</v>
      </c>
      <c r="G796">
        <v>185</v>
      </c>
      <c r="H796" t="s">
        <v>21</v>
      </c>
      <c r="I796" t="s">
        <v>22</v>
      </c>
      <c r="J796">
        <v>1546149600</v>
      </c>
      <c r="K796">
        <v>1548136800</v>
      </c>
      <c r="L796" t="b">
        <v>0</v>
      </c>
      <c r="M796" t="b">
        <v>0</v>
      </c>
      <c r="N796" t="s">
        <v>28</v>
      </c>
      <c r="O796" s="11">
        <f>E796/D796</f>
        <v>1.0963157894736841</v>
      </c>
      <c r="P796" s="5">
        <f>IF(ISERROR(E796/G796),"0",E796/G796)</f>
        <v>45.037837837837834</v>
      </c>
      <c r="Q796" t="s">
        <v>2036</v>
      </c>
      <c r="R796" t="s">
        <v>2037</v>
      </c>
      <c r="S796" s="8">
        <f>(((J796/60)/60)/24)+DATE(1970,1,1)</f>
        <v>43464.25</v>
      </c>
      <c r="T796" s="8">
        <f>(((K796/60)/60)/24)+DATE(1970,1,1)</f>
        <v>43487.25</v>
      </c>
    </row>
    <row r="797" spans="1:20" customFormat="1" ht="17" x14ac:dyDescent="0.2">
      <c r="A797">
        <v>798</v>
      </c>
      <c r="B797" t="s">
        <v>1631</v>
      </c>
      <c r="C797" s="3" t="s">
        <v>1632</v>
      </c>
      <c r="D797">
        <v>3400</v>
      </c>
      <c r="E797">
        <v>6408</v>
      </c>
      <c r="F797" t="s">
        <v>20</v>
      </c>
      <c r="G797">
        <v>121</v>
      </c>
      <c r="H797" t="s">
        <v>21</v>
      </c>
      <c r="I797" t="s">
        <v>22</v>
      </c>
      <c r="J797">
        <v>1338440400</v>
      </c>
      <c r="K797">
        <v>1340859600</v>
      </c>
      <c r="L797" t="b">
        <v>0</v>
      </c>
      <c r="M797" t="b">
        <v>1</v>
      </c>
      <c r="N797" t="s">
        <v>33</v>
      </c>
      <c r="O797" s="11">
        <f>E797/D797</f>
        <v>1.8847058823529412</v>
      </c>
      <c r="P797" s="5">
        <f>IF(ISERROR(E797/G797),"0",E797/G797)</f>
        <v>52.958677685950413</v>
      </c>
      <c r="Q797" t="s">
        <v>2038</v>
      </c>
      <c r="R797" t="s">
        <v>2039</v>
      </c>
      <c r="S797" s="8">
        <f>(((J797/60)/60)/24)+DATE(1970,1,1)</f>
        <v>41060.208333333336</v>
      </c>
      <c r="T797" s="8">
        <f>(((K797/60)/60)/24)+DATE(1970,1,1)</f>
        <v>41088.208333333336</v>
      </c>
    </row>
    <row r="798" spans="1:20" customFormat="1" ht="17" x14ac:dyDescent="0.2">
      <c r="A798">
        <v>799</v>
      </c>
      <c r="B798" t="s">
        <v>1633</v>
      </c>
      <c r="C798" s="3" t="s">
        <v>1634</v>
      </c>
      <c r="D798">
        <v>84500</v>
      </c>
      <c r="E798">
        <v>73522</v>
      </c>
      <c r="F798" t="s">
        <v>14</v>
      </c>
      <c r="G798">
        <v>1225</v>
      </c>
      <c r="H798" t="s">
        <v>40</v>
      </c>
      <c r="I798" t="s">
        <v>41</v>
      </c>
      <c r="J798">
        <v>1454133600</v>
      </c>
      <c r="K798">
        <v>1454479200</v>
      </c>
      <c r="L798" t="b">
        <v>0</v>
      </c>
      <c r="M798" t="b">
        <v>0</v>
      </c>
      <c r="N798" t="s">
        <v>33</v>
      </c>
      <c r="O798" s="11">
        <f>E798/D798</f>
        <v>0.87008284023668636</v>
      </c>
      <c r="P798" s="5">
        <f>IF(ISERROR(E798/G798),"0",E798/G798)</f>
        <v>60.017959183673469</v>
      </c>
      <c r="Q798" t="s">
        <v>2038</v>
      </c>
      <c r="R798" t="s">
        <v>2039</v>
      </c>
      <c r="S798" s="8">
        <f>(((J798/60)/60)/24)+DATE(1970,1,1)</f>
        <v>42399.25</v>
      </c>
      <c r="T798" s="8">
        <f>(((K798/60)/60)/24)+DATE(1970,1,1)</f>
        <v>42403.25</v>
      </c>
    </row>
    <row r="799" spans="1:20" customFormat="1" ht="17" x14ac:dyDescent="0.2">
      <c r="A799">
        <v>800</v>
      </c>
      <c r="B799" t="s">
        <v>1635</v>
      </c>
      <c r="C799" s="3" t="s">
        <v>1636</v>
      </c>
      <c r="D799">
        <v>100</v>
      </c>
      <c r="E799">
        <v>1</v>
      </c>
      <c r="F799" t="s">
        <v>14</v>
      </c>
      <c r="G799">
        <v>1</v>
      </c>
      <c r="H799" t="s">
        <v>98</v>
      </c>
      <c r="I799" t="s">
        <v>99</v>
      </c>
      <c r="J799">
        <v>1434085200</v>
      </c>
      <c r="K799">
        <v>1434430800</v>
      </c>
      <c r="L799" t="b">
        <v>0</v>
      </c>
      <c r="M799" t="b">
        <v>0</v>
      </c>
      <c r="N799" t="s">
        <v>23</v>
      </c>
      <c r="O799" s="11">
        <f>E799/D799</f>
        <v>0.01</v>
      </c>
      <c r="P799" s="5">
        <f>IF(ISERROR(E799/G799),"0",E799/G799)</f>
        <v>1</v>
      </c>
      <c r="Q799" t="s">
        <v>2034</v>
      </c>
      <c r="R799" t="s">
        <v>2035</v>
      </c>
      <c r="S799" s="8">
        <f>(((J799/60)/60)/24)+DATE(1970,1,1)</f>
        <v>42167.208333333328</v>
      </c>
      <c r="T799" s="8">
        <f>(((K799/60)/60)/24)+DATE(1970,1,1)</f>
        <v>42171.208333333328</v>
      </c>
    </row>
    <row r="800" spans="1:20" customFormat="1" ht="17" x14ac:dyDescent="0.2">
      <c r="A800">
        <v>801</v>
      </c>
      <c r="B800" t="s">
        <v>1637</v>
      </c>
      <c r="C800" s="3" t="s">
        <v>1638</v>
      </c>
      <c r="D800">
        <v>2300</v>
      </c>
      <c r="E800">
        <v>4667</v>
      </c>
      <c r="F800" t="s">
        <v>20</v>
      </c>
      <c r="G800">
        <v>106</v>
      </c>
      <c r="H800" t="s">
        <v>21</v>
      </c>
      <c r="I800" t="s">
        <v>22</v>
      </c>
      <c r="J800">
        <v>1577772000</v>
      </c>
      <c r="K800">
        <v>1579672800</v>
      </c>
      <c r="L800" t="b">
        <v>0</v>
      </c>
      <c r="M800" t="b">
        <v>1</v>
      </c>
      <c r="N800" t="s">
        <v>122</v>
      </c>
      <c r="O800" s="11">
        <f>E800/D800</f>
        <v>2.0291304347826089</v>
      </c>
      <c r="P800" s="5">
        <f>IF(ISERROR(E800/G800),"0",E800/G800)</f>
        <v>44.028301886792455</v>
      </c>
      <c r="Q800" t="s">
        <v>2053</v>
      </c>
      <c r="R800" t="s">
        <v>2054</v>
      </c>
      <c r="S800" s="8">
        <f>(((J800/60)/60)/24)+DATE(1970,1,1)</f>
        <v>43830.25</v>
      </c>
      <c r="T800" s="8">
        <f>(((K800/60)/60)/24)+DATE(1970,1,1)</f>
        <v>43852.25</v>
      </c>
    </row>
    <row r="801" spans="1:20" customFormat="1" ht="34" x14ac:dyDescent="0.2">
      <c r="A801">
        <v>802</v>
      </c>
      <c r="B801" t="s">
        <v>1639</v>
      </c>
      <c r="C801" s="3" t="s">
        <v>1640</v>
      </c>
      <c r="D801">
        <v>6200</v>
      </c>
      <c r="E801">
        <v>12216</v>
      </c>
      <c r="F801" t="s">
        <v>20</v>
      </c>
      <c r="G801">
        <v>142</v>
      </c>
      <c r="H801" t="s">
        <v>21</v>
      </c>
      <c r="I801" t="s">
        <v>22</v>
      </c>
      <c r="J801">
        <v>1562216400</v>
      </c>
      <c r="K801">
        <v>1562389200</v>
      </c>
      <c r="L801" t="b">
        <v>0</v>
      </c>
      <c r="M801" t="b">
        <v>0</v>
      </c>
      <c r="N801" t="s">
        <v>122</v>
      </c>
      <c r="O801" s="11">
        <f>E801/D801</f>
        <v>1.9703225806451612</v>
      </c>
      <c r="P801" s="5">
        <f>IF(ISERROR(E801/G801),"0",E801/G801)</f>
        <v>86.028169014084511</v>
      </c>
      <c r="Q801" t="s">
        <v>2053</v>
      </c>
      <c r="R801" t="s">
        <v>2054</v>
      </c>
      <c r="S801" s="8">
        <f>(((J801/60)/60)/24)+DATE(1970,1,1)</f>
        <v>43650.208333333328</v>
      </c>
      <c r="T801" s="8">
        <f>(((K801/60)/60)/24)+DATE(1970,1,1)</f>
        <v>43652.208333333328</v>
      </c>
    </row>
    <row r="802" spans="1:20" customFormat="1" ht="34" x14ac:dyDescent="0.2">
      <c r="A802">
        <v>803</v>
      </c>
      <c r="B802" t="s">
        <v>1641</v>
      </c>
      <c r="C802" s="3" t="s">
        <v>1642</v>
      </c>
      <c r="D802">
        <v>6100</v>
      </c>
      <c r="E802">
        <v>6527</v>
      </c>
      <c r="F802" t="s">
        <v>20</v>
      </c>
      <c r="G802">
        <v>233</v>
      </c>
      <c r="H802" t="s">
        <v>21</v>
      </c>
      <c r="I802" t="s">
        <v>22</v>
      </c>
      <c r="J802">
        <v>1548568800</v>
      </c>
      <c r="K802">
        <v>1551506400</v>
      </c>
      <c r="L802" t="b">
        <v>0</v>
      </c>
      <c r="M802" t="b">
        <v>0</v>
      </c>
      <c r="N802" t="s">
        <v>33</v>
      </c>
      <c r="O802" s="11">
        <f>E802/D802</f>
        <v>1.07</v>
      </c>
      <c r="P802" s="5">
        <f>IF(ISERROR(E802/G802),"0",E802/G802)</f>
        <v>28.012875536480685</v>
      </c>
      <c r="Q802" t="s">
        <v>2038</v>
      </c>
      <c r="R802" t="s">
        <v>2039</v>
      </c>
      <c r="S802" s="8">
        <f>(((J802/60)/60)/24)+DATE(1970,1,1)</f>
        <v>43492.25</v>
      </c>
      <c r="T802" s="8">
        <f>(((K802/60)/60)/24)+DATE(1970,1,1)</f>
        <v>43526.25</v>
      </c>
    </row>
    <row r="803" spans="1:20" customFormat="1" ht="17" x14ac:dyDescent="0.2">
      <c r="A803">
        <v>804</v>
      </c>
      <c r="B803" t="s">
        <v>1643</v>
      </c>
      <c r="C803" s="3" t="s">
        <v>1644</v>
      </c>
      <c r="D803">
        <v>2600</v>
      </c>
      <c r="E803">
        <v>6987</v>
      </c>
      <c r="F803" t="s">
        <v>20</v>
      </c>
      <c r="G803">
        <v>218</v>
      </c>
      <c r="H803" t="s">
        <v>21</v>
      </c>
      <c r="I803" t="s">
        <v>22</v>
      </c>
      <c r="J803">
        <v>1514872800</v>
      </c>
      <c r="K803">
        <v>1516600800</v>
      </c>
      <c r="L803" t="b">
        <v>0</v>
      </c>
      <c r="M803" t="b">
        <v>0</v>
      </c>
      <c r="N803" t="s">
        <v>23</v>
      </c>
      <c r="O803" s="11">
        <f>E803/D803</f>
        <v>2.6873076923076922</v>
      </c>
      <c r="P803" s="5">
        <f>IF(ISERROR(E803/G803),"0",E803/G803)</f>
        <v>32.050458715596328</v>
      </c>
      <c r="Q803" t="s">
        <v>2034</v>
      </c>
      <c r="R803" t="s">
        <v>2035</v>
      </c>
      <c r="S803" s="8">
        <f>(((J803/60)/60)/24)+DATE(1970,1,1)</f>
        <v>43102.25</v>
      </c>
      <c r="T803" s="8">
        <f>(((K803/60)/60)/24)+DATE(1970,1,1)</f>
        <v>43122.25</v>
      </c>
    </row>
    <row r="804" spans="1:20" customFormat="1" ht="34" x14ac:dyDescent="0.2">
      <c r="A804">
        <v>805</v>
      </c>
      <c r="B804" t="s">
        <v>1645</v>
      </c>
      <c r="C804" s="3" t="s">
        <v>1646</v>
      </c>
      <c r="D804">
        <v>9700</v>
      </c>
      <c r="E804">
        <v>4932</v>
      </c>
      <c r="F804" t="s">
        <v>14</v>
      </c>
      <c r="G804">
        <v>67</v>
      </c>
      <c r="H804" t="s">
        <v>26</v>
      </c>
      <c r="I804" t="s">
        <v>27</v>
      </c>
      <c r="J804">
        <v>1416031200</v>
      </c>
      <c r="K804">
        <v>1420437600</v>
      </c>
      <c r="L804" t="b">
        <v>0</v>
      </c>
      <c r="M804" t="b">
        <v>0</v>
      </c>
      <c r="N804" t="s">
        <v>42</v>
      </c>
      <c r="O804" s="11">
        <f>E804/D804</f>
        <v>0.50845360824742269</v>
      </c>
      <c r="P804" s="5">
        <f>IF(ISERROR(E804/G804),"0",E804/G804)</f>
        <v>73.611940298507463</v>
      </c>
      <c r="Q804" t="s">
        <v>2040</v>
      </c>
      <c r="R804" t="s">
        <v>2041</v>
      </c>
      <c r="S804" s="8">
        <f>(((J804/60)/60)/24)+DATE(1970,1,1)</f>
        <v>41958.25</v>
      </c>
      <c r="T804" s="8">
        <f>(((K804/60)/60)/24)+DATE(1970,1,1)</f>
        <v>42009.25</v>
      </c>
    </row>
    <row r="805" spans="1:20" customFormat="1" ht="17" x14ac:dyDescent="0.2">
      <c r="A805">
        <v>806</v>
      </c>
      <c r="B805" t="s">
        <v>1647</v>
      </c>
      <c r="C805" s="3" t="s">
        <v>1648</v>
      </c>
      <c r="D805">
        <v>700</v>
      </c>
      <c r="E805">
        <v>8262</v>
      </c>
      <c r="F805" t="s">
        <v>20</v>
      </c>
      <c r="G805">
        <v>76</v>
      </c>
      <c r="H805" t="s">
        <v>21</v>
      </c>
      <c r="I805" t="s">
        <v>22</v>
      </c>
      <c r="J805">
        <v>1330927200</v>
      </c>
      <c r="K805">
        <v>1332997200</v>
      </c>
      <c r="L805" t="b">
        <v>0</v>
      </c>
      <c r="M805" t="b">
        <v>1</v>
      </c>
      <c r="N805" t="s">
        <v>53</v>
      </c>
      <c r="O805" s="11">
        <f>E805/D805</f>
        <v>11.802857142857142</v>
      </c>
      <c r="P805" s="5">
        <f>IF(ISERROR(E805/G805),"0",E805/G805)</f>
        <v>108.71052631578948</v>
      </c>
      <c r="Q805" t="s">
        <v>2040</v>
      </c>
      <c r="R805" t="s">
        <v>2043</v>
      </c>
      <c r="S805" s="8">
        <f>(((J805/60)/60)/24)+DATE(1970,1,1)</f>
        <v>40973.25</v>
      </c>
      <c r="T805" s="8">
        <f>(((K805/60)/60)/24)+DATE(1970,1,1)</f>
        <v>40997.208333333336</v>
      </c>
    </row>
    <row r="806" spans="1:20" customFormat="1" ht="17" x14ac:dyDescent="0.2">
      <c r="A806">
        <v>807</v>
      </c>
      <c r="B806" t="s">
        <v>1649</v>
      </c>
      <c r="C806" s="3" t="s">
        <v>1650</v>
      </c>
      <c r="D806">
        <v>700</v>
      </c>
      <c r="E806">
        <v>1848</v>
      </c>
      <c r="F806" t="s">
        <v>20</v>
      </c>
      <c r="G806">
        <v>43</v>
      </c>
      <c r="H806" t="s">
        <v>21</v>
      </c>
      <c r="I806" t="s">
        <v>22</v>
      </c>
      <c r="J806">
        <v>1571115600</v>
      </c>
      <c r="K806">
        <v>1574920800</v>
      </c>
      <c r="L806" t="b">
        <v>0</v>
      </c>
      <c r="M806" t="b">
        <v>1</v>
      </c>
      <c r="N806" t="s">
        <v>33</v>
      </c>
      <c r="O806" s="11">
        <f>E806/D806</f>
        <v>2.64</v>
      </c>
      <c r="P806" s="5">
        <f>IF(ISERROR(E806/G806),"0",E806/G806)</f>
        <v>42.97674418604651</v>
      </c>
      <c r="Q806" t="s">
        <v>2038</v>
      </c>
      <c r="R806" t="s">
        <v>2039</v>
      </c>
      <c r="S806" s="8">
        <f>(((J806/60)/60)/24)+DATE(1970,1,1)</f>
        <v>43753.208333333328</v>
      </c>
      <c r="T806" s="8">
        <f>(((K806/60)/60)/24)+DATE(1970,1,1)</f>
        <v>43797.25</v>
      </c>
    </row>
    <row r="807" spans="1:20" customFormat="1" ht="17" x14ac:dyDescent="0.2">
      <c r="A807">
        <v>808</v>
      </c>
      <c r="B807" t="s">
        <v>1651</v>
      </c>
      <c r="C807" s="3" t="s">
        <v>1652</v>
      </c>
      <c r="D807">
        <v>5200</v>
      </c>
      <c r="E807">
        <v>1583</v>
      </c>
      <c r="F807" t="s">
        <v>14</v>
      </c>
      <c r="G807">
        <v>19</v>
      </c>
      <c r="H807" t="s">
        <v>21</v>
      </c>
      <c r="I807" t="s">
        <v>22</v>
      </c>
      <c r="J807">
        <v>1463461200</v>
      </c>
      <c r="K807">
        <v>1464930000</v>
      </c>
      <c r="L807" t="b">
        <v>0</v>
      </c>
      <c r="M807" t="b">
        <v>0</v>
      </c>
      <c r="N807" t="s">
        <v>17</v>
      </c>
      <c r="O807" s="11">
        <f>E807/D807</f>
        <v>0.30442307692307691</v>
      </c>
      <c r="P807" s="5">
        <f>IF(ISERROR(E807/G807),"0",E807/G807)</f>
        <v>83.315789473684205</v>
      </c>
      <c r="Q807" t="s">
        <v>2032</v>
      </c>
      <c r="R807" t="s">
        <v>2033</v>
      </c>
      <c r="S807" s="8">
        <f>(((J807/60)/60)/24)+DATE(1970,1,1)</f>
        <v>42507.208333333328</v>
      </c>
      <c r="T807" s="8">
        <f>(((K807/60)/60)/24)+DATE(1970,1,1)</f>
        <v>42524.208333333328</v>
      </c>
    </row>
    <row r="808" spans="1:20" customFormat="1" ht="17" x14ac:dyDescent="0.2">
      <c r="A808">
        <v>809</v>
      </c>
      <c r="B808" t="s">
        <v>1599</v>
      </c>
      <c r="C808" s="3" t="s">
        <v>1653</v>
      </c>
      <c r="D808">
        <v>140800</v>
      </c>
      <c r="E808">
        <v>88536</v>
      </c>
      <c r="F808" t="s">
        <v>14</v>
      </c>
      <c r="G808">
        <v>2108</v>
      </c>
      <c r="H808" t="s">
        <v>98</v>
      </c>
      <c r="I808" t="s">
        <v>99</v>
      </c>
      <c r="J808">
        <v>1344920400</v>
      </c>
      <c r="K808">
        <v>1345006800</v>
      </c>
      <c r="L808" t="b">
        <v>0</v>
      </c>
      <c r="M808" t="b">
        <v>0</v>
      </c>
      <c r="N808" t="s">
        <v>42</v>
      </c>
      <c r="O808" s="11">
        <f>E808/D808</f>
        <v>0.62880681818181816</v>
      </c>
      <c r="P808" s="5">
        <f>IF(ISERROR(E808/G808),"0",E808/G808)</f>
        <v>42</v>
      </c>
      <c r="Q808" t="s">
        <v>2040</v>
      </c>
      <c r="R808" t="s">
        <v>2041</v>
      </c>
      <c r="S808" s="8">
        <f>(((J808/60)/60)/24)+DATE(1970,1,1)</f>
        <v>41135.208333333336</v>
      </c>
      <c r="T808" s="8">
        <f>(((K808/60)/60)/24)+DATE(1970,1,1)</f>
        <v>41136.208333333336</v>
      </c>
    </row>
    <row r="809" spans="1:20" customFormat="1" ht="34" x14ac:dyDescent="0.2">
      <c r="A809">
        <v>810</v>
      </c>
      <c r="B809" t="s">
        <v>1654</v>
      </c>
      <c r="C809" s="3" t="s">
        <v>1655</v>
      </c>
      <c r="D809">
        <v>6400</v>
      </c>
      <c r="E809">
        <v>12360</v>
      </c>
      <c r="F809" t="s">
        <v>20</v>
      </c>
      <c r="G809">
        <v>221</v>
      </c>
      <c r="H809" t="s">
        <v>21</v>
      </c>
      <c r="I809" t="s">
        <v>22</v>
      </c>
      <c r="J809">
        <v>1511848800</v>
      </c>
      <c r="K809">
        <v>1512712800</v>
      </c>
      <c r="L809" t="b">
        <v>0</v>
      </c>
      <c r="M809" t="b">
        <v>1</v>
      </c>
      <c r="N809" t="s">
        <v>33</v>
      </c>
      <c r="O809" s="11">
        <f>E809/D809</f>
        <v>1.9312499999999999</v>
      </c>
      <c r="P809" s="5">
        <f>IF(ISERROR(E809/G809),"0",E809/G809)</f>
        <v>55.927601809954751</v>
      </c>
      <c r="Q809" t="s">
        <v>2038</v>
      </c>
      <c r="R809" t="s">
        <v>2039</v>
      </c>
      <c r="S809" s="8">
        <f>(((J809/60)/60)/24)+DATE(1970,1,1)</f>
        <v>43067.25</v>
      </c>
      <c r="T809" s="8">
        <f>(((K809/60)/60)/24)+DATE(1970,1,1)</f>
        <v>43077.25</v>
      </c>
    </row>
    <row r="810" spans="1:20" customFormat="1" ht="17" x14ac:dyDescent="0.2">
      <c r="A810">
        <v>811</v>
      </c>
      <c r="B810" t="s">
        <v>1656</v>
      </c>
      <c r="C810" s="3" t="s">
        <v>1657</v>
      </c>
      <c r="D810">
        <v>92500</v>
      </c>
      <c r="E810">
        <v>71320</v>
      </c>
      <c r="F810" t="s">
        <v>14</v>
      </c>
      <c r="G810">
        <v>679</v>
      </c>
      <c r="H810" t="s">
        <v>21</v>
      </c>
      <c r="I810" t="s">
        <v>22</v>
      </c>
      <c r="J810">
        <v>1452319200</v>
      </c>
      <c r="K810">
        <v>1452492000</v>
      </c>
      <c r="L810" t="b">
        <v>0</v>
      </c>
      <c r="M810" t="b">
        <v>1</v>
      </c>
      <c r="N810" t="s">
        <v>89</v>
      </c>
      <c r="O810" s="11">
        <f>E810/D810</f>
        <v>0.77102702702702708</v>
      </c>
      <c r="P810" s="5">
        <f>IF(ISERROR(E810/G810),"0",E810/G810)</f>
        <v>105.03681885125184</v>
      </c>
      <c r="Q810" t="s">
        <v>2049</v>
      </c>
      <c r="R810" t="s">
        <v>2050</v>
      </c>
      <c r="S810" s="8">
        <f>(((J810/60)/60)/24)+DATE(1970,1,1)</f>
        <v>42378.25</v>
      </c>
      <c r="T810" s="8">
        <f>(((K810/60)/60)/24)+DATE(1970,1,1)</f>
        <v>42380.25</v>
      </c>
    </row>
    <row r="811" spans="1:20" customFormat="1" ht="17" x14ac:dyDescent="0.2">
      <c r="A811">
        <v>812</v>
      </c>
      <c r="B811" t="s">
        <v>1658</v>
      </c>
      <c r="C811" s="3" t="s">
        <v>1659</v>
      </c>
      <c r="D811">
        <v>59700</v>
      </c>
      <c r="E811">
        <v>134640</v>
      </c>
      <c r="F811" t="s">
        <v>20</v>
      </c>
      <c r="G811">
        <v>2805</v>
      </c>
      <c r="H811" t="s">
        <v>15</v>
      </c>
      <c r="I811" t="s">
        <v>16</v>
      </c>
      <c r="J811">
        <v>1523854800</v>
      </c>
      <c r="K811">
        <v>1524286800</v>
      </c>
      <c r="L811" t="b">
        <v>0</v>
      </c>
      <c r="M811" t="b">
        <v>0</v>
      </c>
      <c r="N811" t="s">
        <v>68</v>
      </c>
      <c r="O811" s="11">
        <f>E811/D811</f>
        <v>2.2552763819095478</v>
      </c>
      <c r="P811" s="5">
        <f>IF(ISERROR(E811/G811),"0",E811/G811)</f>
        <v>48</v>
      </c>
      <c r="Q811" t="s">
        <v>2046</v>
      </c>
      <c r="R811" t="s">
        <v>2047</v>
      </c>
      <c r="S811" s="8">
        <f>(((J811/60)/60)/24)+DATE(1970,1,1)</f>
        <v>43206.208333333328</v>
      </c>
      <c r="T811" s="8">
        <f>(((K811/60)/60)/24)+DATE(1970,1,1)</f>
        <v>43211.208333333328</v>
      </c>
    </row>
    <row r="812" spans="1:20" customFormat="1" ht="17" x14ac:dyDescent="0.2">
      <c r="A812">
        <v>813</v>
      </c>
      <c r="B812" t="s">
        <v>1660</v>
      </c>
      <c r="C812" s="3" t="s">
        <v>1661</v>
      </c>
      <c r="D812">
        <v>3200</v>
      </c>
      <c r="E812">
        <v>7661</v>
      </c>
      <c r="F812" t="s">
        <v>20</v>
      </c>
      <c r="G812">
        <v>68</v>
      </c>
      <c r="H812" t="s">
        <v>21</v>
      </c>
      <c r="I812" t="s">
        <v>22</v>
      </c>
      <c r="J812">
        <v>1346043600</v>
      </c>
      <c r="K812">
        <v>1346907600</v>
      </c>
      <c r="L812" t="b">
        <v>0</v>
      </c>
      <c r="M812" t="b">
        <v>0</v>
      </c>
      <c r="N812" t="s">
        <v>89</v>
      </c>
      <c r="O812" s="11">
        <f>E812/D812</f>
        <v>2.3940625</v>
      </c>
      <c r="P812" s="5">
        <f>IF(ISERROR(E812/G812),"0",E812/G812)</f>
        <v>112.66176470588235</v>
      </c>
      <c r="Q812" t="s">
        <v>2049</v>
      </c>
      <c r="R812" t="s">
        <v>2050</v>
      </c>
      <c r="S812" s="8">
        <f>(((J812/60)/60)/24)+DATE(1970,1,1)</f>
        <v>41148.208333333336</v>
      </c>
      <c r="T812" s="8">
        <f>(((K812/60)/60)/24)+DATE(1970,1,1)</f>
        <v>41158.208333333336</v>
      </c>
    </row>
    <row r="813" spans="1:20" customFormat="1" ht="17" x14ac:dyDescent="0.2">
      <c r="A813">
        <v>814</v>
      </c>
      <c r="B813" t="s">
        <v>1662</v>
      </c>
      <c r="C813" s="3" t="s">
        <v>1663</v>
      </c>
      <c r="D813">
        <v>3200</v>
      </c>
      <c r="E813">
        <v>2950</v>
      </c>
      <c r="F813" t="s">
        <v>14</v>
      </c>
      <c r="G813">
        <v>36</v>
      </c>
      <c r="H813" t="s">
        <v>36</v>
      </c>
      <c r="I813" t="s">
        <v>37</v>
      </c>
      <c r="J813">
        <v>1464325200</v>
      </c>
      <c r="K813">
        <v>1464498000</v>
      </c>
      <c r="L813" t="b">
        <v>0</v>
      </c>
      <c r="M813" t="b">
        <v>1</v>
      </c>
      <c r="N813" t="s">
        <v>23</v>
      </c>
      <c r="O813" s="11">
        <f>E813/D813</f>
        <v>0.921875</v>
      </c>
      <c r="P813" s="5">
        <f>IF(ISERROR(E813/G813),"0",E813/G813)</f>
        <v>81.944444444444443</v>
      </c>
      <c r="Q813" t="s">
        <v>2034</v>
      </c>
      <c r="R813" t="s">
        <v>2035</v>
      </c>
      <c r="S813" s="8">
        <f>(((J813/60)/60)/24)+DATE(1970,1,1)</f>
        <v>42517.208333333328</v>
      </c>
      <c r="T813" s="8">
        <f>(((K813/60)/60)/24)+DATE(1970,1,1)</f>
        <v>42519.208333333328</v>
      </c>
    </row>
    <row r="814" spans="1:20" customFormat="1" ht="34" x14ac:dyDescent="0.2">
      <c r="A814">
        <v>815</v>
      </c>
      <c r="B814" t="s">
        <v>1664</v>
      </c>
      <c r="C814" s="3" t="s">
        <v>1665</v>
      </c>
      <c r="D814">
        <v>9000</v>
      </c>
      <c r="E814">
        <v>11721</v>
      </c>
      <c r="F814" t="s">
        <v>20</v>
      </c>
      <c r="G814">
        <v>183</v>
      </c>
      <c r="H814" t="s">
        <v>15</v>
      </c>
      <c r="I814" t="s">
        <v>16</v>
      </c>
      <c r="J814">
        <v>1511935200</v>
      </c>
      <c r="K814">
        <v>1514181600</v>
      </c>
      <c r="L814" t="b">
        <v>0</v>
      </c>
      <c r="M814" t="b">
        <v>0</v>
      </c>
      <c r="N814" t="s">
        <v>23</v>
      </c>
      <c r="O814" s="11">
        <f>E814/D814</f>
        <v>1.3023333333333333</v>
      </c>
      <c r="P814" s="5">
        <f>IF(ISERROR(E814/G814),"0",E814/G814)</f>
        <v>64.049180327868854</v>
      </c>
      <c r="Q814" t="s">
        <v>2034</v>
      </c>
      <c r="R814" t="s">
        <v>2035</v>
      </c>
      <c r="S814" s="8">
        <f>(((J814/60)/60)/24)+DATE(1970,1,1)</f>
        <v>43068.25</v>
      </c>
      <c r="T814" s="8">
        <f>(((K814/60)/60)/24)+DATE(1970,1,1)</f>
        <v>43094.25</v>
      </c>
    </row>
    <row r="815" spans="1:20" customFormat="1" ht="34" x14ac:dyDescent="0.2">
      <c r="A815">
        <v>816</v>
      </c>
      <c r="B815" t="s">
        <v>1666</v>
      </c>
      <c r="C815" s="3" t="s">
        <v>1667</v>
      </c>
      <c r="D815">
        <v>2300</v>
      </c>
      <c r="E815">
        <v>14150</v>
      </c>
      <c r="F815" t="s">
        <v>20</v>
      </c>
      <c r="G815">
        <v>133</v>
      </c>
      <c r="H815" t="s">
        <v>21</v>
      </c>
      <c r="I815" t="s">
        <v>22</v>
      </c>
      <c r="J815">
        <v>1392012000</v>
      </c>
      <c r="K815">
        <v>1392184800</v>
      </c>
      <c r="L815" t="b">
        <v>1</v>
      </c>
      <c r="M815" t="b">
        <v>1</v>
      </c>
      <c r="N815" t="s">
        <v>33</v>
      </c>
      <c r="O815" s="11">
        <f>E815/D815</f>
        <v>6.1521739130434785</v>
      </c>
      <c r="P815" s="5">
        <f>IF(ISERROR(E815/G815),"0",E815/G815)</f>
        <v>106.39097744360902</v>
      </c>
      <c r="Q815" t="s">
        <v>2038</v>
      </c>
      <c r="R815" t="s">
        <v>2039</v>
      </c>
      <c r="S815" s="8">
        <f>(((J815/60)/60)/24)+DATE(1970,1,1)</f>
        <v>41680.25</v>
      </c>
      <c r="T815" s="8">
        <f>(((K815/60)/60)/24)+DATE(1970,1,1)</f>
        <v>41682.25</v>
      </c>
    </row>
    <row r="816" spans="1:20" customFormat="1" ht="17" x14ac:dyDescent="0.2">
      <c r="A816">
        <v>817</v>
      </c>
      <c r="B816" t="s">
        <v>1668</v>
      </c>
      <c r="C816" s="3" t="s">
        <v>1669</v>
      </c>
      <c r="D816">
        <v>51300</v>
      </c>
      <c r="E816">
        <v>189192</v>
      </c>
      <c r="F816" t="s">
        <v>20</v>
      </c>
      <c r="G816">
        <v>2489</v>
      </c>
      <c r="H816" t="s">
        <v>107</v>
      </c>
      <c r="I816" t="s">
        <v>108</v>
      </c>
      <c r="J816">
        <v>1556946000</v>
      </c>
      <c r="K816">
        <v>1559365200</v>
      </c>
      <c r="L816" t="b">
        <v>0</v>
      </c>
      <c r="M816" t="b">
        <v>1</v>
      </c>
      <c r="N816" t="s">
        <v>68</v>
      </c>
      <c r="O816" s="11">
        <f>E816/D816</f>
        <v>3.687953216374269</v>
      </c>
      <c r="P816" s="5">
        <f>IF(ISERROR(E816/G816),"0",E816/G816)</f>
        <v>76.011249497790274</v>
      </c>
      <c r="Q816" t="s">
        <v>2046</v>
      </c>
      <c r="R816" t="s">
        <v>2047</v>
      </c>
      <c r="S816" s="8">
        <f>(((J816/60)/60)/24)+DATE(1970,1,1)</f>
        <v>43589.208333333328</v>
      </c>
      <c r="T816" s="8">
        <f>(((K816/60)/60)/24)+DATE(1970,1,1)</f>
        <v>43617.208333333328</v>
      </c>
    </row>
    <row r="817" spans="1:20" customFormat="1" ht="17" x14ac:dyDescent="0.2">
      <c r="A817">
        <v>818</v>
      </c>
      <c r="B817" t="s">
        <v>676</v>
      </c>
      <c r="C817" s="3" t="s">
        <v>1670</v>
      </c>
      <c r="D817">
        <v>700</v>
      </c>
      <c r="E817">
        <v>7664</v>
      </c>
      <c r="F817" t="s">
        <v>20</v>
      </c>
      <c r="G817">
        <v>69</v>
      </c>
      <c r="H817" t="s">
        <v>21</v>
      </c>
      <c r="I817" t="s">
        <v>22</v>
      </c>
      <c r="J817">
        <v>1548050400</v>
      </c>
      <c r="K817">
        <v>1549173600</v>
      </c>
      <c r="L817" t="b">
        <v>0</v>
      </c>
      <c r="M817" t="b">
        <v>1</v>
      </c>
      <c r="N817" t="s">
        <v>33</v>
      </c>
      <c r="O817" s="11">
        <f>E817/D817</f>
        <v>10.948571428571428</v>
      </c>
      <c r="P817" s="5">
        <f>IF(ISERROR(E817/G817),"0",E817/G817)</f>
        <v>111.07246376811594</v>
      </c>
      <c r="Q817" t="s">
        <v>2038</v>
      </c>
      <c r="R817" t="s">
        <v>2039</v>
      </c>
      <c r="S817" s="8">
        <f>(((J817/60)/60)/24)+DATE(1970,1,1)</f>
        <v>43486.25</v>
      </c>
      <c r="T817" s="8">
        <f>(((K817/60)/60)/24)+DATE(1970,1,1)</f>
        <v>43499.25</v>
      </c>
    </row>
    <row r="818" spans="1:20" customFormat="1" ht="34" x14ac:dyDescent="0.2">
      <c r="A818">
        <v>819</v>
      </c>
      <c r="B818" t="s">
        <v>1671</v>
      </c>
      <c r="C818" s="3" t="s">
        <v>1672</v>
      </c>
      <c r="D818">
        <v>8900</v>
      </c>
      <c r="E818">
        <v>4509</v>
      </c>
      <c r="F818" t="s">
        <v>14</v>
      </c>
      <c r="G818">
        <v>47</v>
      </c>
      <c r="H818" t="s">
        <v>21</v>
      </c>
      <c r="I818" t="s">
        <v>22</v>
      </c>
      <c r="J818">
        <v>1353736800</v>
      </c>
      <c r="K818">
        <v>1355032800</v>
      </c>
      <c r="L818" t="b">
        <v>1</v>
      </c>
      <c r="M818" t="b">
        <v>0</v>
      </c>
      <c r="N818" t="s">
        <v>89</v>
      </c>
      <c r="O818" s="11">
        <f>E818/D818</f>
        <v>0.50662921348314605</v>
      </c>
      <c r="P818" s="5">
        <f>IF(ISERROR(E818/G818),"0",E818/G818)</f>
        <v>95.936170212765958</v>
      </c>
      <c r="Q818" t="s">
        <v>2049</v>
      </c>
      <c r="R818" t="s">
        <v>2050</v>
      </c>
      <c r="S818" s="8">
        <f>(((J818/60)/60)/24)+DATE(1970,1,1)</f>
        <v>41237.25</v>
      </c>
      <c r="T818" s="8">
        <f>(((K818/60)/60)/24)+DATE(1970,1,1)</f>
        <v>41252.25</v>
      </c>
    </row>
    <row r="819" spans="1:20" customFormat="1" ht="17" x14ac:dyDescent="0.2">
      <c r="A819">
        <v>820</v>
      </c>
      <c r="B819" t="s">
        <v>1673</v>
      </c>
      <c r="C819" s="3" t="s">
        <v>1674</v>
      </c>
      <c r="D819">
        <v>1500</v>
      </c>
      <c r="E819">
        <v>12009</v>
      </c>
      <c r="F819" t="s">
        <v>20</v>
      </c>
      <c r="G819">
        <v>279</v>
      </c>
      <c r="H819" t="s">
        <v>40</v>
      </c>
      <c r="I819" t="s">
        <v>41</v>
      </c>
      <c r="J819">
        <v>1532840400</v>
      </c>
      <c r="K819">
        <v>1533963600</v>
      </c>
      <c r="L819" t="b">
        <v>0</v>
      </c>
      <c r="M819" t="b">
        <v>1</v>
      </c>
      <c r="N819" t="s">
        <v>23</v>
      </c>
      <c r="O819" s="11">
        <f>E819/D819</f>
        <v>8.0060000000000002</v>
      </c>
      <c r="P819" s="5">
        <f>IF(ISERROR(E819/G819),"0",E819/G819)</f>
        <v>43.043010752688176</v>
      </c>
      <c r="Q819" t="s">
        <v>2034</v>
      </c>
      <c r="R819" t="s">
        <v>2035</v>
      </c>
      <c r="S819" s="8">
        <f>(((J819/60)/60)/24)+DATE(1970,1,1)</f>
        <v>43310.208333333328</v>
      </c>
      <c r="T819" s="8">
        <f>(((K819/60)/60)/24)+DATE(1970,1,1)</f>
        <v>43323.208333333328</v>
      </c>
    </row>
    <row r="820" spans="1:20" customFormat="1" ht="17" x14ac:dyDescent="0.2">
      <c r="A820">
        <v>821</v>
      </c>
      <c r="B820" t="s">
        <v>1675</v>
      </c>
      <c r="C820" s="3" t="s">
        <v>1676</v>
      </c>
      <c r="D820">
        <v>4900</v>
      </c>
      <c r="E820">
        <v>14273</v>
      </c>
      <c r="F820" t="s">
        <v>20</v>
      </c>
      <c r="G820">
        <v>210</v>
      </c>
      <c r="H820" t="s">
        <v>21</v>
      </c>
      <c r="I820" t="s">
        <v>22</v>
      </c>
      <c r="J820">
        <v>1488261600</v>
      </c>
      <c r="K820">
        <v>1489381200</v>
      </c>
      <c r="L820" t="b">
        <v>0</v>
      </c>
      <c r="M820" t="b">
        <v>0</v>
      </c>
      <c r="N820" t="s">
        <v>42</v>
      </c>
      <c r="O820" s="11">
        <f>E820/D820</f>
        <v>2.9128571428571428</v>
      </c>
      <c r="P820" s="5">
        <f>IF(ISERROR(E820/G820),"0",E820/G820)</f>
        <v>67.966666666666669</v>
      </c>
      <c r="Q820" t="s">
        <v>2040</v>
      </c>
      <c r="R820" t="s">
        <v>2041</v>
      </c>
      <c r="S820" s="8">
        <f>(((J820/60)/60)/24)+DATE(1970,1,1)</f>
        <v>42794.25</v>
      </c>
      <c r="T820" s="8">
        <f>(((K820/60)/60)/24)+DATE(1970,1,1)</f>
        <v>42807.208333333328</v>
      </c>
    </row>
    <row r="821" spans="1:20" customFormat="1" ht="17" x14ac:dyDescent="0.2">
      <c r="A821">
        <v>822</v>
      </c>
      <c r="B821" t="s">
        <v>1677</v>
      </c>
      <c r="C821" s="3" t="s">
        <v>1678</v>
      </c>
      <c r="D821">
        <v>54000</v>
      </c>
      <c r="E821">
        <v>188982</v>
      </c>
      <c r="F821" t="s">
        <v>20</v>
      </c>
      <c r="G821">
        <v>2100</v>
      </c>
      <c r="H821" t="s">
        <v>21</v>
      </c>
      <c r="I821" t="s">
        <v>22</v>
      </c>
      <c r="J821">
        <v>1393567200</v>
      </c>
      <c r="K821">
        <v>1395032400</v>
      </c>
      <c r="L821" t="b">
        <v>0</v>
      </c>
      <c r="M821" t="b">
        <v>0</v>
      </c>
      <c r="N821" t="s">
        <v>23</v>
      </c>
      <c r="O821" s="11">
        <f>E821/D821</f>
        <v>3.4996666666666667</v>
      </c>
      <c r="P821" s="5">
        <f>IF(ISERROR(E821/G821),"0",E821/G821)</f>
        <v>89.991428571428571</v>
      </c>
      <c r="Q821" t="s">
        <v>2034</v>
      </c>
      <c r="R821" t="s">
        <v>2035</v>
      </c>
      <c r="S821" s="8">
        <f>(((J821/60)/60)/24)+DATE(1970,1,1)</f>
        <v>41698.25</v>
      </c>
      <c r="T821" s="8">
        <f>(((K821/60)/60)/24)+DATE(1970,1,1)</f>
        <v>41715.208333333336</v>
      </c>
    </row>
    <row r="822" spans="1:20" customFormat="1" ht="34" x14ac:dyDescent="0.2">
      <c r="A822">
        <v>823</v>
      </c>
      <c r="B822" t="s">
        <v>1679</v>
      </c>
      <c r="C822" s="3" t="s">
        <v>1680</v>
      </c>
      <c r="D822">
        <v>4100</v>
      </c>
      <c r="E822">
        <v>14640</v>
      </c>
      <c r="F822" t="s">
        <v>20</v>
      </c>
      <c r="G822">
        <v>252</v>
      </c>
      <c r="H822" t="s">
        <v>21</v>
      </c>
      <c r="I822" t="s">
        <v>22</v>
      </c>
      <c r="J822">
        <v>1410325200</v>
      </c>
      <c r="K822">
        <v>1412485200</v>
      </c>
      <c r="L822" t="b">
        <v>1</v>
      </c>
      <c r="M822" t="b">
        <v>1</v>
      </c>
      <c r="N822" t="s">
        <v>23</v>
      </c>
      <c r="O822" s="11">
        <f>E822/D822</f>
        <v>3.5707317073170732</v>
      </c>
      <c r="P822" s="5">
        <f>IF(ISERROR(E822/G822),"0",E822/G822)</f>
        <v>58.095238095238095</v>
      </c>
      <c r="Q822" t="s">
        <v>2034</v>
      </c>
      <c r="R822" t="s">
        <v>2035</v>
      </c>
      <c r="S822" s="8">
        <f>(((J822/60)/60)/24)+DATE(1970,1,1)</f>
        <v>41892.208333333336</v>
      </c>
      <c r="T822" s="8">
        <f>(((K822/60)/60)/24)+DATE(1970,1,1)</f>
        <v>41917.208333333336</v>
      </c>
    </row>
    <row r="823" spans="1:20" customFormat="1" ht="17" x14ac:dyDescent="0.2">
      <c r="A823">
        <v>824</v>
      </c>
      <c r="B823" t="s">
        <v>1681</v>
      </c>
      <c r="C823" s="3" t="s">
        <v>1682</v>
      </c>
      <c r="D823">
        <v>85000</v>
      </c>
      <c r="E823">
        <v>107516</v>
      </c>
      <c r="F823" t="s">
        <v>20</v>
      </c>
      <c r="G823">
        <v>1280</v>
      </c>
      <c r="H823" t="s">
        <v>21</v>
      </c>
      <c r="I823" t="s">
        <v>22</v>
      </c>
      <c r="J823">
        <v>1276923600</v>
      </c>
      <c r="K823">
        <v>1279688400</v>
      </c>
      <c r="L823" t="b">
        <v>0</v>
      </c>
      <c r="M823" t="b">
        <v>1</v>
      </c>
      <c r="N823" t="s">
        <v>68</v>
      </c>
      <c r="O823" s="11">
        <f>E823/D823</f>
        <v>1.2648941176470587</v>
      </c>
      <c r="P823" s="5">
        <f>IF(ISERROR(E823/G823),"0",E823/G823)</f>
        <v>83.996875000000003</v>
      </c>
      <c r="Q823" t="s">
        <v>2046</v>
      </c>
      <c r="R823" t="s">
        <v>2047</v>
      </c>
      <c r="S823" s="8">
        <f>(((J823/60)/60)/24)+DATE(1970,1,1)</f>
        <v>40348.208333333336</v>
      </c>
      <c r="T823" s="8">
        <f>(((K823/60)/60)/24)+DATE(1970,1,1)</f>
        <v>40380.208333333336</v>
      </c>
    </row>
    <row r="824" spans="1:20" customFormat="1" ht="17" x14ac:dyDescent="0.2">
      <c r="A824">
        <v>825</v>
      </c>
      <c r="B824" t="s">
        <v>1683</v>
      </c>
      <c r="C824" s="3" t="s">
        <v>1684</v>
      </c>
      <c r="D824">
        <v>3600</v>
      </c>
      <c r="E824">
        <v>13950</v>
      </c>
      <c r="F824" t="s">
        <v>20</v>
      </c>
      <c r="G824">
        <v>157</v>
      </c>
      <c r="H824" t="s">
        <v>40</v>
      </c>
      <c r="I824" t="s">
        <v>41</v>
      </c>
      <c r="J824">
        <v>1500958800</v>
      </c>
      <c r="K824">
        <v>1501995600</v>
      </c>
      <c r="L824" t="b">
        <v>0</v>
      </c>
      <c r="M824" t="b">
        <v>0</v>
      </c>
      <c r="N824" t="s">
        <v>100</v>
      </c>
      <c r="O824" s="11">
        <f>E824/D824</f>
        <v>3.875</v>
      </c>
      <c r="P824" s="5">
        <f>IF(ISERROR(E824/G824),"0",E824/G824)</f>
        <v>88.853503184713375</v>
      </c>
      <c r="Q824" t="s">
        <v>2040</v>
      </c>
      <c r="R824" t="s">
        <v>2051</v>
      </c>
      <c r="S824" s="8">
        <f>(((J824/60)/60)/24)+DATE(1970,1,1)</f>
        <v>42941.208333333328</v>
      </c>
      <c r="T824" s="8">
        <f>(((K824/60)/60)/24)+DATE(1970,1,1)</f>
        <v>42953.208333333328</v>
      </c>
    </row>
    <row r="825" spans="1:20" customFormat="1" ht="34" x14ac:dyDescent="0.2">
      <c r="A825">
        <v>826</v>
      </c>
      <c r="B825" t="s">
        <v>1685</v>
      </c>
      <c r="C825" s="3" t="s">
        <v>1686</v>
      </c>
      <c r="D825">
        <v>2800</v>
      </c>
      <c r="E825">
        <v>12797</v>
      </c>
      <c r="F825" t="s">
        <v>20</v>
      </c>
      <c r="G825">
        <v>194</v>
      </c>
      <c r="H825" t="s">
        <v>21</v>
      </c>
      <c r="I825" t="s">
        <v>22</v>
      </c>
      <c r="J825">
        <v>1292220000</v>
      </c>
      <c r="K825">
        <v>1294639200</v>
      </c>
      <c r="L825" t="b">
        <v>0</v>
      </c>
      <c r="M825" t="b">
        <v>1</v>
      </c>
      <c r="N825" t="s">
        <v>33</v>
      </c>
      <c r="O825" s="11">
        <f>E825/D825</f>
        <v>4.5703571428571426</v>
      </c>
      <c r="P825" s="5">
        <f>IF(ISERROR(E825/G825),"0",E825/G825)</f>
        <v>65.963917525773198</v>
      </c>
      <c r="Q825" t="s">
        <v>2038</v>
      </c>
      <c r="R825" t="s">
        <v>2039</v>
      </c>
      <c r="S825" s="8">
        <f>(((J825/60)/60)/24)+DATE(1970,1,1)</f>
        <v>40525.25</v>
      </c>
      <c r="T825" s="8">
        <f>(((K825/60)/60)/24)+DATE(1970,1,1)</f>
        <v>40553.25</v>
      </c>
    </row>
    <row r="826" spans="1:20" customFormat="1" ht="34" x14ac:dyDescent="0.2">
      <c r="A826">
        <v>827</v>
      </c>
      <c r="B826" t="s">
        <v>1687</v>
      </c>
      <c r="C826" s="3" t="s">
        <v>1688</v>
      </c>
      <c r="D826">
        <v>2300</v>
      </c>
      <c r="E826">
        <v>6134</v>
      </c>
      <c r="F826" t="s">
        <v>20</v>
      </c>
      <c r="G826">
        <v>82</v>
      </c>
      <c r="H826" t="s">
        <v>26</v>
      </c>
      <c r="I826" t="s">
        <v>27</v>
      </c>
      <c r="J826">
        <v>1304398800</v>
      </c>
      <c r="K826">
        <v>1305435600</v>
      </c>
      <c r="L826" t="b">
        <v>0</v>
      </c>
      <c r="M826" t="b">
        <v>1</v>
      </c>
      <c r="N826" t="s">
        <v>53</v>
      </c>
      <c r="O826" s="11">
        <f>E826/D826</f>
        <v>2.6669565217391304</v>
      </c>
      <c r="P826" s="5">
        <f>IF(ISERROR(E826/G826),"0",E826/G826)</f>
        <v>74.804878048780495</v>
      </c>
      <c r="Q826" t="s">
        <v>2040</v>
      </c>
      <c r="R826" t="s">
        <v>2043</v>
      </c>
      <c r="S826" s="8">
        <f>(((J826/60)/60)/24)+DATE(1970,1,1)</f>
        <v>40666.208333333336</v>
      </c>
      <c r="T826" s="8">
        <f>(((K826/60)/60)/24)+DATE(1970,1,1)</f>
        <v>40678.208333333336</v>
      </c>
    </row>
    <row r="827" spans="1:20" customFormat="1" ht="34" x14ac:dyDescent="0.2">
      <c r="A827">
        <v>828</v>
      </c>
      <c r="B827" t="s">
        <v>1689</v>
      </c>
      <c r="C827" s="3" t="s">
        <v>1690</v>
      </c>
      <c r="D827">
        <v>7100</v>
      </c>
      <c r="E827">
        <v>4899</v>
      </c>
      <c r="F827" t="s">
        <v>14</v>
      </c>
      <c r="G827">
        <v>70</v>
      </c>
      <c r="H827" t="s">
        <v>21</v>
      </c>
      <c r="I827" t="s">
        <v>22</v>
      </c>
      <c r="J827">
        <v>1535432400</v>
      </c>
      <c r="K827">
        <v>1537592400</v>
      </c>
      <c r="L827" t="b">
        <v>0</v>
      </c>
      <c r="M827" t="b">
        <v>0</v>
      </c>
      <c r="N827" t="s">
        <v>33</v>
      </c>
      <c r="O827" s="11">
        <f>E827/D827</f>
        <v>0.69</v>
      </c>
      <c r="P827" s="5">
        <f>IF(ISERROR(E827/G827),"0",E827/G827)</f>
        <v>69.98571428571428</v>
      </c>
      <c r="Q827" t="s">
        <v>2038</v>
      </c>
      <c r="R827" t="s">
        <v>2039</v>
      </c>
      <c r="S827" s="8">
        <f>(((J827/60)/60)/24)+DATE(1970,1,1)</f>
        <v>43340.208333333328</v>
      </c>
      <c r="T827" s="8">
        <f>(((K827/60)/60)/24)+DATE(1970,1,1)</f>
        <v>43365.208333333328</v>
      </c>
    </row>
    <row r="828" spans="1:20" customFormat="1" ht="17" hidden="1" x14ac:dyDescent="0.2">
      <c r="A828">
        <v>8</v>
      </c>
      <c r="B828" t="s">
        <v>45</v>
      </c>
      <c r="C828" s="3" t="s">
        <v>46</v>
      </c>
      <c r="D828">
        <v>110100</v>
      </c>
      <c r="E828">
        <v>21946</v>
      </c>
      <c r="F828" t="s">
        <v>47</v>
      </c>
      <c r="G828">
        <v>708</v>
      </c>
      <c r="H828" t="s">
        <v>36</v>
      </c>
      <c r="I828" t="s">
        <v>37</v>
      </c>
      <c r="J828">
        <v>1281330000</v>
      </c>
      <c r="K828">
        <v>1281502800</v>
      </c>
      <c r="L828" t="b">
        <v>0</v>
      </c>
      <c r="M828" t="b">
        <v>0</v>
      </c>
      <c r="N828" t="s">
        <v>33</v>
      </c>
      <c r="O828" s="11">
        <f>E828/D828</f>
        <v>0.19932788374205268</v>
      </c>
      <c r="P828" s="5">
        <f>IF(ISERROR(E828/G828),"0",E828/G828)</f>
        <v>30.997175141242938</v>
      </c>
      <c r="Q828" t="s">
        <v>2038</v>
      </c>
      <c r="R828" t="s">
        <v>2039</v>
      </c>
      <c r="S828" s="8">
        <f>(((J828/60)/60)/24)+DATE(1970,1,1)</f>
        <v>40399.208333333336</v>
      </c>
      <c r="T828" s="8">
        <f>(((K828/60)/60)/24)+DATE(1970,1,1)</f>
        <v>40401.208333333336</v>
      </c>
    </row>
    <row r="829" spans="1:20" customFormat="1" ht="17" x14ac:dyDescent="0.2">
      <c r="A829">
        <v>829</v>
      </c>
      <c r="B829" t="s">
        <v>1691</v>
      </c>
      <c r="C829" s="3" t="s">
        <v>1692</v>
      </c>
      <c r="D829">
        <v>9600</v>
      </c>
      <c r="E829">
        <v>4929</v>
      </c>
      <c r="F829" t="s">
        <v>14</v>
      </c>
      <c r="G829">
        <v>154</v>
      </c>
      <c r="H829" t="s">
        <v>21</v>
      </c>
      <c r="I829" t="s">
        <v>22</v>
      </c>
      <c r="J829">
        <v>1433826000</v>
      </c>
      <c r="K829">
        <v>1435122000</v>
      </c>
      <c r="L829" t="b">
        <v>0</v>
      </c>
      <c r="M829" t="b">
        <v>0</v>
      </c>
      <c r="N829" t="s">
        <v>33</v>
      </c>
      <c r="O829" s="11">
        <f>E829/D829</f>
        <v>0.51343749999999999</v>
      </c>
      <c r="P829" s="5">
        <f>IF(ISERROR(E829/G829),"0",E829/G829)</f>
        <v>32.006493506493506</v>
      </c>
      <c r="Q829" t="s">
        <v>2038</v>
      </c>
      <c r="R829" t="s">
        <v>2039</v>
      </c>
      <c r="S829" s="8">
        <f>(((J829/60)/60)/24)+DATE(1970,1,1)</f>
        <v>42164.208333333328</v>
      </c>
      <c r="T829" s="8">
        <f>(((K829/60)/60)/24)+DATE(1970,1,1)</f>
        <v>42179.208333333328</v>
      </c>
    </row>
    <row r="830" spans="1:20" customFormat="1" ht="34" x14ac:dyDescent="0.2">
      <c r="A830">
        <v>830</v>
      </c>
      <c r="B830" t="s">
        <v>1693</v>
      </c>
      <c r="C830" s="3" t="s">
        <v>1694</v>
      </c>
      <c r="D830">
        <v>121600</v>
      </c>
      <c r="E830">
        <v>1424</v>
      </c>
      <c r="F830" t="s">
        <v>14</v>
      </c>
      <c r="G830">
        <v>22</v>
      </c>
      <c r="H830" t="s">
        <v>21</v>
      </c>
      <c r="I830" t="s">
        <v>22</v>
      </c>
      <c r="J830">
        <v>1514959200</v>
      </c>
      <c r="K830">
        <v>1520056800</v>
      </c>
      <c r="L830" t="b">
        <v>0</v>
      </c>
      <c r="M830" t="b">
        <v>0</v>
      </c>
      <c r="N830" t="s">
        <v>33</v>
      </c>
      <c r="O830" s="11">
        <f>E830/D830</f>
        <v>1.1710526315789473E-2</v>
      </c>
      <c r="P830" s="5">
        <f>IF(ISERROR(E830/G830),"0",E830/G830)</f>
        <v>64.727272727272734</v>
      </c>
      <c r="Q830" t="s">
        <v>2038</v>
      </c>
      <c r="R830" t="s">
        <v>2039</v>
      </c>
      <c r="S830" s="8">
        <f>(((J830/60)/60)/24)+DATE(1970,1,1)</f>
        <v>43103.25</v>
      </c>
      <c r="T830" s="8">
        <f>(((K830/60)/60)/24)+DATE(1970,1,1)</f>
        <v>43162.25</v>
      </c>
    </row>
    <row r="831" spans="1:20" customFormat="1" ht="34" x14ac:dyDescent="0.2">
      <c r="A831">
        <v>831</v>
      </c>
      <c r="B831" t="s">
        <v>1695</v>
      </c>
      <c r="C831" s="3" t="s">
        <v>1696</v>
      </c>
      <c r="D831">
        <v>97100</v>
      </c>
      <c r="E831">
        <v>105817</v>
      </c>
      <c r="F831" t="s">
        <v>20</v>
      </c>
      <c r="G831">
        <v>4233</v>
      </c>
      <c r="H831" t="s">
        <v>21</v>
      </c>
      <c r="I831" t="s">
        <v>22</v>
      </c>
      <c r="J831">
        <v>1332738000</v>
      </c>
      <c r="K831">
        <v>1335675600</v>
      </c>
      <c r="L831" t="b">
        <v>0</v>
      </c>
      <c r="M831" t="b">
        <v>0</v>
      </c>
      <c r="N831" t="s">
        <v>122</v>
      </c>
      <c r="O831" s="11">
        <f>E831/D831</f>
        <v>1.089773429454171</v>
      </c>
      <c r="P831" s="5">
        <f>IF(ISERROR(E831/G831),"0",E831/G831)</f>
        <v>24.998110087408456</v>
      </c>
      <c r="Q831" t="s">
        <v>2053</v>
      </c>
      <c r="R831" t="s">
        <v>2054</v>
      </c>
      <c r="S831" s="8">
        <f>(((J831/60)/60)/24)+DATE(1970,1,1)</f>
        <v>40994.208333333336</v>
      </c>
      <c r="T831" s="8">
        <f>(((K831/60)/60)/24)+DATE(1970,1,1)</f>
        <v>41028.208333333336</v>
      </c>
    </row>
    <row r="832" spans="1:20" customFormat="1" ht="17" x14ac:dyDescent="0.2">
      <c r="A832">
        <v>832</v>
      </c>
      <c r="B832" t="s">
        <v>1697</v>
      </c>
      <c r="C832" s="3" t="s">
        <v>1698</v>
      </c>
      <c r="D832">
        <v>43200</v>
      </c>
      <c r="E832">
        <v>136156</v>
      </c>
      <c r="F832" t="s">
        <v>20</v>
      </c>
      <c r="G832">
        <v>1297</v>
      </c>
      <c r="H832" t="s">
        <v>36</v>
      </c>
      <c r="I832" t="s">
        <v>37</v>
      </c>
      <c r="J832">
        <v>1445490000</v>
      </c>
      <c r="K832">
        <v>1448431200</v>
      </c>
      <c r="L832" t="b">
        <v>1</v>
      </c>
      <c r="M832" t="b">
        <v>0</v>
      </c>
      <c r="N832" t="s">
        <v>206</v>
      </c>
      <c r="O832" s="11">
        <f>E832/D832</f>
        <v>3.1517592592592591</v>
      </c>
      <c r="P832" s="5">
        <f>IF(ISERROR(E832/G832),"0",E832/G832)</f>
        <v>104.97764070932922</v>
      </c>
      <c r="Q832" t="s">
        <v>2046</v>
      </c>
      <c r="R832" t="s">
        <v>2058</v>
      </c>
      <c r="S832" s="8">
        <f>(((J832/60)/60)/24)+DATE(1970,1,1)</f>
        <v>42299.208333333328</v>
      </c>
      <c r="T832" s="8">
        <f>(((K832/60)/60)/24)+DATE(1970,1,1)</f>
        <v>42333.25</v>
      </c>
    </row>
    <row r="833" spans="1:20" customFormat="1" ht="17" x14ac:dyDescent="0.2">
      <c r="A833">
        <v>833</v>
      </c>
      <c r="B833" t="s">
        <v>1699</v>
      </c>
      <c r="C833" s="3" t="s">
        <v>1700</v>
      </c>
      <c r="D833">
        <v>6800</v>
      </c>
      <c r="E833">
        <v>10723</v>
      </c>
      <c r="F833" t="s">
        <v>20</v>
      </c>
      <c r="G833">
        <v>165</v>
      </c>
      <c r="H833" t="s">
        <v>36</v>
      </c>
      <c r="I833" t="s">
        <v>37</v>
      </c>
      <c r="J833">
        <v>1297663200</v>
      </c>
      <c r="K833">
        <v>1298613600</v>
      </c>
      <c r="L833" t="b">
        <v>0</v>
      </c>
      <c r="M833" t="b">
        <v>0</v>
      </c>
      <c r="N833" t="s">
        <v>206</v>
      </c>
      <c r="O833" s="11">
        <f>E833/D833</f>
        <v>1.5769117647058823</v>
      </c>
      <c r="P833" s="5">
        <f>IF(ISERROR(E833/G833),"0",E833/G833)</f>
        <v>64.987878787878785</v>
      </c>
      <c r="Q833" t="s">
        <v>2046</v>
      </c>
      <c r="R833" t="s">
        <v>2058</v>
      </c>
      <c r="S833" s="8">
        <f>(((J833/60)/60)/24)+DATE(1970,1,1)</f>
        <v>40588.25</v>
      </c>
      <c r="T833" s="8">
        <f>(((K833/60)/60)/24)+DATE(1970,1,1)</f>
        <v>40599.25</v>
      </c>
    </row>
    <row r="834" spans="1:20" customFormat="1" ht="17" x14ac:dyDescent="0.2">
      <c r="A834">
        <v>834</v>
      </c>
      <c r="B834" t="s">
        <v>1701</v>
      </c>
      <c r="C834" s="3" t="s">
        <v>1702</v>
      </c>
      <c r="D834">
        <v>7300</v>
      </c>
      <c r="E834">
        <v>11228</v>
      </c>
      <c r="F834" t="s">
        <v>20</v>
      </c>
      <c r="G834">
        <v>119</v>
      </c>
      <c r="H834" t="s">
        <v>21</v>
      </c>
      <c r="I834" t="s">
        <v>22</v>
      </c>
      <c r="J834">
        <v>1371963600</v>
      </c>
      <c r="K834">
        <v>1372482000</v>
      </c>
      <c r="L834" t="b">
        <v>0</v>
      </c>
      <c r="M834" t="b">
        <v>0</v>
      </c>
      <c r="N834" t="s">
        <v>33</v>
      </c>
      <c r="O834" s="11">
        <f>E834/D834</f>
        <v>1.5380821917808218</v>
      </c>
      <c r="P834" s="5">
        <f>IF(ISERROR(E834/G834),"0",E834/G834)</f>
        <v>94.352941176470594</v>
      </c>
      <c r="Q834" t="s">
        <v>2038</v>
      </c>
      <c r="R834" t="s">
        <v>2039</v>
      </c>
      <c r="S834" s="8">
        <f>(((J834/60)/60)/24)+DATE(1970,1,1)</f>
        <v>41448.208333333336</v>
      </c>
      <c r="T834" s="8">
        <f>(((K834/60)/60)/24)+DATE(1970,1,1)</f>
        <v>41454.208333333336</v>
      </c>
    </row>
    <row r="835" spans="1:20" customFormat="1" ht="17" x14ac:dyDescent="0.2">
      <c r="A835">
        <v>835</v>
      </c>
      <c r="B835" t="s">
        <v>1703</v>
      </c>
      <c r="C835" s="3" t="s">
        <v>1704</v>
      </c>
      <c r="D835">
        <v>86200</v>
      </c>
      <c r="E835">
        <v>77355</v>
      </c>
      <c r="F835" t="s">
        <v>14</v>
      </c>
      <c r="G835">
        <v>1758</v>
      </c>
      <c r="H835" t="s">
        <v>21</v>
      </c>
      <c r="I835" t="s">
        <v>22</v>
      </c>
      <c r="J835">
        <v>1425103200</v>
      </c>
      <c r="K835">
        <v>1425621600</v>
      </c>
      <c r="L835" t="b">
        <v>0</v>
      </c>
      <c r="M835" t="b">
        <v>0</v>
      </c>
      <c r="N835" t="s">
        <v>28</v>
      </c>
      <c r="O835" s="11">
        <f>E835/D835</f>
        <v>0.89738979118329465</v>
      </c>
      <c r="P835" s="5">
        <f>IF(ISERROR(E835/G835),"0",E835/G835)</f>
        <v>44.001706484641637</v>
      </c>
      <c r="Q835" t="s">
        <v>2036</v>
      </c>
      <c r="R835" t="s">
        <v>2037</v>
      </c>
      <c r="S835" s="8">
        <f>(((J835/60)/60)/24)+DATE(1970,1,1)</f>
        <v>42063.25</v>
      </c>
      <c r="T835" s="8">
        <f>(((K835/60)/60)/24)+DATE(1970,1,1)</f>
        <v>42069.25</v>
      </c>
    </row>
    <row r="836" spans="1:20" customFormat="1" ht="17" x14ac:dyDescent="0.2">
      <c r="A836">
        <v>836</v>
      </c>
      <c r="B836" t="s">
        <v>1705</v>
      </c>
      <c r="C836" s="3" t="s">
        <v>1706</v>
      </c>
      <c r="D836">
        <v>8100</v>
      </c>
      <c r="E836">
        <v>6086</v>
      </c>
      <c r="F836" t="s">
        <v>14</v>
      </c>
      <c r="G836">
        <v>94</v>
      </c>
      <c r="H836" t="s">
        <v>21</v>
      </c>
      <c r="I836" t="s">
        <v>22</v>
      </c>
      <c r="J836">
        <v>1265349600</v>
      </c>
      <c r="K836">
        <v>1266300000</v>
      </c>
      <c r="L836" t="b">
        <v>0</v>
      </c>
      <c r="M836" t="b">
        <v>0</v>
      </c>
      <c r="N836" t="s">
        <v>60</v>
      </c>
      <c r="O836" s="11">
        <f>E836/D836</f>
        <v>0.75135802469135804</v>
      </c>
      <c r="P836" s="5">
        <f>IF(ISERROR(E836/G836),"0",E836/G836)</f>
        <v>64.744680851063833</v>
      </c>
      <c r="Q836" t="s">
        <v>2034</v>
      </c>
      <c r="R836" t="s">
        <v>2044</v>
      </c>
      <c r="S836" s="8">
        <f>(((J836/60)/60)/24)+DATE(1970,1,1)</f>
        <v>40214.25</v>
      </c>
      <c r="T836" s="8">
        <f>(((K836/60)/60)/24)+DATE(1970,1,1)</f>
        <v>40225.25</v>
      </c>
    </row>
    <row r="837" spans="1:20" customFormat="1" ht="17" x14ac:dyDescent="0.2">
      <c r="A837">
        <v>837</v>
      </c>
      <c r="B837" t="s">
        <v>1707</v>
      </c>
      <c r="C837" s="3" t="s">
        <v>1708</v>
      </c>
      <c r="D837">
        <v>17700</v>
      </c>
      <c r="E837">
        <v>150960</v>
      </c>
      <c r="F837" t="s">
        <v>20</v>
      </c>
      <c r="G837">
        <v>1797</v>
      </c>
      <c r="H837" t="s">
        <v>21</v>
      </c>
      <c r="I837" t="s">
        <v>22</v>
      </c>
      <c r="J837">
        <v>1301202000</v>
      </c>
      <c r="K837">
        <v>1305867600</v>
      </c>
      <c r="L837" t="b">
        <v>0</v>
      </c>
      <c r="M837" t="b">
        <v>0</v>
      </c>
      <c r="N837" t="s">
        <v>159</v>
      </c>
      <c r="O837" s="11">
        <f>E837/D837</f>
        <v>8.5288135593220336</v>
      </c>
      <c r="P837" s="5">
        <f>IF(ISERROR(E837/G837),"0",E837/G837)</f>
        <v>84.00667779632721</v>
      </c>
      <c r="Q837" t="s">
        <v>2034</v>
      </c>
      <c r="R837" t="s">
        <v>2057</v>
      </c>
      <c r="S837" s="8">
        <f>(((J837/60)/60)/24)+DATE(1970,1,1)</f>
        <v>40629.208333333336</v>
      </c>
      <c r="T837" s="8">
        <f>(((K837/60)/60)/24)+DATE(1970,1,1)</f>
        <v>40683.208333333336</v>
      </c>
    </row>
    <row r="838" spans="1:20" customFormat="1" ht="17" x14ac:dyDescent="0.2">
      <c r="A838">
        <v>838</v>
      </c>
      <c r="B838" t="s">
        <v>1709</v>
      </c>
      <c r="C838" s="3" t="s">
        <v>1710</v>
      </c>
      <c r="D838">
        <v>6400</v>
      </c>
      <c r="E838">
        <v>8890</v>
      </c>
      <c r="F838" t="s">
        <v>20</v>
      </c>
      <c r="G838">
        <v>261</v>
      </c>
      <c r="H838" t="s">
        <v>21</v>
      </c>
      <c r="I838" t="s">
        <v>22</v>
      </c>
      <c r="J838">
        <v>1538024400</v>
      </c>
      <c r="K838">
        <v>1538802000</v>
      </c>
      <c r="L838" t="b">
        <v>0</v>
      </c>
      <c r="M838" t="b">
        <v>0</v>
      </c>
      <c r="N838" t="s">
        <v>33</v>
      </c>
      <c r="O838" s="11">
        <f>E838/D838</f>
        <v>1.3890625000000001</v>
      </c>
      <c r="P838" s="5">
        <f>IF(ISERROR(E838/G838),"0",E838/G838)</f>
        <v>34.061302681992338</v>
      </c>
      <c r="Q838" t="s">
        <v>2038</v>
      </c>
      <c r="R838" t="s">
        <v>2039</v>
      </c>
      <c r="S838" s="8">
        <f>(((J838/60)/60)/24)+DATE(1970,1,1)</f>
        <v>43370.208333333328</v>
      </c>
      <c r="T838" s="8">
        <f>(((K838/60)/60)/24)+DATE(1970,1,1)</f>
        <v>43379.208333333328</v>
      </c>
    </row>
    <row r="839" spans="1:20" customFormat="1" ht="17" x14ac:dyDescent="0.2">
      <c r="A839">
        <v>839</v>
      </c>
      <c r="B839" t="s">
        <v>1711</v>
      </c>
      <c r="C839" s="3" t="s">
        <v>1712</v>
      </c>
      <c r="D839">
        <v>7700</v>
      </c>
      <c r="E839">
        <v>14644</v>
      </c>
      <c r="F839" t="s">
        <v>20</v>
      </c>
      <c r="G839">
        <v>157</v>
      </c>
      <c r="H839" t="s">
        <v>21</v>
      </c>
      <c r="I839" t="s">
        <v>22</v>
      </c>
      <c r="J839">
        <v>1395032400</v>
      </c>
      <c r="K839">
        <v>1398920400</v>
      </c>
      <c r="L839" t="b">
        <v>0</v>
      </c>
      <c r="M839" t="b">
        <v>1</v>
      </c>
      <c r="N839" t="s">
        <v>42</v>
      </c>
      <c r="O839" s="11">
        <f>E839/D839</f>
        <v>1.9018181818181819</v>
      </c>
      <c r="P839" s="5">
        <f>IF(ISERROR(E839/G839),"0",E839/G839)</f>
        <v>93.273885350318466</v>
      </c>
      <c r="Q839" t="s">
        <v>2040</v>
      </c>
      <c r="R839" t="s">
        <v>2041</v>
      </c>
      <c r="S839" s="8">
        <f>(((J839/60)/60)/24)+DATE(1970,1,1)</f>
        <v>41715.208333333336</v>
      </c>
      <c r="T839" s="8">
        <f>(((K839/60)/60)/24)+DATE(1970,1,1)</f>
        <v>41760.208333333336</v>
      </c>
    </row>
    <row r="840" spans="1:20" customFormat="1" ht="17" x14ac:dyDescent="0.2">
      <c r="A840">
        <v>840</v>
      </c>
      <c r="B840" t="s">
        <v>1713</v>
      </c>
      <c r="C840" s="3" t="s">
        <v>1714</v>
      </c>
      <c r="D840">
        <v>116300</v>
      </c>
      <c r="E840">
        <v>116583</v>
      </c>
      <c r="F840" t="s">
        <v>20</v>
      </c>
      <c r="G840">
        <v>3533</v>
      </c>
      <c r="H840" t="s">
        <v>21</v>
      </c>
      <c r="I840" t="s">
        <v>22</v>
      </c>
      <c r="J840">
        <v>1405486800</v>
      </c>
      <c r="K840">
        <v>1405659600</v>
      </c>
      <c r="L840" t="b">
        <v>0</v>
      </c>
      <c r="M840" t="b">
        <v>1</v>
      </c>
      <c r="N840" t="s">
        <v>33</v>
      </c>
      <c r="O840" s="11">
        <f>E840/D840</f>
        <v>1.0024333619948409</v>
      </c>
      <c r="P840" s="5">
        <f>IF(ISERROR(E840/G840),"0",E840/G840)</f>
        <v>32.998301726577978</v>
      </c>
      <c r="Q840" t="s">
        <v>2038</v>
      </c>
      <c r="R840" t="s">
        <v>2039</v>
      </c>
      <c r="S840" s="8">
        <f>(((J840/60)/60)/24)+DATE(1970,1,1)</f>
        <v>41836.208333333336</v>
      </c>
      <c r="T840" s="8">
        <f>(((K840/60)/60)/24)+DATE(1970,1,1)</f>
        <v>41838.208333333336</v>
      </c>
    </row>
    <row r="841" spans="1:20" customFormat="1" ht="17" x14ac:dyDescent="0.2">
      <c r="A841">
        <v>841</v>
      </c>
      <c r="B841" t="s">
        <v>1715</v>
      </c>
      <c r="C841" s="3" t="s">
        <v>1716</v>
      </c>
      <c r="D841">
        <v>9100</v>
      </c>
      <c r="E841">
        <v>12991</v>
      </c>
      <c r="F841" t="s">
        <v>20</v>
      </c>
      <c r="G841">
        <v>155</v>
      </c>
      <c r="H841" t="s">
        <v>21</v>
      </c>
      <c r="I841" t="s">
        <v>22</v>
      </c>
      <c r="J841">
        <v>1455861600</v>
      </c>
      <c r="K841">
        <v>1457244000</v>
      </c>
      <c r="L841" t="b">
        <v>0</v>
      </c>
      <c r="M841" t="b">
        <v>0</v>
      </c>
      <c r="N841" t="s">
        <v>28</v>
      </c>
      <c r="O841" s="11">
        <f>E841/D841</f>
        <v>1.4275824175824177</v>
      </c>
      <c r="P841" s="5">
        <f>IF(ISERROR(E841/G841),"0",E841/G841)</f>
        <v>83.812903225806451</v>
      </c>
      <c r="Q841" t="s">
        <v>2036</v>
      </c>
      <c r="R841" t="s">
        <v>2037</v>
      </c>
      <c r="S841" s="8">
        <f>(((J841/60)/60)/24)+DATE(1970,1,1)</f>
        <v>42419.25</v>
      </c>
      <c r="T841" s="8">
        <f>(((K841/60)/60)/24)+DATE(1970,1,1)</f>
        <v>42435.25</v>
      </c>
    </row>
    <row r="842" spans="1:20" customFormat="1" ht="34" x14ac:dyDescent="0.2">
      <c r="A842">
        <v>842</v>
      </c>
      <c r="B842" t="s">
        <v>1717</v>
      </c>
      <c r="C842" s="3" t="s">
        <v>1718</v>
      </c>
      <c r="D842">
        <v>1500</v>
      </c>
      <c r="E842">
        <v>8447</v>
      </c>
      <c r="F842" t="s">
        <v>20</v>
      </c>
      <c r="G842">
        <v>132</v>
      </c>
      <c r="H842" t="s">
        <v>107</v>
      </c>
      <c r="I842" t="s">
        <v>108</v>
      </c>
      <c r="J842">
        <v>1529038800</v>
      </c>
      <c r="K842">
        <v>1529298000</v>
      </c>
      <c r="L842" t="b">
        <v>0</v>
      </c>
      <c r="M842" t="b">
        <v>0</v>
      </c>
      <c r="N842" t="s">
        <v>65</v>
      </c>
      <c r="O842" s="11">
        <f>E842/D842</f>
        <v>5.6313333333333331</v>
      </c>
      <c r="P842" s="5">
        <f>IF(ISERROR(E842/G842),"0",E842/G842)</f>
        <v>63.992424242424242</v>
      </c>
      <c r="Q842" t="s">
        <v>2036</v>
      </c>
      <c r="R842" t="s">
        <v>2045</v>
      </c>
      <c r="S842" s="8">
        <f>(((J842/60)/60)/24)+DATE(1970,1,1)</f>
        <v>43266.208333333328</v>
      </c>
      <c r="T842" s="8">
        <f>(((K842/60)/60)/24)+DATE(1970,1,1)</f>
        <v>43269.208333333328</v>
      </c>
    </row>
    <row r="843" spans="1:20" customFormat="1" ht="34" x14ac:dyDescent="0.2">
      <c r="A843">
        <v>843</v>
      </c>
      <c r="B843" t="s">
        <v>1719</v>
      </c>
      <c r="C843" s="3" t="s">
        <v>1720</v>
      </c>
      <c r="D843">
        <v>8800</v>
      </c>
      <c r="E843">
        <v>2703</v>
      </c>
      <c r="F843" t="s">
        <v>14</v>
      </c>
      <c r="G843">
        <v>33</v>
      </c>
      <c r="H843" t="s">
        <v>21</v>
      </c>
      <c r="I843" t="s">
        <v>22</v>
      </c>
      <c r="J843">
        <v>1535259600</v>
      </c>
      <c r="K843">
        <v>1535778000</v>
      </c>
      <c r="L843" t="b">
        <v>0</v>
      </c>
      <c r="M843" t="b">
        <v>0</v>
      </c>
      <c r="N843" t="s">
        <v>122</v>
      </c>
      <c r="O843" s="11">
        <f>E843/D843</f>
        <v>0.30715909090909088</v>
      </c>
      <c r="P843" s="5">
        <f>IF(ISERROR(E843/G843),"0",E843/G843)</f>
        <v>81.909090909090907</v>
      </c>
      <c r="Q843" t="s">
        <v>2053</v>
      </c>
      <c r="R843" t="s">
        <v>2054</v>
      </c>
      <c r="S843" s="8">
        <f>(((J843/60)/60)/24)+DATE(1970,1,1)</f>
        <v>43338.208333333328</v>
      </c>
      <c r="T843" s="8">
        <f>(((K843/60)/60)/24)+DATE(1970,1,1)</f>
        <v>43344.208333333328</v>
      </c>
    </row>
    <row r="844" spans="1:20" customFormat="1" ht="17" x14ac:dyDescent="0.2">
      <c r="A844">
        <v>844</v>
      </c>
      <c r="B844" t="s">
        <v>1721</v>
      </c>
      <c r="C844" s="3" t="s">
        <v>1722</v>
      </c>
      <c r="D844">
        <v>8800</v>
      </c>
      <c r="E844">
        <v>8747</v>
      </c>
      <c r="F844" t="s">
        <v>74</v>
      </c>
      <c r="G844">
        <v>94</v>
      </c>
      <c r="H844" t="s">
        <v>21</v>
      </c>
      <c r="I844" t="s">
        <v>22</v>
      </c>
      <c r="J844">
        <v>1327212000</v>
      </c>
      <c r="K844">
        <v>1327471200</v>
      </c>
      <c r="L844" t="b">
        <v>0</v>
      </c>
      <c r="M844" t="b">
        <v>0</v>
      </c>
      <c r="N844" t="s">
        <v>42</v>
      </c>
      <c r="O844" s="11">
        <f>E844/D844</f>
        <v>0.99397727272727276</v>
      </c>
      <c r="P844" s="5">
        <f>IF(ISERROR(E844/G844),"0",E844/G844)</f>
        <v>93.053191489361708</v>
      </c>
      <c r="Q844" t="s">
        <v>2040</v>
      </c>
      <c r="R844" t="s">
        <v>2041</v>
      </c>
      <c r="S844" s="8">
        <f>(((J844/60)/60)/24)+DATE(1970,1,1)</f>
        <v>40930.25</v>
      </c>
      <c r="T844" s="8">
        <f>(((K844/60)/60)/24)+DATE(1970,1,1)</f>
        <v>40933.25</v>
      </c>
    </row>
    <row r="845" spans="1:20" customFormat="1" ht="17" x14ac:dyDescent="0.2">
      <c r="A845">
        <v>845</v>
      </c>
      <c r="B845" t="s">
        <v>1723</v>
      </c>
      <c r="C845" s="3" t="s">
        <v>1724</v>
      </c>
      <c r="D845">
        <v>69900</v>
      </c>
      <c r="E845">
        <v>138087</v>
      </c>
      <c r="F845" t="s">
        <v>20</v>
      </c>
      <c r="G845">
        <v>1354</v>
      </c>
      <c r="H845" t="s">
        <v>40</v>
      </c>
      <c r="I845" t="s">
        <v>41</v>
      </c>
      <c r="J845">
        <v>1526360400</v>
      </c>
      <c r="K845">
        <v>1529557200</v>
      </c>
      <c r="L845" t="b">
        <v>0</v>
      </c>
      <c r="M845" t="b">
        <v>0</v>
      </c>
      <c r="N845" t="s">
        <v>28</v>
      </c>
      <c r="O845" s="11">
        <f>E845/D845</f>
        <v>1.9754935622317598</v>
      </c>
      <c r="P845" s="5">
        <f>IF(ISERROR(E845/G845),"0",E845/G845)</f>
        <v>101.98449039881831</v>
      </c>
      <c r="Q845" t="s">
        <v>2036</v>
      </c>
      <c r="R845" t="s">
        <v>2037</v>
      </c>
      <c r="S845" s="8">
        <f>(((J845/60)/60)/24)+DATE(1970,1,1)</f>
        <v>43235.208333333328</v>
      </c>
      <c r="T845" s="8">
        <f>(((K845/60)/60)/24)+DATE(1970,1,1)</f>
        <v>43272.208333333328</v>
      </c>
    </row>
    <row r="846" spans="1:20" customFormat="1" ht="17" x14ac:dyDescent="0.2">
      <c r="A846">
        <v>846</v>
      </c>
      <c r="B846" t="s">
        <v>1725</v>
      </c>
      <c r="C846" s="3" t="s">
        <v>1726</v>
      </c>
      <c r="D846">
        <v>1000</v>
      </c>
      <c r="E846">
        <v>5085</v>
      </c>
      <c r="F846" t="s">
        <v>20</v>
      </c>
      <c r="G846">
        <v>48</v>
      </c>
      <c r="H846" t="s">
        <v>21</v>
      </c>
      <c r="I846" t="s">
        <v>22</v>
      </c>
      <c r="J846">
        <v>1532149200</v>
      </c>
      <c r="K846">
        <v>1535259600</v>
      </c>
      <c r="L846" t="b">
        <v>1</v>
      </c>
      <c r="M846" t="b">
        <v>1</v>
      </c>
      <c r="N846" t="s">
        <v>28</v>
      </c>
      <c r="O846" s="11">
        <f>E846/D846</f>
        <v>5.085</v>
      </c>
      <c r="P846" s="5">
        <f>IF(ISERROR(E846/G846),"0",E846/G846)</f>
        <v>105.9375</v>
      </c>
      <c r="Q846" t="s">
        <v>2036</v>
      </c>
      <c r="R846" t="s">
        <v>2037</v>
      </c>
      <c r="S846" s="8">
        <f>(((J846/60)/60)/24)+DATE(1970,1,1)</f>
        <v>43302.208333333328</v>
      </c>
      <c r="T846" s="8">
        <f>(((K846/60)/60)/24)+DATE(1970,1,1)</f>
        <v>43338.208333333328</v>
      </c>
    </row>
    <row r="847" spans="1:20" customFormat="1" ht="17" x14ac:dyDescent="0.2">
      <c r="A847">
        <v>847</v>
      </c>
      <c r="B847" t="s">
        <v>1727</v>
      </c>
      <c r="C847" s="3" t="s">
        <v>1728</v>
      </c>
      <c r="D847">
        <v>4700</v>
      </c>
      <c r="E847">
        <v>11174</v>
      </c>
      <c r="F847" t="s">
        <v>20</v>
      </c>
      <c r="G847">
        <v>110</v>
      </c>
      <c r="H847" t="s">
        <v>21</v>
      </c>
      <c r="I847" t="s">
        <v>22</v>
      </c>
      <c r="J847">
        <v>1515304800</v>
      </c>
      <c r="K847">
        <v>1515564000</v>
      </c>
      <c r="L847" t="b">
        <v>0</v>
      </c>
      <c r="M847" t="b">
        <v>0</v>
      </c>
      <c r="N847" t="s">
        <v>17</v>
      </c>
      <c r="O847" s="11">
        <f>E847/D847</f>
        <v>2.3774468085106384</v>
      </c>
      <c r="P847" s="5">
        <f>IF(ISERROR(E847/G847),"0",E847/G847)</f>
        <v>101.58181818181818</v>
      </c>
      <c r="Q847" t="s">
        <v>2032</v>
      </c>
      <c r="R847" t="s">
        <v>2033</v>
      </c>
      <c r="S847" s="8">
        <f>(((J847/60)/60)/24)+DATE(1970,1,1)</f>
        <v>43107.25</v>
      </c>
      <c r="T847" s="8">
        <f>(((K847/60)/60)/24)+DATE(1970,1,1)</f>
        <v>43110.25</v>
      </c>
    </row>
    <row r="848" spans="1:20" customFormat="1" ht="17" x14ac:dyDescent="0.2">
      <c r="A848">
        <v>848</v>
      </c>
      <c r="B848" t="s">
        <v>1729</v>
      </c>
      <c r="C848" s="3" t="s">
        <v>1730</v>
      </c>
      <c r="D848">
        <v>3200</v>
      </c>
      <c r="E848">
        <v>10831</v>
      </c>
      <c r="F848" t="s">
        <v>20</v>
      </c>
      <c r="G848">
        <v>172</v>
      </c>
      <c r="H848" t="s">
        <v>21</v>
      </c>
      <c r="I848" t="s">
        <v>22</v>
      </c>
      <c r="J848">
        <v>1276318800</v>
      </c>
      <c r="K848">
        <v>1277096400</v>
      </c>
      <c r="L848" t="b">
        <v>0</v>
      </c>
      <c r="M848" t="b">
        <v>0</v>
      </c>
      <c r="N848" t="s">
        <v>53</v>
      </c>
      <c r="O848" s="11">
        <f>E848/D848</f>
        <v>3.3846875000000001</v>
      </c>
      <c r="P848" s="5">
        <f>IF(ISERROR(E848/G848),"0",E848/G848)</f>
        <v>62.970930232558139</v>
      </c>
      <c r="Q848" t="s">
        <v>2040</v>
      </c>
      <c r="R848" t="s">
        <v>2043</v>
      </c>
      <c r="S848" s="8">
        <f>(((J848/60)/60)/24)+DATE(1970,1,1)</f>
        <v>40341.208333333336</v>
      </c>
      <c r="T848" s="8">
        <f>(((K848/60)/60)/24)+DATE(1970,1,1)</f>
        <v>40350.208333333336</v>
      </c>
    </row>
    <row r="849" spans="1:20" customFormat="1" ht="17" x14ac:dyDescent="0.2">
      <c r="A849">
        <v>849</v>
      </c>
      <c r="B849" t="s">
        <v>1731</v>
      </c>
      <c r="C849" s="3" t="s">
        <v>1732</v>
      </c>
      <c r="D849">
        <v>6700</v>
      </c>
      <c r="E849">
        <v>8917</v>
      </c>
      <c r="F849" t="s">
        <v>20</v>
      </c>
      <c r="G849">
        <v>307</v>
      </c>
      <c r="H849" t="s">
        <v>21</v>
      </c>
      <c r="I849" t="s">
        <v>22</v>
      </c>
      <c r="J849">
        <v>1328767200</v>
      </c>
      <c r="K849">
        <v>1329026400</v>
      </c>
      <c r="L849" t="b">
        <v>0</v>
      </c>
      <c r="M849" t="b">
        <v>1</v>
      </c>
      <c r="N849" t="s">
        <v>60</v>
      </c>
      <c r="O849" s="11">
        <f>E849/D849</f>
        <v>1.3308955223880596</v>
      </c>
      <c r="P849" s="5">
        <f>IF(ISERROR(E849/G849),"0",E849/G849)</f>
        <v>29.045602605863191</v>
      </c>
      <c r="Q849" t="s">
        <v>2034</v>
      </c>
      <c r="R849" t="s">
        <v>2044</v>
      </c>
      <c r="S849" s="8">
        <f>(((J849/60)/60)/24)+DATE(1970,1,1)</f>
        <v>40948.25</v>
      </c>
      <c r="T849" s="8">
        <f>(((K849/60)/60)/24)+DATE(1970,1,1)</f>
        <v>40951.25</v>
      </c>
    </row>
    <row r="850" spans="1:20" customFormat="1" ht="34" x14ac:dyDescent="0.2">
      <c r="A850">
        <v>850</v>
      </c>
      <c r="B850" t="s">
        <v>1733</v>
      </c>
      <c r="C850" s="3" t="s">
        <v>1734</v>
      </c>
      <c r="D850">
        <v>100</v>
      </c>
      <c r="E850">
        <v>1</v>
      </c>
      <c r="F850" t="s">
        <v>14</v>
      </c>
      <c r="G850">
        <v>1</v>
      </c>
      <c r="H850" t="s">
        <v>21</v>
      </c>
      <c r="I850" t="s">
        <v>22</v>
      </c>
      <c r="J850">
        <v>1321682400</v>
      </c>
      <c r="K850">
        <v>1322978400</v>
      </c>
      <c r="L850" t="b">
        <v>1</v>
      </c>
      <c r="M850" t="b">
        <v>0</v>
      </c>
      <c r="N850" t="s">
        <v>23</v>
      </c>
      <c r="O850" s="11">
        <f>E850/D850</f>
        <v>0.01</v>
      </c>
      <c r="P850" s="5">
        <f>IF(ISERROR(E850/G850),"0",E850/G850)</f>
        <v>1</v>
      </c>
      <c r="Q850" t="s">
        <v>2034</v>
      </c>
      <c r="R850" t="s">
        <v>2035</v>
      </c>
      <c r="S850" s="8">
        <f>(((J850/60)/60)/24)+DATE(1970,1,1)</f>
        <v>40866.25</v>
      </c>
      <c r="T850" s="8">
        <f>(((K850/60)/60)/24)+DATE(1970,1,1)</f>
        <v>40881.25</v>
      </c>
    </row>
    <row r="851" spans="1:20" customFormat="1" ht="34" x14ac:dyDescent="0.2">
      <c r="A851">
        <v>851</v>
      </c>
      <c r="B851" t="s">
        <v>1735</v>
      </c>
      <c r="C851" s="3" t="s">
        <v>1736</v>
      </c>
      <c r="D851">
        <v>6000</v>
      </c>
      <c r="E851">
        <v>12468</v>
      </c>
      <c r="F851" t="s">
        <v>20</v>
      </c>
      <c r="G851">
        <v>160</v>
      </c>
      <c r="H851" t="s">
        <v>21</v>
      </c>
      <c r="I851" t="s">
        <v>22</v>
      </c>
      <c r="J851">
        <v>1335934800</v>
      </c>
      <c r="K851">
        <v>1338786000</v>
      </c>
      <c r="L851" t="b">
        <v>0</v>
      </c>
      <c r="M851" t="b">
        <v>0</v>
      </c>
      <c r="N851" t="s">
        <v>50</v>
      </c>
      <c r="O851" s="11">
        <f>E851/D851</f>
        <v>2.0779999999999998</v>
      </c>
      <c r="P851" s="5">
        <f>IF(ISERROR(E851/G851),"0",E851/G851)</f>
        <v>77.924999999999997</v>
      </c>
      <c r="Q851" t="s">
        <v>2034</v>
      </c>
      <c r="R851" t="s">
        <v>2042</v>
      </c>
      <c r="S851" s="8">
        <f>(((J851/60)/60)/24)+DATE(1970,1,1)</f>
        <v>41031.208333333336</v>
      </c>
      <c r="T851" s="8">
        <f>(((K851/60)/60)/24)+DATE(1970,1,1)</f>
        <v>41064.208333333336</v>
      </c>
    </row>
    <row r="852" spans="1:20" customFormat="1" ht="34" x14ac:dyDescent="0.2">
      <c r="A852">
        <v>852</v>
      </c>
      <c r="B852" t="s">
        <v>1737</v>
      </c>
      <c r="C852" s="3" t="s">
        <v>1738</v>
      </c>
      <c r="D852">
        <v>4900</v>
      </c>
      <c r="E852">
        <v>2505</v>
      </c>
      <c r="F852" t="s">
        <v>14</v>
      </c>
      <c r="G852">
        <v>31</v>
      </c>
      <c r="H852" t="s">
        <v>21</v>
      </c>
      <c r="I852" t="s">
        <v>22</v>
      </c>
      <c r="J852">
        <v>1310792400</v>
      </c>
      <c r="K852">
        <v>1311656400</v>
      </c>
      <c r="L852" t="b">
        <v>0</v>
      </c>
      <c r="M852" t="b">
        <v>1</v>
      </c>
      <c r="N852" t="s">
        <v>89</v>
      </c>
      <c r="O852" s="11">
        <f>E852/D852</f>
        <v>0.51122448979591839</v>
      </c>
      <c r="P852" s="5">
        <f>IF(ISERROR(E852/G852),"0",E852/G852)</f>
        <v>80.806451612903231</v>
      </c>
      <c r="Q852" t="s">
        <v>2049</v>
      </c>
      <c r="R852" t="s">
        <v>2050</v>
      </c>
      <c r="S852" s="8">
        <f>(((J852/60)/60)/24)+DATE(1970,1,1)</f>
        <v>40740.208333333336</v>
      </c>
      <c r="T852" s="8">
        <f>(((K852/60)/60)/24)+DATE(1970,1,1)</f>
        <v>40750.208333333336</v>
      </c>
    </row>
    <row r="853" spans="1:20" customFormat="1" ht="17" x14ac:dyDescent="0.2">
      <c r="A853">
        <v>853</v>
      </c>
      <c r="B853" t="s">
        <v>1739</v>
      </c>
      <c r="C853" s="3" t="s">
        <v>1740</v>
      </c>
      <c r="D853">
        <v>17100</v>
      </c>
      <c r="E853">
        <v>111502</v>
      </c>
      <c r="F853" t="s">
        <v>20</v>
      </c>
      <c r="G853">
        <v>1467</v>
      </c>
      <c r="H853" t="s">
        <v>15</v>
      </c>
      <c r="I853" t="s">
        <v>16</v>
      </c>
      <c r="J853">
        <v>1308546000</v>
      </c>
      <c r="K853">
        <v>1308978000</v>
      </c>
      <c r="L853" t="b">
        <v>0</v>
      </c>
      <c r="M853" t="b">
        <v>1</v>
      </c>
      <c r="N853" t="s">
        <v>60</v>
      </c>
      <c r="O853" s="11">
        <f>E853/D853</f>
        <v>6.5205847953216374</v>
      </c>
      <c r="P853" s="5">
        <f>IF(ISERROR(E853/G853),"0",E853/G853)</f>
        <v>76.006816632583508</v>
      </c>
      <c r="Q853" t="s">
        <v>2034</v>
      </c>
      <c r="R853" t="s">
        <v>2044</v>
      </c>
      <c r="S853" s="8">
        <f>(((J853/60)/60)/24)+DATE(1970,1,1)</f>
        <v>40714.208333333336</v>
      </c>
      <c r="T853" s="8">
        <f>(((K853/60)/60)/24)+DATE(1970,1,1)</f>
        <v>40719.208333333336</v>
      </c>
    </row>
    <row r="854" spans="1:20" customFormat="1" ht="34" x14ac:dyDescent="0.2">
      <c r="A854">
        <v>854</v>
      </c>
      <c r="B854" t="s">
        <v>1741</v>
      </c>
      <c r="C854" s="3" t="s">
        <v>1742</v>
      </c>
      <c r="D854">
        <v>171000</v>
      </c>
      <c r="E854">
        <v>194309</v>
      </c>
      <c r="F854" t="s">
        <v>20</v>
      </c>
      <c r="G854">
        <v>2662</v>
      </c>
      <c r="H854" t="s">
        <v>15</v>
      </c>
      <c r="I854" t="s">
        <v>16</v>
      </c>
      <c r="J854">
        <v>1574056800</v>
      </c>
      <c r="K854">
        <v>1576389600</v>
      </c>
      <c r="L854" t="b">
        <v>0</v>
      </c>
      <c r="M854" t="b">
        <v>0</v>
      </c>
      <c r="N854" t="s">
        <v>119</v>
      </c>
      <c r="O854" s="11">
        <f>E854/D854</f>
        <v>1.1363099415204678</v>
      </c>
      <c r="P854" s="5">
        <f>IF(ISERROR(E854/G854),"0",E854/G854)</f>
        <v>72.993613824192337</v>
      </c>
      <c r="Q854" t="s">
        <v>2046</v>
      </c>
      <c r="R854" t="s">
        <v>2052</v>
      </c>
      <c r="S854" s="8">
        <f>(((J854/60)/60)/24)+DATE(1970,1,1)</f>
        <v>43787.25</v>
      </c>
      <c r="T854" s="8">
        <f>(((K854/60)/60)/24)+DATE(1970,1,1)</f>
        <v>43814.25</v>
      </c>
    </row>
    <row r="855" spans="1:20" customFormat="1" ht="17" x14ac:dyDescent="0.2">
      <c r="A855">
        <v>855</v>
      </c>
      <c r="B855" t="s">
        <v>1743</v>
      </c>
      <c r="C855" s="3" t="s">
        <v>1744</v>
      </c>
      <c r="D855">
        <v>23400</v>
      </c>
      <c r="E855">
        <v>23956</v>
      </c>
      <c r="F855" t="s">
        <v>20</v>
      </c>
      <c r="G855">
        <v>452</v>
      </c>
      <c r="H855" t="s">
        <v>26</v>
      </c>
      <c r="I855" t="s">
        <v>27</v>
      </c>
      <c r="J855">
        <v>1308373200</v>
      </c>
      <c r="K855">
        <v>1311051600</v>
      </c>
      <c r="L855" t="b">
        <v>0</v>
      </c>
      <c r="M855" t="b">
        <v>0</v>
      </c>
      <c r="N855" t="s">
        <v>33</v>
      </c>
      <c r="O855" s="11">
        <f>E855/D855</f>
        <v>1.0237606837606839</v>
      </c>
      <c r="P855" s="5">
        <f>IF(ISERROR(E855/G855),"0",E855/G855)</f>
        <v>53</v>
      </c>
      <c r="Q855" t="s">
        <v>2038</v>
      </c>
      <c r="R855" t="s">
        <v>2039</v>
      </c>
      <c r="S855" s="8">
        <f>(((J855/60)/60)/24)+DATE(1970,1,1)</f>
        <v>40712.208333333336</v>
      </c>
      <c r="T855" s="8">
        <f>(((K855/60)/60)/24)+DATE(1970,1,1)</f>
        <v>40743.208333333336</v>
      </c>
    </row>
    <row r="856" spans="1:20" customFormat="1" ht="17" x14ac:dyDescent="0.2">
      <c r="A856">
        <v>856</v>
      </c>
      <c r="B856" t="s">
        <v>1599</v>
      </c>
      <c r="C856" s="3" t="s">
        <v>1745</v>
      </c>
      <c r="D856">
        <v>2400</v>
      </c>
      <c r="E856">
        <v>8558</v>
      </c>
      <c r="F856" t="s">
        <v>20</v>
      </c>
      <c r="G856">
        <v>158</v>
      </c>
      <c r="H856" t="s">
        <v>21</v>
      </c>
      <c r="I856" t="s">
        <v>22</v>
      </c>
      <c r="J856">
        <v>1335243600</v>
      </c>
      <c r="K856">
        <v>1336712400</v>
      </c>
      <c r="L856" t="b">
        <v>0</v>
      </c>
      <c r="M856" t="b">
        <v>0</v>
      </c>
      <c r="N856" t="s">
        <v>17</v>
      </c>
      <c r="O856" s="11">
        <f>E856/D856</f>
        <v>3.5658333333333334</v>
      </c>
      <c r="P856" s="5">
        <f>IF(ISERROR(E856/G856),"0",E856/G856)</f>
        <v>54.164556962025316</v>
      </c>
      <c r="Q856" t="s">
        <v>2032</v>
      </c>
      <c r="R856" t="s">
        <v>2033</v>
      </c>
      <c r="S856" s="8">
        <f>(((J856/60)/60)/24)+DATE(1970,1,1)</f>
        <v>41023.208333333336</v>
      </c>
      <c r="T856" s="8">
        <f>(((K856/60)/60)/24)+DATE(1970,1,1)</f>
        <v>41040.208333333336</v>
      </c>
    </row>
    <row r="857" spans="1:20" customFormat="1" ht="34" x14ac:dyDescent="0.2">
      <c r="A857">
        <v>857</v>
      </c>
      <c r="B857" t="s">
        <v>1746</v>
      </c>
      <c r="C857" s="3" t="s">
        <v>1747</v>
      </c>
      <c r="D857">
        <v>5300</v>
      </c>
      <c r="E857">
        <v>7413</v>
      </c>
      <c r="F857" t="s">
        <v>20</v>
      </c>
      <c r="G857">
        <v>225</v>
      </c>
      <c r="H857" t="s">
        <v>98</v>
      </c>
      <c r="I857" t="s">
        <v>99</v>
      </c>
      <c r="J857">
        <v>1328421600</v>
      </c>
      <c r="K857">
        <v>1330408800</v>
      </c>
      <c r="L857" t="b">
        <v>1</v>
      </c>
      <c r="M857" t="b">
        <v>0</v>
      </c>
      <c r="N857" t="s">
        <v>100</v>
      </c>
      <c r="O857" s="11">
        <f>E857/D857</f>
        <v>1.3986792452830188</v>
      </c>
      <c r="P857" s="5">
        <f>IF(ISERROR(E857/G857),"0",E857/G857)</f>
        <v>32.946666666666665</v>
      </c>
      <c r="Q857" t="s">
        <v>2040</v>
      </c>
      <c r="R857" t="s">
        <v>2051</v>
      </c>
      <c r="S857" s="8">
        <f>(((J857/60)/60)/24)+DATE(1970,1,1)</f>
        <v>40944.25</v>
      </c>
      <c r="T857" s="8">
        <f>(((K857/60)/60)/24)+DATE(1970,1,1)</f>
        <v>40967.25</v>
      </c>
    </row>
    <row r="858" spans="1:20" customFormat="1" ht="34" x14ac:dyDescent="0.2">
      <c r="A858">
        <v>858</v>
      </c>
      <c r="B858" t="s">
        <v>1748</v>
      </c>
      <c r="C858" s="3" t="s">
        <v>1749</v>
      </c>
      <c r="D858">
        <v>4000</v>
      </c>
      <c r="E858">
        <v>2778</v>
      </c>
      <c r="F858" t="s">
        <v>14</v>
      </c>
      <c r="G858">
        <v>35</v>
      </c>
      <c r="H858" t="s">
        <v>21</v>
      </c>
      <c r="I858" t="s">
        <v>22</v>
      </c>
      <c r="J858">
        <v>1524286800</v>
      </c>
      <c r="K858">
        <v>1524891600</v>
      </c>
      <c r="L858" t="b">
        <v>1</v>
      </c>
      <c r="M858" t="b">
        <v>0</v>
      </c>
      <c r="N858" t="s">
        <v>17</v>
      </c>
      <c r="O858" s="11">
        <f>E858/D858</f>
        <v>0.69450000000000001</v>
      </c>
      <c r="P858" s="5">
        <f>IF(ISERROR(E858/G858),"0",E858/G858)</f>
        <v>79.371428571428567</v>
      </c>
      <c r="Q858" t="s">
        <v>2032</v>
      </c>
      <c r="R858" t="s">
        <v>2033</v>
      </c>
      <c r="S858" s="8">
        <f>(((J858/60)/60)/24)+DATE(1970,1,1)</f>
        <v>43211.208333333328</v>
      </c>
      <c r="T858" s="8">
        <f>(((K858/60)/60)/24)+DATE(1970,1,1)</f>
        <v>43218.208333333328</v>
      </c>
    </row>
    <row r="859" spans="1:20" customFormat="1" ht="34" x14ac:dyDescent="0.2">
      <c r="A859">
        <v>859</v>
      </c>
      <c r="B859" t="s">
        <v>1750</v>
      </c>
      <c r="C859" s="3" t="s">
        <v>1751</v>
      </c>
      <c r="D859">
        <v>7300</v>
      </c>
      <c r="E859">
        <v>2594</v>
      </c>
      <c r="F859" t="s">
        <v>14</v>
      </c>
      <c r="G859">
        <v>63</v>
      </c>
      <c r="H859" t="s">
        <v>21</v>
      </c>
      <c r="I859" t="s">
        <v>22</v>
      </c>
      <c r="J859">
        <v>1362117600</v>
      </c>
      <c r="K859">
        <v>1363669200</v>
      </c>
      <c r="L859" t="b">
        <v>0</v>
      </c>
      <c r="M859" t="b">
        <v>1</v>
      </c>
      <c r="N859" t="s">
        <v>33</v>
      </c>
      <c r="O859" s="11">
        <f>E859/D859</f>
        <v>0.35534246575342465</v>
      </c>
      <c r="P859" s="5">
        <f>IF(ISERROR(E859/G859),"0",E859/G859)</f>
        <v>41.174603174603178</v>
      </c>
      <c r="Q859" t="s">
        <v>2038</v>
      </c>
      <c r="R859" t="s">
        <v>2039</v>
      </c>
      <c r="S859" s="8">
        <f>(((J859/60)/60)/24)+DATE(1970,1,1)</f>
        <v>41334.25</v>
      </c>
      <c r="T859" s="8">
        <f>(((K859/60)/60)/24)+DATE(1970,1,1)</f>
        <v>41352.208333333336</v>
      </c>
    </row>
    <row r="860" spans="1:20" customFormat="1" ht="34" x14ac:dyDescent="0.2">
      <c r="A860">
        <v>860</v>
      </c>
      <c r="B860" t="s">
        <v>1752</v>
      </c>
      <c r="C860" s="3" t="s">
        <v>1753</v>
      </c>
      <c r="D860">
        <v>2000</v>
      </c>
      <c r="E860">
        <v>5033</v>
      </c>
      <c r="F860" t="s">
        <v>20</v>
      </c>
      <c r="G860">
        <v>65</v>
      </c>
      <c r="H860" t="s">
        <v>21</v>
      </c>
      <c r="I860" t="s">
        <v>22</v>
      </c>
      <c r="J860">
        <v>1550556000</v>
      </c>
      <c r="K860">
        <v>1551420000</v>
      </c>
      <c r="L860" t="b">
        <v>0</v>
      </c>
      <c r="M860" t="b">
        <v>1</v>
      </c>
      <c r="N860" t="s">
        <v>65</v>
      </c>
      <c r="O860" s="11">
        <f>E860/D860</f>
        <v>2.5165000000000002</v>
      </c>
      <c r="P860" s="5">
        <f>IF(ISERROR(E860/G860),"0",E860/G860)</f>
        <v>77.430769230769229</v>
      </c>
      <c r="Q860" t="s">
        <v>2036</v>
      </c>
      <c r="R860" t="s">
        <v>2045</v>
      </c>
      <c r="S860" s="8">
        <f>(((J860/60)/60)/24)+DATE(1970,1,1)</f>
        <v>43515.25</v>
      </c>
      <c r="T860" s="8">
        <f>(((K860/60)/60)/24)+DATE(1970,1,1)</f>
        <v>43525.25</v>
      </c>
    </row>
    <row r="861" spans="1:20" customFormat="1" ht="17" x14ac:dyDescent="0.2">
      <c r="A861">
        <v>861</v>
      </c>
      <c r="B861" t="s">
        <v>1754</v>
      </c>
      <c r="C861" s="3" t="s">
        <v>1755</v>
      </c>
      <c r="D861">
        <v>8800</v>
      </c>
      <c r="E861">
        <v>9317</v>
      </c>
      <c r="F861" t="s">
        <v>20</v>
      </c>
      <c r="G861">
        <v>163</v>
      </c>
      <c r="H861" t="s">
        <v>21</v>
      </c>
      <c r="I861" t="s">
        <v>22</v>
      </c>
      <c r="J861">
        <v>1269147600</v>
      </c>
      <c r="K861">
        <v>1269838800</v>
      </c>
      <c r="L861" t="b">
        <v>0</v>
      </c>
      <c r="M861" t="b">
        <v>0</v>
      </c>
      <c r="N861" t="s">
        <v>33</v>
      </c>
      <c r="O861" s="11">
        <f>E861/D861</f>
        <v>1.0587500000000001</v>
      </c>
      <c r="P861" s="5">
        <f>IF(ISERROR(E861/G861),"0",E861/G861)</f>
        <v>57.159509202453989</v>
      </c>
      <c r="Q861" t="s">
        <v>2038</v>
      </c>
      <c r="R861" t="s">
        <v>2039</v>
      </c>
      <c r="S861" s="8">
        <f>(((J861/60)/60)/24)+DATE(1970,1,1)</f>
        <v>40258.208333333336</v>
      </c>
      <c r="T861" s="8">
        <f>(((K861/60)/60)/24)+DATE(1970,1,1)</f>
        <v>40266.208333333336</v>
      </c>
    </row>
    <row r="862" spans="1:20" customFormat="1" ht="17" x14ac:dyDescent="0.2">
      <c r="A862">
        <v>862</v>
      </c>
      <c r="B862" t="s">
        <v>1756</v>
      </c>
      <c r="C862" s="3" t="s">
        <v>1757</v>
      </c>
      <c r="D862">
        <v>3500</v>
      </c>
      <c r="E862">
        <v>6560</v>
      </c>
      <c r="F862" t="s">
        <v>20</v>
      </c>
      <c r="G862">
        <v>85</v>
      </c>
      <c r="H862" t="s">
        <v>21</v>
      </c>
      <c r="I862" t="s">
        <v>22</v>
      </c>
      <c r="J862">
        <v>1312174800</v>
      </c>
      <c r="K862">
        <v>1312520400</v>
      </c>
      <c r="L862" t="b">
        <v>0</v>
      </c>
      <c r="M862" t="b">
        <v>0</v>
      </c>
      <c r="N862" t="s">
        <v>33</v>
      </c>
      <c r="O862" s="11">
        <f>E862/D862</f>
        <v>1.8742857142857143</v>
      </c>
      <c r="P862" s="5">
        <f>IF(ISERROR(E862/G862),"0",E862/G862)</f>
        <v>77.17647058823529</v>
      </c>
      <c r="Q862" t="s">
        <v>2038</v>
      </c>
      <c r="R862" t="s">
        <v>2039</v>
      </c>
      <c r="S862" s="8">
        <f>(((J862/60)/60)/24)+DATE(1970,1,1)</f>
        <v>40756.208333333336</v>
      </c>
      <c r="T862" s="8">
        <f>(((K862/60)/60)/24)+DATE(1970,1,1)</f>
        <v>40760.208333333336</v>
      </c>
    </row>
    <row r="863" spans="1:20" customFormat="1" ht="17" x14ac:dyDescent="0.2">
      <c r="A863">
        <v>863</v>
      </c>
      <c r="B863" t="s">
        <v>1758</v>
      </c>
      <c r="C863" s="3" t="s">
        <v>1759</v>
      </c>
      <c r="D863">
        <v>1400</v>
      </c>
      <c r="E863">
        <v>5415</v>
      </c>
      <c r="F863" t="s">
        <v>20</v>
      </c>
      <c r="G863">
        <v>217</v>
      </c>
      <c r="H863" t="s">
        <v>21</v>
      </c>
      <c r="I863" t="s">
        <v>22</v>
      </c>
      <c r="J863">
        <v>1434517200</v>
      </c>
      <c r="K863">
        <v>1436504400</v>
      </c>
      <c r="L863" t="b">
        <v>0</v>
      </c>
      <c r="M863" t="b">
        <v>1</v>
      </c>
      <c r="N863" t="s">
        <v>269</v>
      </c>
      <c r="O863" s="11">
        <f>E863/D863</f>
        <v>3.8678571428571429</v>
      </c>
      <c r="P863" s="5">
        <f>IF(ISERROR(E863/G863),"0",E863/G863)</f>
        <v>24.953917050691246</v>
      </c>
      <c r="Q863" t="s">
        <v>2040</v>
      </c>
      <c r="R863" t="s">
        <v>2059</v>
      </c>
      <c r="S863" s="8">
        <f>(((J863/60)/60)/24)+DATE(1970,1,1)</f>
        <v>42172.208333333328</v>
      </c>
      <c r="T863" s="8">
        <f>(((K863/60)/60)/24)+DATE(1970,1,1)</f>
        <v>42195.208333333328</v>
      </c>
    </row>
    <row r="864" spans="1:20" customFormat="1" ht="17" x14ac:dyDescent="0.2">
      <c r="A864">
        <v>864</v>
      </c>
      <c r="B864" t="s">
        <v>1760</v>
      </c>
      <c r="C864" s="3" t="s">
        <v>1761</v>
      </c>
      <c r="D864">
        <v>4200</v>
      </c>
      <c r="E864">
        <v>14577</v>
      </c>
      <c r="F864" t="s">
        <v>20</v>
      </c>
      <c r="G864">
        <v>150</v>
      </c>
      <c r="H864" t="s">
        <v>21</v>
      </c>
      <c r="I864" t="s">
        <v>22</v>
      </c>
      <c r="J864">
        <v>1471582800</v>
      </c>
      <c r="K864">
        <v>1472014800</v>
      </c>
      <c r="L864" t="b">
        <v>0</v>
      </c>
      <c r="M864" t="b">
        <v>0</v>
      </c>
      <c r="N864" t="s">
        <v>100</v>
      </c>
      <c r="O864" s="11">
        <f>E864/D864</f>
        <v>3.4707142857142856</v>
      </c>
      <c r="P864" s="5">
        <f>IF(ISERROR(E864/G864),"0",E864/G864)</f>
        <v>97.18</v>
      </c>
      <c r="Q864" t="s">
        <v>2040</v>
      </c>
      <c r="R864" t="s">
        <v>2051</v>
      </c>
      <c r="S864" s="8">
        <f>(((J864/60)/60)/24)+DATE(1970,1,1)</f>
        <v>42601.208333333328</v>
      </c>
      <c r="T864" s="8">
        <f>(((K864/60)/60)/24)+DATE(1970,1,1)</f>
        <v>42606.208333333328</v>
      </c>
    </row>
    <row r="865" spans="1:20" customFormat="1" ht="17" x14ac:dyDescent="0.2">
      <c r="A865">
        <v>865</v>
      </c>
      <c r="B865" t="s">
        <v>1762</v>
      </c>
      <c r="C865" s="3" t="s">
        <v>1763</v>
      </c>
      <c r="D865">
        <v>81000</v>
      </c>
      <c r="E865">
        <v>150515</v>
      </c>
      <c r="F865" t="s">
        <v>20</v>
      </c>
      <c r="G865">
        <v>3272</v>
      </c>
      <c r="H865" t="s">
        <v>21</v>
      </c>
      <c r="I865" t="s">
        <v>22</v>
      </c>
      <c r="J865">
        <v>1410757200</v>
      </c>
      <c r="K865">
        <v>1411534800</v>
      </c>
      <c r="L865" t="b">
        <v>0</v>
      </c>
      <c r="M865" t="b">
        <v>0</v>
      </c>
      <c r="N865" t="s">
        <v>33</v>
      </c>
      <c r="O865" s="11">
        <f>E865/D865</f>
        <v>1.8582098765432098</v>
      </c>
      <c r="P865" s="5">
        <f>IF(ISERROR(E865/G865),"0",E865/G865)</f>
        <v>46.000916870415651</v>
      </c>
      <c r="Q865" t="s">
        <v>2038</v>
      </c>
      <c r="R865" t="s">
        <v>2039</v>
      </c>
      <c r="S865" s="8">
        <f>(((J865/60)/60)/24)+DATE(1970,1,1)</f>
        <v>41897.208333333336</v>
      </c>
      <c r="T865" s="8">
        <f>(((K865/60)/60)/24)+DATE(1970,1,1)</f>
        <v>41906.208333333336</v>
      </c>
    </row>
    <row r="866" spans="1:20" customFormat="1" ht="17" x14ac:dyDescent="0.2">
      <c r="A866">
        <v>866</v>
      </c>
      <c r="B866" t="s">
        <v>1764</v>
      </c>
      <c r="C866" s="3" t="s">
        <v>1765</v>
      </c>
      <c r="D866">
        <v>182800</v>
      </c>
      <c r="E866">
        <v>79045</v>
      </c>
      <c r="F866" t="s">
        <v>74</v>
      </c>
      <c r="G866">
        <v>898</v>
      </c>
      <c r="H866" t="s">
        <v>21</v>
      </c>
      <c r="I866" t="s">
        <v>22</v>
      </c>
      <c r="J866">
        <v>1304830800</v>
      </c>
      <c r="K866">
        <v>1304917200</v>
      </c>
      <c r="L866" t="b">
        <v>0</v>
      </c>
      <c r="M866" t="b">
        <v>0</v>
      </c>
      <c r="N866" t="s">
        <v>122</v>
      </c>
      <c r="O866" s="11">
        <f>E866/D866</f>
        <v>0.43241247264770238</v>
      </c>
      <c r="P866" s="5">
        <f>IF(ISERROR(E866/G866),"0",E866/G866)</f>
        <v>88.023385300668153</v>
      </c>
      <c r="Q866" t="s">
        <v>2053</v>
      </c>
      <c r="R866" t="s">
        <v>2054</v>
      </c>
      <c r="S866" s="8">
        <f>(((J866/60)/60)/24)+DATE(1970,1,1)</f>
        <v>40671.208333333336</v>
      </c>
      <c r="T866" s="8">
        <f>(((K866/60)/60)/24)+DATE(1970,1,1)</f>
        <v>40672.208333333336</v>
      </c>
    </row>
    <row r="867" spans="1:20" customFormat="1" ht="34" x14ac:dyDescent="0.2">
      <c r="A867">
        <v>867</v>
      </c>
      <c r="B867" t="s">
        <v>1766</v>
      </c>
      <c r="C867" s="3" t="s">
        <v>1767</v>
      </c>
      <c r="D867">
        <v>4800</v>
      </c>
      <c r="E867">
        <v>7797</v>
      </c>
      <c r="F867" t="s">
        <v>20</v>
      </c>
      <c r="G867">
        <v>300</v>
      </c>
      <c r="H867" t="s">
        <v>21</v>
      </c>
      <c r="I867" t="s">
        <v>22</v>
      </c>
      <c r="J867">
        <v>1539061200</v>
      </c>
      <c r="K867">
        <v>1539579600</v>
      </c>
      <c r="L867" t="b">
        <v>0</v>
      </c>
      <c r="M867" t="b">
        <v>0</v>
      </c>
      <c r="N867" t="s">
        <v>17</v>
      </c>
      <c r="O867" s="11">
        <f>E867/D867</f>
        <v>1.6243749999999999</v>
      </c>
      <c r="P867" s="5">
        <f>IF(ISERROR(E867/G867),"0",E867/G867)</f>
        <v>25.99</v>
      </c>
      <c r="Q867" t="s">
        <v>2032</v>
      </c>
      <c r="R867" t="s">
        <v>2033</v>
      </c>
      <c r="S867" s="8">
        <f>(((J867/60)/60)/24)+DATE(1970,1,1)</f>
        <v>43382.208333333328</v>
      </c>
      <c r="T867" s="8">
        <f>(((K867/60)/60)/24)+DATE(1970,1,1)</f>
        <v>43388.208333333328</v>
      </c>
    </row>
    <row r="868" spans="1:20" customFormat="1" ht="17" x14ac:dyDescent="0.2">
      <c r="A868">
        <v>868</v>
      </c>
      <c r="B868" t="s">
        <v>1768</v>
      </c>
      <c r="C868" s="3" t="s">
        <v>1769</v>
      </c>
      <c r="D868">
        <v>7000</v>
      </c>
      <c r="E868">
        <v>12939</v>
      </c>
      <c r="F868" t="s">
        <v>20</v>
      </c>
      <c r="G868">
        <v>126</v>
      </c>
      <c r="H868" t="s">
        <v>21</v>
      </c>
      <c r="I868" t="s">
        <v>22</v>
      </c>
      <c r="J868">
        <v>1381554000</v>
      </c>
      <c r="K868">
        <v>1382504400</v>
      </c>
      <c r="L868" t="b">
        <v>0</v>
      </c>
      <c r="M868" t="b">
        <v>0</v>
      </c>
      <c r="N868" t="s">
        <v>33</v>
      </c>
      <c r="O868" s="11">
        <f>E868/D868</f>
        <v>1.8484285714285715</v>
      </c>
      <c r="P868" s="5">
        <f>IF(ISERROR(E868/G868),"0",E868/G868)</f>
        <v>102.69047619047619</v>
      </c>
      <c r="Q868" t="s">
        <v>2038</v>
      </c>
      <c r="R868" t="s">
        <v>2039</v>
      </c>
      <c r="S868" s="8">
        <f>(((J868/60)/60)/24)+DATE(1970,1,1)</f>
        <v>41559.208333333336</v>
      </c>
      <c r="T868" s="8">
        <f>(((K868/60)/60)/24)+DATE(1970,1,1)</f>
        <v>41570.208333333336</v>
      </c>
    </row>
    <row r="869" spans="1:20" customFormat="1" ht="17" x14ac:dyDescent="0.2">
      <c r="A869">
        <v>869</v>
      </c>
      <c r="B869" t="s">
        <v>1770</v>
      </c>
      <c r="C869" s="3" t="s">
        <v>1771</v>
      </c>
      <c r="D869">
        <v>161900</v>
      </c>
      <c r="E869">
        <v>38376</v>
      </c>
      <c r="F869" t="s">
        <v>14</v>
      </c>
      <c r="G869">
        <v>526</v>
      </c>
      <c r="H869" t="s">
        <v>21</v>
      </c>
      <c r="I869" t="s">
        <v>22</v>
      </c>
      <c r="J869">
        <v>1277096400</v>
      </c>
      <c r="K869">
        <v>1278306000</v>
      </c>
      <c r="L869" t="b">
        <v>0</v>
      </c>
      <c r="M869" t="b">
        <v>0</v>
      </c>
      <c r="N869" t="s">
        <v>53</v>
      </c>
      <c r="O869" s="11">
        <f>E869/D869</f>
        <v>0.23703520691785052</v>
      </c>
      <c r="P869" s="5">
        <f>IF(ISERROR(E869/G869),"0",E869/G869)</f>
        <v>72.958174904942965</v>
      </c>
      <c r="Q869" t="s">
        <v>2040</v>
      </c>
      <c r="R869" t="s">
        <v>2043</v>
      </c>
      <c r="S869" s="8">
        <f>(((J869/60)/60)/24)+DATE(1970,1,1)</f>
        <v>40350.208333333336</v>
      </c>
      <c r="T869" s="8">
        <f>(((K869/60)/60)/24)+DATE(1970,1,1)</f>
        <v>40364.208333333336</v>
      </c>
    </row>
    <row r="870" spans="1:20" customFormat="1" ht="17" x14ac:dyDescent="0.2">
      <c r="A870">
        <v>870</v>
      </c>
      <c r="B870" t="s">
        <v>1772</v>
      </c>
      <c r="C870" s="3" t="s">
        <v>1773</v>
      </c>
      <c r="D870">
        <v>7700</v>
      </c>
      <c r="E870">
        <v>6920</v>
      </c>
      <c r="F870" t="s">
        <v>14</v>
      </c>
      <c r="G870">
        <v>121</v>
      </c>
      <c r="H870" t="s">
        <v>21</v>
      </c>
      <c r="I870" t="s">
        <v>22</v>
      </c>
      <c r="J870">
        <v>1440392400</v>
      </c>
      <c r="K870">
        <v>1442552400</v>
      </c>
      <c r="L870" t="b">
        <v>0</v>
      </c>
      <c r="M870" t="b">
        <v>0</v>
      </c>
      <c r="N870" t="s">
        <v>33</v>
      </c>
      <c r="O870" s="11">
        <f>E870/D870</f>
        <v>0.89870129870129867</v>
      </c>
      <c r="P870" s="5">
        <f>IF(ISERROR(E870/G870),"0",E870/G870)</f>
        <v>57.190082644628099</v>
      </c>
      <c r="Q870" t="s">
        <v>2038</v>
      </c>
      <c r="R870" t="s">
        <v>2039</v>
      </c>
      <c r="S870" s="8">
        <f>(((J870/60)/60)/24)+DATE(1970,1,1)</f>
        <v>42240.208333333328</v>
      </c>
      <c r="T870" s="8">
        <f>(((K870/60)/60)/24)+DATE(1970,1,1)</f>
        <v>42265.208333333328</v>
      </c>
    </row>
    <row r="871" spans="1:20" customFormat="1" ht="34" x14ac:dyDescent="0.2">
      <c r="A871">
        <v>871</v>
      </c>
      <c r="B871" t="s">
        <v>1774</v>
      </c>
      <c r="C871" s="3" t="s">
        <v>1775</v>
      </c>
      <c r="D871">
        <v>71500</v>
      </c>
      <c r="E871">
        <v>194912</v>
      </c>
      <c r="F871" t="s">
        <v>20</v>
      </c>
      <c r="G871">
        <v>2320</v>
      </c>
      <c r="H871" t="s">
        <v>21</v>
      </c>
      <c r="I871" t="s">
        <v>22</v>
      </c>
      <c r="J871">
        <v>1509512400</v>
      </c>
      <c r="K871">
        <v>1511071200</v>
      </c>
      <c r="L871" t="b">
        <v>0</v>
      </c>
      <c r="M871" t="b">
        <v>1</v>
      </c>
      <c r="N871" t="s">
        <v>33</v>
      </c>
      <c r="O871" s="11">
        <f>E871/D871</f>
        <v>2.7260419580419581</v>
      </c>
      <c r="P871" s="5">
        <f>IF(ISERROR(E871/G871),"0",E871/G871)</f>
        <v>84.013793103448279</v>
      </c>
      <c r="Q871" t="s">
        <v>2038</v>
      </c>
      <c r="R871" t="s">
        <v>2039</v>
      </c>
      <c r="S871" s="8">
        <f>(((J871/60)/60)/24)+DATE(1970,1,1)</f>
        <v>43040.208333333328</v>
      </c>
      <c r="T871" s="8">
        <f>(((K871/60)/60)/24)+DATE(1970,1,1)</f>
        <v>43058.25</v>
      </c>
    </row>
    <row r="872" spans="1:20" customFormat="1" ht="17" x14ac:dyDescent="0.2">
      <c r="A872">
        <v>872</v>
      </c>
      <c r="B872" t="s">
        <v>1776</v>
      </c>
      <c r="C872" s="3" t="s">
        <v>1777</v>
      </c>
      <c r="D872">
        <v>4700</v>
      </c>
      <c r="E872">
        <v>7992</v>
      </c>
      <c r="F872" t="s">
        <v>20</v>
      </c>
      <c r="G872">
        <v>81</v>
      </c>
      <c r="H872" t="s">
        <v>26</v>
      </c>
      <c r="I872" t="s">
        <v>27</v>
      </c>
      <c r="J872">
        <v>1535950800</v>
      </c>
      <c r="K872">
        <v>1536382800</v>
      </c>
      <c r="L872" t="b">
        <v>0</v>
      </c>
      <c r="M872" t="b">
        <v>0</v>
      </c>
      <c r="N872" t="s">
        <v>474</v>
      </c>
      <c r="O872" s="11">
        <f>E872/D872</f>
        <v>1.7004255319148935</v>
      </c>
      <c r="P872" s="5">
        <f>IF(ISERROR(E872/G872),"0",E872/G872)</f>
        <v>98.666666666666671</v>
      </c>
      <c r="Q872" t="s">
        <v>2040</v>
      </c>
      <c r="R872" t="s">
        <v>2062</v>
      </c>
      <c r="S872" s="8">
        <f>(((J872/60)/60)/24)+DATE(1970,1,1)</f>
        <v>43346.208333333328</v>
      </c>
      <c r="T872" s="8">
        <f>(((K872/60)/60)/24)+DATE(1970,1,1)</f>
        <v>43351.208333333328</v>
      </c>
    </row>
    <row r="873" spans="1:20" customFormat="1" ht="17" x14ac:dyDescent="0.2">
      <c r="A873">
        <v>873</v>
      </c>
      <c r="B873" t="s">
        <v>1778</v>
      </c>
      <c r="C873" s="3" t="s">
        <v>1779</v>
      </c>
      <c r="D873">
        <v>42100</v>
      </c>
      <c r="E873">
        <v>79268</v>
      </c>
      <c r="F873" t="s">
        <v>20</v>
      </c>
      <c r="G873">
        <v>1887</v>
      </c>
      <c r="H873" t="s">
        <v>21</v>
      </c>
      <c r="I873" t="s">
        <v>22</v>
      </c>
      <c r="J873">
        <v>1389160800</v>
      </c>
      <c r="K873">
        <v>1389592800</v>
      </c>
      <c r="L873" t="b">
        <v>0</v>
      </c>
      <c r="M873" t="b">
        <v>0</v>
      </c>
      <c r="N873" t="s">
        <v>122</v>
      </c>
      <c r="O873" s="11">
        <f>E873/D873</f>
        <v>1.8828503562945369</v>
      </c>
      <c r="P873" s="5">
        <f>IF(ISERROR(E873/G873),"0",E873/G873)</f>
        <v>42.007419183889773</v>
      </c>
      <c r="Q873" t="s">
        <v>2053</v>
      </c>
      <c r="R873" t="s">
        <v>2054</v>
      </c>
      <c r="S873" s="8">
        <f>(((J873/60)/60)/24)+DATE(1970,1,1)</f>
        <v>41647.25</v>
      </c>
      <c r="T873" s="8">
        <f>(((K873/60)/60)/24)+DATE(1970,1,1)</f>
        <v>41652.25</v>
      </c>
    </row>
    <row r="874" spans="1:20" customFormat="1" ht="17" x14ac:dyDescent="0.2">
      <c r="A874">
        <v>874</v>
      </c>
      <c r="B874" t="s">
        <v>1780</v>
      </c>
      <c r="C874" s="3" t="s">
        <v>1781</v>
      </c>
      <c r="D874">
        <v>40200</v>
      </c>
      <c r="E874">
        <v>139468</v>
      </c>
      <c r="F874" t="s">
        <v>20</v>
      </c>
      <c r="G874">
        <v>4358</v>
      </c>
      <c r="H874" t="s">
        <v>21</v>
      </c>
      <c r="I874" t="s">
        <v>22</v>
      </c>
      <c r="J874">
        <v>1271998800</v>
      </c>
      <c r="K874">
        <v>1275282000</v>
      </c>
      <c r="L874" t="b">
        <v>0</v>
      </c>
      <c r="M874" t="b">
        <v>1</v>
      </c>
      <c r="N874" t="s">
        <v>122</v>
      </c>
      <c r="O874" s="11">
        <f>E874/D874</f>
        <v>3.4693532338308457</v>
      </c>
      <c r="P874" s="5">
        <f>IF(ISERROR(E874/G874),"0",E874/G874)</f>
        <v>32.002753556677376</v>
      </c>
      <c r="Q874" t="s">
        <v>2053</v>
      </c>
      <c r="R874" t="s">
        <v>2054</v>
      </c>
      <c r="S874" s="8">
        <f>(((J874/60)/60)/24)+DATE(1970,1,1)</f>
        <v>40291.208333333336</v>
      </c>
      <c r="T874" s="8">
        <f>(((K874/60)/60)/24)+DATE(1970,1,1)</f>
        <v>40329.208333333336</v>
      </c>
    </row>
    <row r="875" spans="1:20" customFormat="1" ht="17" x14ac:dyDescent="0.2">
      <c r="A875">
        <v>875</v>
      </c>
      <c r="B875" t="s">
        <v>1782</v>
      </c>
      <c r="C875" s="3" t="s">
        <v>1783</v>
      </c>
      <c r="D875">
        <v>7900</v>
      </c>
      <c r="E875">
        <v>5465</v>
      </c>
      <c r="F875" t="s">
        <v>14</v>
      </c>
      <c r="G875">
        <v>67</v>
      </c>
      <c r="H875" t="s">
        <v>21</v>
      </c>
      <c r="I875" t="s">
        <v>22</v>
      </c>
      <c r="J875">
        <v>1294898400</v>
      </c>
      <c r="K875">
        <v>1294984800</v>
      </c>
      <c r="L875" t="b">
        <v>0</v>
      </c>
      <c r="M875" t="b">
        <v>0</v>
      </c>
      <c r="N875" t="s">
        <v>23</v>
      </c>
      <c r="O875" s="11">
        <f>E875/D875</f>
        <v>0.6917721518987342</v>
      </c>
      <c r="P875" s="5">
        <f>IF(ISERROR(E875/G875),"0",E875/G875)</f>
        <v>81.567164179104481</v>
      </c>
      <c r="Q875" t="s">
        <v>2034</v>
      </c>
      <c r="R875" t="s">
        <v>2035</v>
      </c>
      <c r="S875" s="8">
        <f>(((J875/60)/60)/24)+DATE(1970,1,1)</f>
        <v>40556.25</v>
      </c>
      <c r="T875" s="8">
        <f>(((K875/60)/60)/24)+DATE(1970,1,1)</f>
        <v>40557.25</v>
      </c>
    </row>
    <row r="876" spans="1:20" customFormat="1" ht="34" x14ac:dyDescent="0.2">
      <c r="A876">
        <v>876</v>
      </c>
      <c r="B876" t="s">
        <v>1784</v>
      </c>
      <c r="C876" s="3" t="s">
        <v>1785</v>
      </c>
      <c r="D876">
        <v>8300</v>
      </c>
      <c r="E876">
        <v>2111</v>
      </c>
      <c r="F876" t="s">
        <v>14</v>
      </c>
      <c r="G876">
        <v>57</v>
      </c>
      <c r="H876" t="s">
        <v>15</v>
      </c>
      <c r="I876" t="s">
        <v>16</v>
      </c>
      <c r="J876">
        <v>1559970000</v>
      </c>
      <c r="K876">
        <v>1562043600</v>
      </c>
      <c r="L876" t="b">
        <v>0</v>
      </c>
      <c r="M876" t="b">
        <v>0</v>
      </c>
      <c r="N876" t="s">
        <v>122</v>
      </c>
      <c r="O876" s="11">
        <f>E876/D876</f>
        <v>0.25433734939759034</v>
      </c>
      <c r="P876" s="5">
        <f>IF(ISERROR(E876/G876),"0",E876/G876)</f>
        <v>37.035087719298247</v>
      </c>
      <c r="Q876" t="s">
        <v>2053</v>
      </c>
      <c r="R876" t="s">
        <v>2054</v>
      </c>
      <c r="S876" s="8">
        <f>(((J876/60)/60)/24)+DATE(1970,1,1)</f>
        <v>43624.208333333328</v>
      </c>
      <c r="T876" s="8">
        <f>(((K876/60)/60)/24)+DATE(1970,1,1)</f>
        <v>43648.208333333328</v>
      </c>
    </row>
    <row r="877" spans="1:20" customFormat="1" ht="17" x14ac:dyDescent="0.2">
      <c r="A877">
        <v>877</v>
      </c>
      <c r="B877" t="s">
        <v>1786</v>
      </c>
      <c r="C877" s="3" t="s">
        <v>1787</v>
      </c>
      <c r="D877">
        <v>163600</v>
      </c>
      <c r="E877">
        <v>126628</v>
      </c>
      <c r="F877" t="s">
        <v>14</v>
      </c>
      <c r="G877">
        <v>1229</v>
      </c>
      <c r="H877" t="s">
        <v>21</v>
      </c>
      <c r="I877" t="s">
        <v>22</v>
      </c>
      <c r="J877">
        <v>1469509200</v>
      </c>
      <c r="K877">
        <v>1469595600</v>
      </c>
      <c r="L877" t="b">
        <v>0</v>
      </c>
      <c r="M877" t="b">
        <v>0</v>
      </c>
      <c r="N877" t="s">
        <v>17</v>
      </c>
      <c r="O877" s="11">
        <f>E877/D877</f>
        <v>0.77400977995110021</v>
      </c>
      <c r="P877" s="5">
        <f>IF(ISERROR(E877/G877),"0",E877/G877)</f>
        <v>103.033360455655</v>
      </c>
      <c r="Q877" t="s">
        <v>2032</v>
      </c>
      <c r="R877" t="s">
        <v>2033</v>
      </c>
      <c r="S877" s="8">
        <f>(((J877/60)/60)/24)+DATE(1970,1,1)</f>
        <v>42577.208333333328</v>
      </c>
      <c r="T877" s="8">
        <f>(((K877/60)/60)/24)+DATE(1970,1,1)</f>
        <v>42578.208333333328</v>
      </c>
    </row>
    <row r="878" spans="1:20" customFormat="1" ht="17" x14ac:dyDescent="0.2">
      <c r="A878">
        <v>878</v>
      </c>
      <c r="B878" t="s">
        <v>1788</v>
      </c>
      <c r="C878" s="3" t="s">
        <v>1789</v>
      </c>
      <c r="D878">
        <v>2700</v>
      </c>
      <c r="E878">
        <v>1012</v>
      </c>
      <c r="F878" t="s">
        <v>14</v>
      </c>
      <c r="G878">
        <v>12</v>
      </c>
      <c r="H878" t="s">
        <v>107</v>
      </c>
      <c r="I878" t="s">
        <v>108</v>
      </c>
      <c r="J878">
        <v>1579068000</v>
      </c>
      <c r="K878">
        <v>1581141600</v>
      </c>
      <c r="L878" t="b">
        <v>0</v>
      </c>
      <c r="M878" t="b">
        <v>0</v>
      </c>
      <c r="N878" t="s">
        <v>148</v>
      </c>
      <c r="O878" s="11">
        <f>E878/D878</f>
        <v>0.37481481481481482</v>
      </c>
      <c r="P878" s="5">
        <f>IF(ISERROR(E878/G878),"0",E878/G878)</f>
        <v>84.333333333333329</v>
      </c>
      <c r="Q878" t="s">
        <v>2034</v>
      </c>
      <c r="R878" t="s">
        <v>2056</v>
      </c>
      <c r="S878" s="8">
        <f>(((J878/60)/60)/24)+DATE(1970,1,1)</f>
        <v>43845.25</v>
      </c>
      <c r="T878" s="8">
        <f>(((K878/60)/60)/24)+DATE(1970,1,1)</f>
        <v>43869.25</v>
      </c>
    </row>
    <row r="879" spans="1:20" customFormat="1" ht="17" x14ac:dyDescent="0.2">
      <c r="A879">
        <v>879</v>
      </c>
      <c r="B879" t="s">
        <v>1790</v>
      </c>
      <c r="C879" s="3" t="s">
        <v>1791</v>
      </c>
      <c r="D879">
        <v>1000</v>
      </c>
      <c r="E879">
        <v>5438</v>
      </c>
      <c r="F879" t="s">
        <v>20</v>
      </c>
      <c r="G879">
        <v>53</v>
      </c>
      <c r="H879" t="s">
        <v>21</v>
      </c>
      <c r="I879" t="s">
        <v>22</v>
      </c>
      <c r="J879">
        <v>1487743200</v>
      </c>
      <c r="K879">
        <v>1488520800</v>
      </c>
      <c r="L879" t="b">
        <v>0</v>
      </c>
      <c r="M879" t="b">
        <v>0</v>
      </c>
      <c r="N879" t="s">
        <v>68</v>
      </c>
      <c r="O879" s="11">
        <f>E879/D879</f>
        <v>5.4379999999999997</v>
      </c>
      <c r="P879" s="5">
        <f>IF(ISERROR(E879/G879),"0",E879/G879)</f>
        <v>102.60377358490567</v>
      </c>
      <c r="Q879" t="s">
        <v>2046</v>
      </c>
      <c r="R879" t="s">
        <v>2047</v>
      </c>
      <c r="S879" s="8">
        <f>(((J879/60)/60)/24)+DATE(1970,1,1)</f>
        <v>42788.25</v>
      </c>
      <c r="T879" s="8">
        <f>(((K879/60)/60)/24)+DATE(1970,1,1)</f>
        <v>42797.25</v>
      </c>
    </row>
    <row r="880" spans="1:20" customFormat="1" ht="17" x14ac:dyDescent="0.2">
      <c r="A880">
        <v>880</v>
      </c>
      <c r="B880" t="s">
        <v>1792</v>
      </c>
      <c r="C880" s="3" t="s">
        <v>1793</v>
      </c>
      <c r="D880">
        <v>84500</v>
      </c>
      <c r="E880">
        <v>193101</v>
      </c>
      <c r="F880" t="s">
        <v>20</v>
      </c>
      <c r="G880">
        <v>2414</v>
      </c>
      <c r="H880" t="s">
        <v>21</v>
      </c>
      <c r="I880" t="s">
        <v>22</v>
      </c>
      <c r="J880">
        <v>1563685200</v>
      </c>
      <c r="K880">
        <v>1563858000</v>
      </c>
      <c r="L880" t="b">
        <v>0</v>
      </c>
      <c r="M880" t="b">
        <v>0</v>
      </c>
      <c r="N880" t="s">
        <v>50</v>
      </c>
      <c r="O880" s="11">
        <f>E880/D880</f>
        <v>2.2852189349112426</v>
      </c>
      <c r="P880" s="5">
        <f>IF(ISERROR(E880/G880),"0",E880/G880)</f>
        <v>79.992129246064621</v>
      </c>
      <c r="Q880" t="s">
        <v>2034</v>
      </c>
      <c r="R880" t="s">
        <v>2042</v>
      </c>
      <c r="S880" s="8">
        <f>(((J880/60)/60)/24)+DATE(1970,1,1)</f>
        <v>43667.208333333328</v>
      </c>
      <c r="T880" s="8">
        <f>(((K880/60)/60)/24)+DATE(1970,1,1)</f>
        <v>43669.208333333328</v>
      </c>
    </row>
    <row r="881" spans="1:20" customFormat="1" ht="17" x14ac:dyDescent="0.2">
      <c r="A881">
        <v>881</v>
      </c>
      <c r="B881" t="s">
        <v>1794</v>
      </c>
      <c r="C881" s="3" t="s">
        <v>1795</v>
      </c>
      <c r="D881">
        <v>81300</v>
      </c>
      <c r="E881">
        <v>31665</v>
      </c>
      <c r="F881" t="s">
        <v>14</v>
      </c>
      <c r="G881">
        <v>452</v>
      </c>
      <c r="H881" t="s">
        <v>21</v>
      </c>
      <c r="I881" t="s">
        <v>22</v>
      </c>
      <c r="J881">
        <v>1436418000</v>
      </c>
      <c r="K881">
        <v>1438923600</v>
      </c>
      <c r="L881" t="b">
        <v>0</v>
      </c>
      <c r="M881" t="b">
        <v>1</v>
      </c>
      <c r="N881" t="s">
        <v>33</v>
      </c>
      <c r="O881" s="11">
        <f>E881/D881</f>
        <v>0.38948339483394834</v>
      </c>
      <c r="P881" s="5">
        <f>IF(ISERROR(E881/G881),"0",E881/G881)</f>
        <v>70.055309734513273</v>
      </c>
      <c r="Q881" t="s">
        <v>2038</v>
      </c>
      <c r="R881" t="s">
        <v>2039</v>
      </c>
      <c r="S881" s="8">
        <f>(((J881/60)/60)/24)+DATE(1970,1,1)</f>
        <v>42194.208333333328</v>
      </c>
      <c r="T881" s="8">
        <f>(((K881/60)/60)/24)+DATE(1970,1,1)</f>
        <v>42223.208333333328</v>
      </c>
    </row>
    <row r="882" spans="1:20" customFormat="1" ht="17" x14ac:dyDescent="0.2">
      <c r="A882">
        <v>882</v>
      </c>
      <c r="B882" t="s">
        <v>1796</v>
      </c>
      <c r="C882" s="3" t="s">
        <v>1797</v>
      </c>
      <c r="D882">
        <v>800</v>
      </c>
      <c r="E882">
        <v>2960</v>
      </c>
      <c r="F882" t="s">
        <v>20</v>
      </c>
      <c r="G882">
        <v>80</v>
      </c>
      <c r="H882" t="s">
        <v>21</v>
      </c>
      <c r="I882" t="s">
        <v>22</v>
      </c>
      <c r="J882">
        <v>1421820000</v>
      </c>
      <c r="K882">
        <v>1422165600</v>
      </c>
      <c r="L882" t="b">
        <v>0</v>
      </c>
      <c r="M882" t="b">
        <v>0</v>
      </c>
      <c r="N882" t="s">
        <v>33</v>
      </c>
      <c r="O882" s="11">
        <f>E882/D882</f>
        <v>3.7</v>
      </c>
      <c r="P882" s="5">
        <f>IF(ISERROR(E882/G882),"0",E882/G882)</f>
        <v>37</v>
      </c>
      <c r="Q882" t="s">
        <v>2038</v>
      </c>
      <c r="R882" t="s">
        <v>2039</v>
      </c>
      <c r="S882" s="8">
        <f>(((J882/60)/60)/24)+DATE(1970,1,1)</f>
        <v>42025.25</v>
      </c>
      <c r="T882" s="8">
        <f>(((K882/60)/60)/24)+DATE(1970,1,1)</f>
        <v>42029.25</v>
      </c>
    </row>
    <row r="883" spans="1:20" customFormat="1" ht="34" x14ac:dyDescent="0.2">
      <c r="A883">
        <v>883</v>
      </c>
      <c r="B883" t="s">
        <v>1798</v>
      </c>
      <c r="C883" s="3" t="s">
        <v>1799</v>
      </c>
      <c r="D883">
        <v>3400</v>
      </c>
      <c r="E883">
        <v>8089</v>
      </c>
      <c r="F883" t="s">
        <v>20</v>
      </c>
      <c r="G883">
        <v>193</v>
      </c>
      <c r="H883" t="s">
        <v>21</v>
      </c>
      <c r="I883" t="s">
        <v>22</v>
      </c>
      <c r="J883">
        <v>1274763600</v>
      </c>
      <c r="K883">
        <v>1277874000</v>
      </c>
      <c r="L883" t="b">
        <v>0</v>
      </c>
      <c r="M883" t="b">
        <v>0</v>
      </c>
      <c r="N883" t="s">
        <v>100</v>
      </c>
      <c r="O883" s="11">
        <f>E883/D883</f>
        <v>2.3791176470588233</v>
      </c>
      <c r="P883" s="5">
        <f>IF(ISERROR(E883/G883),"0",E883/G883)</f>
        <v>41.911917098445599</v>
      </c>
      <c r="Q883" t="s">
        <v>2040</v>
      </c>
      <c r="R883" t="s">
        <v>2051</v>
      </c>
      <c r="S883" s="8">
        <f>(((J883/60)/60)/24)+DATE(1970,1,1)</f>
        <v>40323.208333333336</v>
      </c>
      <c r="T883" s="8">
        <f>(((K883/60)/60)/24)+DATE(1970,1,1)</f>
        <v>40359.208333333336</v>
      </c>
    </row>
    <row r="884" spans="1:20" customFormat="1" ht="17" x14ac:dyDescent="0.2">
      <c r="A884">
        <v>884</v>
      </c>
      <c r="B884" t="s">
        <v>1800</v>
      </c>
      <c r="C884" s="3" t="s">
        <v>1801</v>
      </c>
      <c r="D884">
        <v>170800</v>
      </c>
      <c r="E884">
        <v>109374</v>
      </c>
      <c r="F884" t="s">
        <v>14</v>
      </c>
      <c r="G884">
        <v>1886</v>
      </c>
      <c r="H884" t="s">
        <v>21</v>
      </c>
      <c r="I884" t="s">
        <v>22</v>
      </c>
      <c r="J884">
        <v>1399179600</v>
      </c>
      <c r="K884">
        <v>1399352400</v>
      </c>
      <c r="L884" t="b">
        <v>0</v>
      </c>
      <c r="M884" t="b">
        <v>1</v>
      </c>
      <c r="N884" t="s">
        <v>33</v>
      </c>
      <c r="O884" s="11">
        <f>E884/D884</f>
        <v>0.64036299765807958</v>
      </c>
      <c r="P884" s="5">
        <f>IF(ISERROR(E884/G884),"0",E884/G884)</f>
        <v>57.992576882290564</v>
      </c>
      <c r="Q884" t="s">
        <v>2038</v>
      </c>
      <c r="R884" t="s">
        <v>2039</v>
      </c>
      <c r="S884" s="8">
        <f>(((J884/60)/60)/24)+DATE(1970,1,1)</f>
        <v>41763.208333333336</v>
      </c>
      <c r="T884" s="8">
        <f>(((K884/60)/60)/24)+DATE(1970,1,1)</f>
        <v>41765.208333333336</v>
      </c>
    </row>
    <row r="885" spans="1:20" customFormat="1" ht="17" x14ac:dyDescent="0.2">
      <c r="A885">
        <v>885</v>
      </c>
      <c r="B885" t="s">
        <v>1802</v>
      </c>
      <c r="C885" s="3" t="s">
        <v>1803</v>
      </c>
      <c r="D885">
        <v>1800</v>
      </c>
      <c r="E885">
        <v>2129</v>
      </c>
      <c r="F885" t="s">
        <v>20</v>
      </c>
      <c r="G885">
        <v>52</v>
      </c>
      <c r="H885" t="s">
        <v>21</v>
      </c>
      <c r="I885" t="s">
        <v>22</v>
      </c>
      <c r="J885">
        <v>1275800400</v>
      </c>
      <c r="K885">
        <v>1279083600</v>
      </c>
      <c r="L885" t="b">
        <v>0</v>
      </c>
      <c r="M885" t="b">
        <v>0</v>
      </c>
      <c r="N885" t="s">
        <v>33</v>
      </c>
      <c r="O885" s="11">
        <f>E885/D885</f>
        <v>1.1827777777777777</v>
      </c>
      <c r="P885" s="5">
        <f>IF(ISERROR(E885/G885),"0",E885/G885)</f>
        <v>40.942307692307693</v>
      </c>
      <c r="Q885" t="s">
        <v>2038</v>
      </c>
      <c r="R885" t="s">
        <v>2039</v>
      </c>
      <c r="S885" s="8">
        <f>(((J885/60)/60)/24)+DATE(1970,1,1)</f>
        <v>40335.208333333336</v>
      </c>
      <c r="T885" s="8">
        <f>(((K885/60)/60)/24)+DATE(1970,1,1)</f>
        <v>40373.208333333336</v>
      </c>
    </row>
    <row r="886" spans="1:20" customFormat="1" ht="17" x14ac:dyDescent="0.2">
      <c r="A886">
        <v>886</v>
      </c>
      <c r="B886" t="s">
        <v>1804</v>
      </c>
      <c r="C886" s="3" t="s">
        <v>1805</v>
      </c>
      <c r="D886">
        <v>150600</v>
      </c>
      <c r="E886">
        <v>127745</v>
      </c>
      <c r="F886" t="s">
        <v>14</v>
      </c>
      <c r="G886">
        <v>1825</v>
      </c>
      <c r="H886" t="s">
        <v>21</v>
      </c>
      <c r="I886" t="s">
        <v>22</v>
      </c>
      <c r="J886">
        <v>1282798800</v>
      </c>
      <c r="K886">
        <v>1284354000</v>
      </c>
      <c r="L886" t="b">
        <v>0</v>
      </c>
      <c r="M886" t="b">
        <v>0</v>
      </c>
      <c r="N886" t="s">
        <v>60</v>
      </c>
      <c r="O886" s="11">
        <f>E886/D886</f>
        <v>0.84824037184594958</v>
      </c>
      <c r="P886" s="5">
        <f>IF(ISERROR(E886/G886),"0",E886/G886)</f>
        <v>69.9972602739726</v>
      </c>
      <c r="Q886" t="s">
        <v>2034</v>
      </c>
      <c r="R886" t="s">
        <v>2044</v>
      </c>
      <c r="S886" s="8">
        <f>(((J886/60)/60)/24)+DATE(1970,1,1)</f>
        <v>40416.208333333336</v>
      </c>
      <c r="T886" s="8">
        <f>(((K886/60)/60)/24)+DATE(1970,1,1)</f>
        <v>40434.208333333336</v>
      </c>
    </row>
    <row r="887" spans="1:20" customFormat="1" ht="34" x14ac:dyDescent="0.2">
      <c r="A887">
        <v>887</v>
      </c>
      <c r="B887" t="s">
        <v>1806</v>
      </c>
      <c r="C887" s="3" t="s">
        <v>1807</v>
      </c>
      <c r="D887">
        <v>7800</v>
      </c>
      <c r="E887">
        <v>2289</v>
      </c>
      <c r="F887" t="s">
        <v>14</v>
      </c>
      <c r="G887">
        <v>31</v>
      </c>
      <c r="H887" t="s">
        <v>21</v>
      </c>
      <c r="I887" t="s">
        <v>22</v>
      </c>
      <c r="J887">
        <v>1437109200</v>
      </c>
      <c r="K887">
        <v>1441170000</v>
      </c>
      <c r="L887" t="b">
        <v>0</v>
      </c>
      <c r="M887" t="b">
        <v>1</v>
      </c>
      <c r="N887" t="s">
        <v>33</v>
      </c>
      <c r="O887" s="11">
        <f>E887/D887</f>
        <v>0.29346153846153844</v>
      </c>
      <c r="P887" s="5">
        <f>IF(ISERROR(E887/G887),"0",E887/G887)</f>
        <v>73.838709677419359</v>
      </c>
      <c r="Q887" t="s">
        <v>2038</v>
      </c>
      <c r="R887" t="s">
        <v>2039</v>
      </c>
      <c r="S887" s="8">
        <f>(((J887/60)/60)/24)+DATE(1970,1,1)</f>
        <v>42202.208333333328</v>
      </c>
      <c r="T887" s="8">
        <f>(((K887/60)/60)/24)+DATE(1970,1,1)</f>
        <v>42249.208333333328</v>
      </c>
    </row>
    <row r="888" spans="1:20" customFormat="1" ht="34" x14ac:dyDescent="0.2">
      <c r="A888">
        <v>888</v>
      </c>
      <c r="B888" t="s">
        <v>1808</v>
      </c>
      <c r="C888" s="3" t="s">
        <v>1809</v>
      </c>
      <c r="D888">
        <v>5800</v>
      </c>
      <c r="E888">
        <v>12174</v>
      </c>
      <c r="F888" t="s">
        <v>20</v>
      </c>
      <c r="G888">
        <v>290</v>
      </c>
      <c r="H888" t="s">
        <v>21</v>
      </c>
      <c r="I888" t="s">
        <v>22</v>
      </c>
      <c r="J888">
        <v>1491886800</v>
      </c>
      <c r="K888">
        <v>1493528400</v>
      </c>
      <c r="L888" t="b">
        <v>0</v>
      </c>
      <c r="M888" t="b">
        <v>0</v>
      </c>
      <c r="N888" t="s">
        <v>33</v>
      </c>
      <c r="O888" s="11">
        <f>E888/D888</f>
        <v>2.0989655172413793</v>
      </c>
      <c r="P888" s="5">
        <f>IF(ISERROR(E888/G888),"0",E888/G888)</f>
        <v>41.979310344827589</v>
      </c>
      <c r="Q888" t="s">
        <v>2038</v>
      </c>
      <c r="R888" t="s">
        <v>2039</v>
      </c>
      <c r="S888" s="8">
        <f>(((J888/60)/60)/24)+DATE(1970,1,1)</f>
        <v>42836.208333333328</v>
      </c>
      <c r="T888" s="8">
        <f>(((K888/60)/60)/24)+DATE(1970,1,1)</f>
        <v>42855.208333333328</v>
      </c>
    </row>
    <row r="889" spans="1:20" customFormat="1" ht="17" x14ac:dyDescent="0.2">
      <c r="A889">
        <v>889</v>
      </c>
      <c r="B889" t="s">
        <v>1810</v>
      </c>
      <c r="C889" s="3" t="s">
        <v>1811</v>
      </c>
      <c r="D889">
        <v>5600</v>
      </c>
      <c r="E889">
        <v>9508</v>
      </c>
      <c r="F889" t="s">
        <v>20</v>
      </c>
      <c r="G889">
        <v>122</v>
      </c>
      <c r="H889" t="s">
        <v>21</v>
      </c>
      <c r="I889" t="s">
        <v>22</v>
      </c>
      <c r="J889">
        <v>1394600400</v>
      </c>
      <c r="K889">
        <v>1395205200</v>
      </c>
      <c r="L889" t="b">
        <v>0</v>
      </c>
      <c r="M889" t="b">
        <v>1</v>
      </c>
      <c r="N889" t="s">
        <v>50</v>
      </c>
      <c r="O889" s="11">
        <f>E889/D889</f>
        <v>1.697857142857143</v>
      </c>
      <c r="P889" s="5">
        <f>IF(ISERROR(E889/G889),"0",E889/G889)</f>
        <v>77.93442622950819</v>
      </c>
      <c r="Q889" t="s">
        <v>2034</v>
      </c>
      <c r="R889" t="s">
        <v>2042</v>
      </c>
      <c r="S889" s="8">
        <f>(((J889/60)/60)/24)+DATE(1970,1,1)</f>
        <v>41710.208333333336</v>
      </c>
      <c r="T889" s="8">
        <f>(((K889/60)/60)/24)+DATE(1970,1,1)</f>
        <v>41717.208333333336</v>
      </c>
    </row>
    <row r="890" spans="1:20" customFormat="1" ht="17" x14ac:dyDescent="0.2">
      <c r="A890">
        <v>890</v>
      </c>
      <c r="B890" t="s">
        <v>1812</v>
      </c>
      <c r="C890" s="3" t="s">
        <v>1813</v>
      </c>
      <c r="D890">
        <v>134400</v>
      </c>
      <c r="E890">
        <v>155849</v>
      </c>
      <c r="F890" t="s">
        <v>20</v>
      </c>
      <c r="G890">
        <v>1470</v>
      </c>
      <c r="H890" t="s">
        <v>21</v>
      </c>
      <c r="I890" t="s">
        <v>22</v>
      </c>
      <c r="J890">
        <v>1561352400</v>
      </c>
      <c r="K890">
        <v>1561438800</v>
      </c>
      <c r="L890" t="b">
        <v>0</v>
      </c>
      <c r="M890" t="b">
        <v>0</v>
      </c>
      <c r="N890" t="s">
        <v>60</v>
      </c>
      <c r="O890" s="11">
        <f>E890/D890</f>
        <v>1.1595907738095239</v>
      </c>
      <c r="P890" s="5">
        <f>IF(ISERROR(E890/G890),"0",E890/G890)</f>
        <v>106.01972789115646</v>
      </c>
      <c r="Q890" t="s">
        <v>2034</v>
      </c>
      <c r="R890" t="s">
        <v>2044</v>
      </c>
      <c r="S890" s="8">
        <f>(((J890/60)/60)/24)+DATE(1970,1,1)</f>
        <v>43640.208333333328</v>
      </c>
      <c r="T890" s="8">
        <f>(((K890/60)/60)/24)+DATE(1970,1,1)</f>
        <v>43641.208333333328</v>
      </c>
    </row>
    <row r="891" spans="1:20" customFormat="1" ht="34" x14ac:dyDescent="0.2">
      <c r="A891">
        <v>891</v>
      </c>
      <c r="B891" t="s">
        <v>1814</v>
      </c>
      <c r="C891" s="3" t="s">
        <v>1815</v>
      </c>
      <c r="D891">
        <v>3000</v>
      </c>
      <c r="E891">
        <v>7758</v>
      </c>
      <c r="F891" t="s">
        <v>20</v>
      </c>
      <c r="G891">
        <v>165</v>
      </c>
      <c r="H891" t="s">
        <v>15</v>
      </c>
      <c r="I891" t="s">
        <v>16</v>
      </c>
      <c r="J891">
        <v>1322892000</v>
      </c>
      <c r="K891">
        <v>1326693600</v>
      </c>
      <c r="L891" t="b">
        <v>0</v>
      </c>
      <c r="M891" t="b">
        <v>0</v>
      </c>
      <c r="N891" t="s">
        <v>42</v>
      </c>
      <c r="O891" s="11">
        <f>E891/D891</f>
        <v>2.5859999999999999</v>
      </c>
      <c r="P891" s="5">
        <f>IF(ISERROR(E891/G891),"0",E891/G891)</f>
        <v>47.018181818181816</v>
      </c>
      <c r="Q891" t="s">
        <v>2040</v>
      </c>
      <c r="R891" t="s">
        <v>2041</v>
      </c>
      <c r="S891" s="8">
        <f>(((J891/60)/60)/24)+DATE(1970,1,1)</f>
        <v>40880.25</v>
      </c>
      <c r="T891" s="8">
        <f>(((K891/60)/60)/24)+DATE(1970,1,1)</f>
        <v>40924.25</v>
      </c>
    </row>
    <row r="892" spans="1:20" customFormat="1" ht="17" x14ac:dyDescent="0.2">
      <c r="A892">
        <v>892</v>
      </c>
      <c r="B892" t="s">
        <v>1816</v>
      </c>
      <c r="C892" s="3" t="s">
        <v>1817</v>
      </c>
      <c r="D892">
        <v>6000</v>
      </c>
      <c r="E892">
        <v>13835</v>
      </c>
      <c r="F892" t="s">
        <v>20</v>
      </c>
      <c r="G892">
        <v>182</v>
      </c>
      <c r="H892" t="s">
        <v>21</v>
      </c>
      <c r="I892" t="s">
        <v>22</v>
      </c>
      <c r="J892">
        <v>1274418000</v>
      </c>
      <c r="K892">
        <v>1277960400</v>
      </c>
      <c r="L892" t="b">
        <v>0</v>
      </c>
      <c r="M892" t="b">
        <v>0</v>
      </c>
      <c r="N892" t="s">
        <v>206</v>
      </c>
      <c r="O892" s="11">
        <f>E892/D892</f>
        <v>2.3058333333333332</v>
      </c>
      <c r="P892" s="5">
        <f>IF(ISERROR(E892/G892),"0",E892/G892)</f>
        <v>76.016483516483518</v>
      </c>
      <c r="Q892" t="s">
        <v>2046</v>
      </c>
      <c r="R892" t="s">
        <v>2058</v>
      </c>
      <c r="S892" s="8">
        <f>(((J892/60)/60)/24)+DATE(1970,1,1)</f>
        <v>40319.208333333336</v>
      </c>
      <c r="T892" s="8">
        <f>(((K892/60)/60)/24)+DATE(1970,1,1)</f>
        <v>40360.208333333336</v>
      </c>
    </row>
    <row r="893" spans="1:20" customFormat="1" ht="17" x14ac:dyDescent="0.2">
      <c r="A893">
        <v>893</v>
      </c>
      <c r="B893" t="s">
        <v>1818</v>
      </c>
      <c r="C893" s="3" t="s">
        <v>1819</v>
      </c>
      <c r="D893">
        <v>8400</v>
      </c>
      <c r="E893">
        <v>10770</v>
      </c>
      <c r="F893" t="s">
        <v>20</v>
      </c>
      <c r="G893">
        <v>199</v>
      </c>
      <c r="H893" t="s">
        <v>107</v>
      </c>
      <c r="I893" t="s">
        <v>108</v>
      </c>
      <c r="J893">
        <v>1434344400</v>
      </c>
      <c r="K893">
        <v>1434690000</v>
      </c>
      <c r="L893" t="b">
        <v>0</v>
      </c>
      <c r="M893" t="b">
        <v>1</v>
      </c>
      <c r="N893" t="s">
        <v>42</v>
      </c>
      <c r="O893" s="11">
        <f>E893/D893</f>
        <v>1.2821428571428573</v>
      </c>
      <c r="P893" s="5">
        <f>IF(ISERROR(E893/G893),"0",E893/G893)</f>
        <v>54.120603015075375</v>
      </c>
      <c r="Q893" t="s">
        <v>2040</v>
      </c>
      <c r="R893" t="s">
        <v>2041</v>
      </c>
      <c r="S893" s="8">
        <f>(((J893/60)/60)/24)+DATE(1970,1,1)</f>
        <v>42170.208333333328</v>
      </c>
      <c r="T893" s="8">
        <f>(((K893/60)/60)/24)+DATE(1970,1,1)</f>
        <v>42174.208333333328</v>
      </c>
    </row>
    <row r="894" spans="1:20" customFormat="1" ht="17" x14ac:dyDescent="0.2">
      <c r="A894">
        <v>894</v>
      </c>
      <c r="B894" t="s">
        <v>1820</v>
      </c>
      <c r="C894" s="3" t="s">
        <v>1821</v>
      </c>
      <c r="D894">
        <v>1700</v>
      </c>
      <c r="E894">
        <v>3208</v>
      </c>
      <c r="F894" t="s">
        <v>20</v>
      </c>
      <c r="G894">
        <v>56</v>
      </c>
      <c r="H894" t="s">
        <v>40</v>
      </c>
      <c r="I894" t="s">
        <v>41</v>
      </c>
      <c r="J894">
        <v>1373518800</v>
      </c>
      <c r="K894">
        <v>1376110800</v>
      </c>
      <c r="L894" t="b">
        <v>0</v>
      </c>
      <c r="M894" t="b">
        <v>1</v>
      </c>
      <c r="N894" t="s">
        <v>269</v>
      </c>
      <c r="O894" s="11">
        <f>E894/D894</f>
        <v>1.8870588235294117</v>
      </c>
      <c r="P894" s="5">
        <f>IF(ISERROR(E894/G894),"0",E894/G894)</f>
        <v>57.285714285714285</v>
      </c>
      <c r="Q894" t="s">
        <v>2040</v>
      </c>
      <c r="R894" t="s">
        <v>2059</v>
      </c>
      <c r="S894" s="8">
        <f>(((J894/60)/60)/24)+DATE(1970,1,1)</f>
        <v>41466.208333333336</v>
      </c>
      <c r="T894" s="8">
        <f>(((K894/60)/60)/24)+DATE(1970,1,1)</f>
        <v>41496.208333333336</v>
      </c>
    </row>
    <row r="895" spans="1:20" customFormat="1" ht="34" x14ac:dyDescent="0.2">
      <c r="A895">
        <v>895</v>
      </c>
      <c r="B895" t="s">
        <v>1822</v>
      </c>
      <c r="C895" s="3" t="s">
        <v>1823</v>
      </c>
      <c r="D895">
        <v>159800</v>
      </c>
      <c r="E895">
        <v>11108</v>
      </c>
      <c r="F895" t="s">
        <v>14</v>
      </c>
      <c r="G895">
        <v>107</v>
      </c>
      <c r="H895" t="s">
        <v>21</v>
      </c>
      <c r="I895" t="s">
        <v>22</v>
      </c>
      <c r="J895">
        <v>1517637600</v>
      </c>
      <c r="K895">
        <v>1518415200</v>
      </c>
      <c r="L895" t="b">
        <v>0</v>
      </c>
      <c r="M895" t="b">
        <v>0</v>
      </c>
      <c r="N895" t="s">
        <v>33</v>
      </c>
      <c r="O895" s="11">
        <f>E895/D895</f>
        <v>6.9511889862327911E-2</v>
      </c>
      <c r="P895" s="5">
        <f>IF(ISERROR(E895/G895),"0",E895/G895)</f>
        <v>103.81308411214954</v>
      </c>
      <c r="Q895" t="s">
        <v>2038</v>
      </c>
      <c r="R895" t="s">
        <v>2039</v>
      </c>
      <c r="S895" s="8">
        <f>(((J895/60)/60)/24)+DATE(1970,1,1)</f>
        <v>43134.25</v>
      </c>
      <c r="T895" s="8">
        <f>(((K895/60)/60)/24)+DATE(1970,1,1)</f>
        <v>43143.25</v>
      </c>
    </row>
    <row r="896" spans="1:20" customFormat="1" ht="34" x14ac:dyDescent="0.2">
      <c r="A896">
        <v>896</v>
      </c>
      <c r="B896" t="s">
        <v>1824</v>
      </c>
      <c r="C896" s="3" t="s">
        <v>1825</v>
      </c>
      <c r="D896">
        <v>19800</v>
      </c>
      <c r="E896">
        <v>153338</v>
      </c>
      <c r="F896" t="s">
        <v>20</v>
      </c>
      <c r="G896">
        <v>1460</v>
      </c>
      <c r="H896" t="s">
        <v>26</v>
      </c>
      <c r="I896" t="s">
        <v>27</v>
      </c>
      <c r="J896">
        <v>1310619600</v>
      </c>
      <c r="K896">
        <v>1310878800</v>
      </c>
      <c r="L896" t="b">
        <v>0</v>
      </c>
      <c r="M896" t="b">
        <v>1</v>
      </c>
      <c r="N896" t="s">
        <v>17</v>
      </c>
      <c r="O896" s="11">
        <f>E896/D896</f>
        <v>7.7443434343434348</v>
      </c>
      <c r="P896" s="5">
        <f>IF(ISERROR(E896/G896),"0",E896/G896)</f>
        <v>105.02602739726028</v>
      </c>
      <c r="Q896" t="s">
        <v>2032</v>
      </c>
      <c r="R896" t="s">
        <v>2033</v>
      </c>
      <c r="S896" s="8">
        <f>(((J896/60)/60)/24)+DATE(1970,1,1)</f>
        <v>40738.208333333336</v>
      </c>
      <c r="T896" s="8">
        <f>(((K896/60)/60)/24)+DATE(1970,1,1)</f>
        <v>40741.208333333336</v>
      </c>
    </row>
    <row r="897" spans="1:20" customFormat="1" ht="17" x14ac:dyDescent="0.2">
      <c r="A897">
        <v>897</v>
      </c>
      <c r="B897" t="s">
        <v>1826</v>
      </c>
      <c r="C897" s="3" t="s">
        <v>1827</v>
      </c>
      <c r="D897">
        <v>8800</v>
      </c>
      <c r="E897">
        <v>2437</v>
      </c>
      <c r="F897" t="s">
        <v>14</v>
      </c>
      <c r="G897">
        <v>27</v>
      </c>
      <c r="H897" t="s">
        <v>21</v>
      </c>
      <c r="I897" t="s">
        <v>22</v>
      </c>
      <c r="J897">
        <v>1556427600</v>
      </c>
      <c r="K897">
        <v>1556600400</v>
      </c>
      <c r="L897" t="b">
        <v>0</v>
      </c>
      <c r="M897" t="b">
        <v>0</v>
      </c>
      <c r="N897" t="s">
        <v>33</v>
      </c>
      <c r="O897" s="11">
        <f>E897/D897</f>
        <v>0.27693181818181817</v>
      </c>
      <c r="P897" s="5">
        <f>IF(ISERROR(E897/G897),"0",E897/G897)</f>
        <v>90.259259259259252</v>
      </c>
      <c r="Q897" t="s">
        <v>2038</v>
      </c>
      <c r="R897" t="s">
        <v>2039</v>
      </c>
      <c r="S897" s="8">
        <f>(((J897/60)/60)/24)+DATE(1970,1,1)</f>
        <v>43583.208333333328</v>
      </c>
      <c r="T897" s="8">
        <f>(((K897/60)/60)/24)+DATE(1970,1,1)</f>
        <v>43585.208333333328</v>
      </c>
    </row>
    <row r="898" spans="1:20" customFormat="1" ht="17" x14ac:dyDescent="0.2">
      <c r="A898">
        <v>898</v>
      </c>
      <c r="B898" t="s">
        <v>1828</v>
      </c>
      <c r="C898" s="3" t="s">
        <v>1829</v>
      </c>
      <c r="D898">
        <v>179100</v>
      </c>
      <c r="E898">
        <v>93991</v>
      </c>
      <c r="F898" t="s">
        <v>14</v>
      </c>
      <c r="G898">
        <v>1221</v>
      </c>
      <c r="H898" t="s">
        <v>21</v>
      </c>
      <c r="I898" t="s">
        <v>22</v>
      </c>
      <c r="J898">
        <v>1576476000</v>
      </c>
      <c r="K898">
        <v>1576994400</v>
      </c>
      <c r="L898" t="b">
        <v>0</v>
      </c>
      <c r="M898" t="b">
        <v>0</v>
      </c>
      <c r="N898" t="s">
        <v>42</v>
      </c>
      <c r="O898" s="11">
        <f>E898/D898</f>
        <v>0.52479620323841425</v>
      </c>
      <c r="P898" s="5">
        <f>IF(ISERROR(E898/G898),"0",E898/G898)</f>
        <v>76.978705978705975</v>
      </c>
      <c r="Q898" t="s">
        <v>2040</v>
      </c>
      <c r="R898" t="s">
        <v>2041</v>
      </c>
      <c r="S898" s="8">
        <f>(((J898/60)/60)/24)+DATE(1970,1,1)</f>
        <v>43815.25</v>
      </c>
      <c r="T898" s="8">
        <f>(((K898/60)/60)/24)+DATE(1970,1,1)</f>
        <v>43821.25</v>
      </c>
    </row>
    <row r="899" spans="1:20" customFormat="1" ht="17" x14ac:dyDescent="0.2">
      <c r="A899">
        <v>899</v>
      </c>
      <c r="B899" t="s">
        <v>1830</v>
      </c>
      <c r="C899" s="3" t="s">
        <v>1831</v>
      </c>
      <c r="D899">
        <v>3100</v>
      </c>
      <c r="E899">
        <v>12620</v>
      </c>
      <c r="F899" t="s">
        <v>20</v>
      </c>
      <c r="G899">
        <v>123</v>
      </c>
      <c r="H899" t="s">
        <v>98</v>
      </c>
      <c r="I899" t="s">
        <v>99</v>
      </c>
      <c r="J899">
        <v>1381122000</v>
      </c>
      <c r="K899">
        <v>1382677200</v>
      </c>
      <c r="L899" t="b">
        <v>0</v>
      </c>
      <c r="M899" t="b">
        <v>0</v>
      </c>
      <c r="N899" t="s">
        <v>159</v>
      </c>
      <c r="O899" s="11">
        <f>E899/D899</f>
        <v>4.0709677419354842</v>
      </c>
      <c r="P899" s="5">
        <f>IF(ISERROR(E899/G899),"0",E899/G899)</f>
        <v>102.60162601626017</v>
      </c>
      <c r="Q899" t="s">
        <v>2034</v>
      </c>
      <c r="R899" t="s">
        <v>2057</v>
      </c>
      <c r="S899" s="8">
        <f>(((J899/60)/60)/24)+DATE(1970,1,1)</f>
        <v>41554.208333333336</v>
      </c>
      <c r="T899" s="8">
        <f>(((K899/60)/60)/24)+DATE(1970,1,1)</f>
        <v>41572.208333333336</v>
      </c>
    </row>
    <row r="900" spans="1:20" customFormat="1" ht="17" x14ac:dyDescent="0.2">
      <c r="A900">
        <v>900</v>
      </c>
      <c r="B900" t="s">
        <v>1832</v>
      </c>
      <c r="C900" s="3" t="s">
        <v>1833</v>
      </c>
      <c r="D900">
        <v>100</v>
      </c>
      <c r="E900">
        <v>2</v>
      </c>
      <c r="F900" t="s">
        <v>14</v>
      </c>
      <c r="G900">
        <v>1</v>
      </c>
      <c r="H900" t="s">
        <v>21</v>
      </c>
      <c r="I900" t="s">
        <v>22</v>
      </c>
      <c r="J900">
        <v>1411102800</v>
      </c>
      <c r="K900">
        <v>1411189200</v>
      </c>
      <c r="L900" t="b">
        <v>0</v>
      </c>
      <c r="M900" t="b">
        <v>1</v>
      </c>
      <c r="N900" t="s">
        <v>28</v>
      </c>
      <c r="O900" s="11">
        <f>E900/D900</f>
        <v>0.02</v>
      </c>
      <c r="P900" s="5">
        <f>IF(ISERROR(E900/G900),"0",E900/G900)</f>
        <v>2</v>
      </c>
      <c r="Q900" t="s">
        <v>2036</v>
      </c>
      <c r="R900" t="s">
        <v>2037</v>
      </c>
      <c r="S900" s="8">
        <f>(((J900/60)/60)/24)+DATE(1970,1,1)</f>
        <v>41901.208333333336</v>
      </c>
      <c r="T900" s="8">
        <f>(((K900/60)/60)/24)+DATE(1970,1,1)</f>
        <v>41902.208333333336</v>
      </c>
    </row>
    <row r="901" spans="1:20" customFormat="1" ht="17" x14ac:dyDescent="0.2">
      <c r="A901">
        <v>901</v>
      </c>
      <c r="B901" t="s">
        <v>1834</v>
      </c>
      <c r="C901" s="3" t="s">
        <v>1835</v>
      </c>
      <c r="D901">
        <v>5600</v>
      </c>
      <c r="E901">
        <v>8746</v>
      </c>
      <c r="F901" t="s">
        <v>20</v>
      </c>
      <c r="G901">
        <v>159</v>
      </c>
      <c r="H901" t="s">
        <v>21</v>
      </c>
      <c r="I901" t="s">
        <v>22</v>
      </c>
      <c r="J901">
        <v>1531803600</v>
      </c>
      <c r="K901">
        <v>1534654800</v>
      </c>
      <c r="L901" t="b">
        <v>0</v>
      </c>
      <c r="M901" t="b">
        <v>1</v>
      </c>
      <c r="N901" t="s">
        <v>23</v>
      </c>
      <c r="O901" s="11">
        <f>E901/D901</f>
        <v>1.5617857142857143</v>
      </c>
      <c r="P901" s="5">
        <f>IF(ISERROR(E901/G901),"0",E901/G901)</f>
        <v>55.0062893081761</v>
      </c>
      <c r="Q901" t="s">
        <v>2034</v>
      </c>
      <c r="R901" t="s">
        <v>2035</v>
      </c>
      <c r="S901" s="8">
        <f>(((J901/60)/60)/24)+DATE(1970,1,1)</f>
        <v>43298.208333333328</v>
      </c>
      <c r="T901" s="8">
        <f>(((K901/60)/60)/24)+DATE(1970,1,1)</f>
        <v>43331.208333333328</v>
      </c>
    </row>
    <row r="902" spans="1:20" customFormat="1" ht="17" x14ac:dyDescent="0.2">
      <c r="A902">
        <v>902</v>
      </c>
      <c r="B902" t="s">
        <v>1836</v>
      </c>
      <c r="C902" s="3" t="s">
        <v>1837</v>
      </c>
      <c r="D902">
        <v>1400</v>
      </c>
      <c r="E902">
        <v>3534</v>
      </c>
      <c r="F902" t="s">
        <v>20</v>
      </c>
      <c r="G902">
        <v>110</v>
      </c>
      <c r="H902" t="s">
        <v>21</v>
      </c>
      <c r="I902" t="s">
        <v>22</v>
      </c>
      <c r="J902">
        <v>1454133600</v>
      </c>
      <c r="K902">
        <v>1457762400</v>
      </c>
      <c r="L902" t="b">
        <v>0</v>
      </c>
      <c r="M902" t="b">
        <v>0</v>
      </c>
      <c r="N902" t="s">
        <v>28</v>
      </c>
      <c r="O902" s="11">
        <f>E902/D902</f>
        <v>2.5242857142857145</v>
      </c>
      <c r="P902" s="5">
        <f>IF(ISERROR(E902/G902),"0",E902/G902)</f>
        <v>32.127272727272725</v>
      </c>
      <c r="Q902" t="s">
        <v>2036</v>
      </c>
      <c r="R902" t="s">
        <v>2037</v>
      </c>
      <c r="S902" s="8">
        <f>(((J902/60)/60)/24)+DATE(1970,1,1)</f>
        <v>42399.25</v>
      </c>
      <c r="T902" s="8">
        <f>(((K902/60)/60)/24)+DATE(1970,1,1)</f>
        <v>42441.25</v>
      </c>
    </row>
    <row r="903" spans="1:20" customFormat="1" ht="17" x14ac:dyDescent="0.2">
      <c r="A903">
        <v>904</v>
      </c>
      <c r="B903" t="s">
        <v>1840</v>
      </c>
      <c r="C903" s="3" t="s">
        <v>1841</v>
      </c>
      <c r="D903">
        <v>6500</v>
      </c>
      <c r="E903">
        <v>795</v>
      </c>
      <c r="F903" t="s">
        <v>14</v>
      </c>
      <c r="G903">
        <v>16</v>
      </c>
      <c r="H903" t="s">
        <v>21</v>
      </c>
      <c r="I903" t="s">
        <v>22</v>
      </c>
      <c r="J903">
        <v>1349326800</v>
      </c>
      <c r="K903">
        <v>1349672400</v>
      </c>
      <c r="L903" t="b">
        <v>0</v>
      </c>
      <c r="M903" t="b">
        <v>0</v>
      </c>
      <c r="N903" t="s">
        <v>133</v>
      </c>
      <c r="O903" s="11">
        <f>E903/D903</f>
        <v>0.12230769230769231</v>
      </c>
      <c r="P903" s="5">
        <f>IF(ISERROR(E903/G903),"0",E903/G903)</f>
        <v>49.6875</v>
      </c>
      <c r="Q903" t="s">
        <v>2046</v>
      </c>
      <c r="R903" t="s">
        <v>2055</v>
      </c>
      <c r="S903" s="8">
        <f>(((J903/60)/60)/24)+DATE(1970,1,1)</f>
        <v>41186.208333333336</v>
      </c>
      <c r="T903" s="8">
        <f>(((K903/60)/60)/24)+DATE(1970,1,1)</f>
        <v>41190.208333333336</v>
      </c>
    </row>
    <row r="904" spans="1:20" customFormat="1" ht="17" x14ac:dyDescent="0.2">
      <c r="A904">
        <v>905</v>
      </c>
      <c r="B904" t="s">
        <v>1842</v>
      </c>
      <c r="C904" s="3" t="s">
        <v>1843</v>
      </c>
      <c r="D904">
        <v>7900</v>
      </c>
      <c r="E904">
        <v>12955</v>
      </c>
      <c r="F904" t="s">
        <v>20</v>
      </c>
      <c r="G904">
        <v>236</v>
      </c>
      <c r="H904" t="s">
        <v>21</v>
      </c>
      <c r="I904" t="s">
        <v>22</v>
      </c>
      <c r="J904">
        <v>1379566800</v>
      </c>
      <c r="K904">
        <v>1379826000</v>
      </c>
      <c r="L904" t="b">
        <v>0</v>
      </c>
      <c r="M904" t="b">
        <v>0</v>
      </c>
      <c r="N904" t="s">
        <v>33</v>
      </c>
      <c r="O904" s="11">
        <f>E904/D904</f>
        <v>1.6398734177215191</v>
      </c>
      <c r="P904" s="5">
        <f>IF(ISERROR(E904/G904),"0",E904/G904)</f>
        <v>54.894067796610166</v>
      </c>
      <c r="Q904" t="s">
        <v>2038</v>
      </c>
      <c r="R904" t="s">
        <v>2039</v>
      </c>
      <c r="S904" s="8">
        <f>(((J904/60)/60)/24)+DATE(1970,1,1)</f>
        <v>41536.208333333336</v>
      </c>
      <c r="T904" s="8">
        <f>(((K904/60)/60)/24)+DATE(1970,1,1)</f>
        <v>41539.208333333336</v>
      </c>
    </row>
    <row r="905" spans="1:20" customFormat="1" ht="34" x14ac:dyDescent="0.2">
      <c r="A905">
        <v>906</v>
      </c>
      <c r="B905" t="s">
        <v>1844</v>
      </c>
      <c r="C905" s="3" t="s">
        <v>1845</v>
      </c>
      <c r="D905">
        <v>5500</v>
      </c>
      <c r="E905">
        <v>8964</v>
      </c>
      <c r="F905" t="s">
        <v>20</v>
      </c>
      <c r="G905">
        <v>191</v>
      </c>
      <c r="H905" t="s">
        <v>21</v>
      </c>
      <c r="I905" t="s">
        <v>22</v>
      </c>
      <c r="J905">
        <v>1494651600</v>
      </c>
      <c r="K905">
        <v>1497762000</v>
      </c>
      <c r="L905" t="b">
        <v>1</v>
      </c>
      <c r="M905" t="b">
        <v>1</v>
      </c>
      <c r="N905" t="s">
        <v>42</v>
      </c>
      <c r="O905" s="11">
        <f>E905/D905</f>
        <v>1.6298181818181818</v>
      </c>
      <c r="P905" s="5">
        <f>IF(ISERROR(E905/G905),"0",E905/G905)</f>
        <v>46.931937172774866</v>
      </c>
      <c r="Q905" t="s">
        <v>2040</v>
      </c>
      <c r="R905" t="s">
        <v>2041</v>
      </c>
      <c r="S905" s="8">
        <f>(((J905/60)/60)/24)+DATE(1970,1,1)</f>
        <v>42868.208333333328</v>
      </c>
      <c r="T905" s="8">
        <f>(((K905/60)/60)/24)+DATE(1970,1,1)</f>
        <v>42904.208333333328</v>
      </c>
    </row>
    <row r="906" spans="1:20" customFormat="1" ht="17" x14ac:dyDescent="0.2">
      <c r="A906">
        <v>907</v>
      </c>
      <c r="B906" t="s">
        <v>1846</v>
      </c>
      <c r="C906" s="3" t="s">
        <v>1847</v>
      </c>
      <c r="D906">
        <v>9100</v>
      </c>
      <c r="E906">
        <v>1843</v>
      </c>
      <c r="F906" t="s">
        <v>14</v>
      </c>
      <c r="G906">
        <v>41</v>
      </c>
      <c r="H906" t="s">
        <v>21</v>
      </c>
      <c r="I906" t="s">
        <v>22</v>
      </c>
      <c r="J906">
        <v>1303880400</v>
      </c>
      <c r="K906">
        <v>1304485200</v>
      </c>
      <c r="L906" t="b">
        <v>0</v>
      </c>
      <c r="M906" t="b">
        <v>0</v>
      </c>
      <c r="N906" t="s">
        <v>33</v>
      </c>
      <c r="O906" s="11">
        <f>E906/D906</f>
        <v>0.20252747252747252</v>
      </c>
      <c r="P906" s="5">
        <f>IF(ISERROR(E906/G906),"0",E906/G906)</f>
        <v>44.951219512195124</v>
      </c>
      <c r="Q906" t="s">
        <v>2038</v>
      </c>
      <c r="R906" t="s">
        <v>2039</v>
      </c>
      <c r="S906" s="8">
        <f>(((J906/60)/60)/24)+DATE(1970,1,1)</f>
        <v>40660.208333333336</v>
      </c>
      <c r="T906" s="8">
        <f>(((K906/60)/60)/24)+DATE(1970,1,1)</f>
        <v>40667.208333333336</v>
      </c>
    </row>
    <row r="907" spans="1:20" customFormat="1" ht="34" hidden="1" x14ac:dyDescent="0.2">
      <c r="A907">
        <v>271</v>
      </c>
      <c r="B907" t="s">
        <v>594</v>
      </c>
      <c r="C907" s="3" t="s">
        <v>595</v>
      </c>
      <c r="D907">
        <v>153700</v>
      </c>
      <c r="E907">
        <v>1953</v>
      </c>
      <c r="F907" t="s">
        <v>47</v>
      </c>
      <c r="G907">
        <v>61</v>
      </c>
      <c r="H907" t="s">
        <v>21</v>
      </c>
      <c r="I907" t="s">
        <v>22</v>
      </c>
      <c r="J907">
        <v>1449468000</v>
      </c>
      <c r="K907">
        <v>1452146400</v>
      </c>
      <c r="L907" t="b">
        <v>0</v>
      </c>
      <c r="M907" t="b">
        <v>0</v>
      </c>
      <c r="N907" t="s">
        <v>122</v>
      </c>
      <c r="O907" s="11">
        <f>E907/D907</f>
        <v>1.2706571242680547E-2</v>
      </c>
      <c r="P907" s="5">
        <f>IF(ISERROR(E907/G907),"0",E907/G907)</f>
        <v>32.016393442622949</v>
      </c>
      <c r="Q907" t="s">
        <v>2053</v>
      </c>
      <c r="R907" t="s">
        <v>2054</v>
      </c>
      <c r="S907" s="8">
        <f>(((J907/60)/60)/24)+DATE(1970,1,1)</f>
        <v>42345.25</v>
      </c>
      <c r="T907" s="8">
        <f>(((K907/60)/60)/24)+DATE(1970,1,1)</f>
        <v>42376.25</v>
      </c>
    </row>
    <row r="908" spans="1:20" customFormat="1" ht="17" hidden="1" x14ac:dyDescent="0.2">
      <c r="A908">
        <v>410</v>
      </c>
      <c r="B908" t="s">
        <v>870</v>
      </c>
      <c r="C908" s="3" t="s">
        <v>871</v>
      </c>
      <c r="D908">
        <v>153700</v>
      </c>
      <c r="E908">
        <v>55536</v>
      </c>
      <c r="F908" t="s">
        <v>47</v>
      </c>
      <c r="G908">
        <v>1111</v>
      </c>
      <c r="H908" t="s">
        <v>21</v>
      </c>
      <c r="I908" t="s">
        <v>22</v>
      </c>
      <c r="J908">
        <v>1430197200</v>
      </c>
      <c r="K908">
        <v>1430197200</v>
      </c>
      <c r="L908" t="b">
        <v>0</v>
      </c>
      <c r="M908" t="b">
        <v>0</v>
      </c>
      <c r="N908" t="s">
        <v>292</v>
      </c>
      <c r="O908" s="11">
        <f>E908/D908</f>
        <v>0.36132726089785294</v>
      </c>
      <c r="P908" s="5">
        <f>IF(ISERROR(E908/G908),"0",E908/G908)</f>
        <v>49.987398739873989</v>
      </c>
      <c r="Q908" t="s">
        <v>2049</v>
      </c>
      <c r="R908" t="s">
        <v>2060</v>
      </c>
      <c r="S908" s="8">
        <f>(((J908/60)/60)/24)+DATE(1970,1,1)</f>
        <v>42122.208333333328</v>
      </c>
      <c r="T908" s="8">
        <f>(((K908/60)/60)/24)+DATE(1970,1,1)</f>
        <v>42122.208333333328</v>
      </c>
    </row>
    <row r="909" spans="1:20" customFormat="1" ht="17" x14ac:dyDescent="0.2">
      <c r="A909">
        <v>908</v>
      </c>
      <c r="B909" t="s">
        <v>1848</v>
      </c>
      <c r="C909" s="3" t="s">
        <v>1849</v>
      </c>
      <c r="D909">
        <v>38200</v>
      </c>
      <c r="E909">
        <v>121950</v>
      </c>
      <c r="F909" t="s">
        <v>20</v>
      </c>
      <c r="G909">
        <v>3934</v>
      </c>
      <c r="H909" t="s">
        <v>21</v>
      </c>
      <c r="I909" t="s">
        <v>22</v>
      </c>
      <c r="J909">
        <v>1335934800</v>
      </c>
      <c r="K909">
        <v>1336885200</v>
      </c>
      <c r="L909" t="b">
        <v>0</v>
      </c>
      <c r="M909" t="b">
        <v>0</v>
      </c>
      <c r="N909" t="s">
        <v>89</v>
      </c>
      <c r="O909" s="11">
        <f>E909/D909</f>
        <v>3.1924083769633507</v>
      </c>
      <c r="P909" s="5">
        <f>IF(ISERROR(E909/G909),"0",E909/G909)</f>
        <v>30.99898322318251</v>
      </c>
      <c r="Q909" t="s">
        <v>2049</v>
      </c>
      <c r="R909" t="s">
        <v>2050</v>
      </c>
      <c r="S909" s="8">
        <f>(((J909/60)/60)/24)+DATE(1970,1,1)</f>
        <v>41031.208333333336</v>
      </c>
      <c r="T909" s="8">
        <f>(((K909/60)/60)/24)+DATE(1970,1,1)</f>
        <v>41042.208333333336</v>
      </c>
    </row>
    <row r="910" spans="1:20" customFormat="1" ht="17" x14ac:dyDescent="0.2">
      <c r="A910">
        <v>909</v>
      </c>
      <c r="B910" t="s">
        <v>1850</v>
      </c>
      <c r="C910" s="3" t="s">
        <v>1851</v>
      </c>
      <c r="D910">
        <v>1800</v>
      </c>
      <c r="E910">
        <v>8621</v>
      </c>
      <c r="F910" t="s">
        <v>20</v>
      </c>
      <c r="G910">
        <v>80</v>
      </c>
      <c r="H910" t="s">
        <v>15</v>
      </c>
      <c r="I910" t="s">
        <v>16</v>
      </c>
      <c r="J910">
        <v>1528088400</v>
      </c>
      <c r="K910">
        <v>1530421200</v>
      </c>
      <c r="L910" t="b">
        <v>0</v>
      </c>
      <c r="M910" t="b">
        <v>1</v>
      </c>
      <c r="N910" t="s">
        <v>33</v>
      </c>
      <c r="O910" s="11">
        <f>E910/D910</f>
        <v>4.7894444444444444</v>
      </c>
      <c r="P910" s="5">
        <f>IF(ISERROR(E910/G910),"0",E910/G910)</f>
        <v>107.7625</v>
      </c>
      <c r="Q910" t="s">
        <v>2038</v>
      </c>
      <c r="R910" t="s">
        <v>2039</v>
      </c>
      <c r="S910" s="8">
        <f>(((J910/60)/60)/24)+DATE(1970,1,1)</f>
        <v>43255.208333333328</v>
      </c>
      <c r="T910" s="8">
        <f>(((K910/60)/60)/24)+DATE(1970,1,1)</f>
        <v>43282.208333333328</v>
      </c>
    </row>
    <row r="911" spans="1:20" customFormat="1" ht="17" x14ac:dyDescent="0.2">
      <c r="A911">
        <v>910</v>
      </c>
      <c r="B911" t="s">
        <v>1852</v>
      </c>
      <c r="C911" s="3" t="s">
        <v>1853</v>
      </c>
      <c r="D911">
        <v>154500</v>
      </c>
      <c r="E911">
        <v>30215</v>
      </c>
      <c r="F911" t="s">
        <v>74</v>
      </c>
      <c r="G911">
        <v>296</v>
      </c>
      <c r="H911" t="s">
        <v>21</v>
      </c>
      <c r="I911" t="s">
        <v>22</v>
      </c>
      <c r="J911">
        <v>1421906400</v>
      </c>
      <c r="K911">
        <v>1421992800</v>
      </c>
      <c r="L911" t="b">
        <v>0</v>
      </c>
      <c r="M911" t="b">
        <v>0</v>
      </c>
      <c r="N911" t="s">
        <v>33</v>
      </c>
      <c r="O911" s="11">
        <f>E911/D911</f>
        <v>0.19556634304207121</v>
      </c>
      <c r="P911" s="5">
        <f>IF(ISERROR(E911/G911),"0",E911/G911)</f>
        <v>102.07770270270271</v>
      </c>
      <c r="Q911" t="s">
        <v>2038</v>
      </c>
      <c r="R911" t="s">
        <v>2039</v>
      </c>
      <c r="S911" s="8">
        <f>(((J911/60)/60)/24)+DATE(1970,1,1)</f>
        <v>42026.25</v>
      </c>
      <c r="T911" s="8">
        <f>(((K911/60)/60)/24)+DATE(1970,1,1)</f>
        <v>42027.25</v>
      </c>
    </row>
    <row r="912" spans="1:20" customFormat="1" ht="17" x14ac:dyDescent="0.2">
      <c r="A912">
        <v>911</v>
      </c>
      <c r="B912" t="s">
        <v>1854</v>
      </c>
      <c r="C912" s="3" t="s">
        <v>1855</v>
      </c>
      <c r="D912">
        <v>5800</v>
      </c>
      <c r="E912">
        <v>11539</v>
      </c>
      <c r="F912" t="s">
        <v>20</v>
      </c>
      <c r="G912">
        <v>462</v>
      </c>
      <c r="H912" t="s">
        <v>21</v>
      </c>
      <c r="I912" t="s">
        <v>22</v>
      </c>
      <c r="J912">
        <v>1568005200</v>
      </c>
      <c r="K912">
        <v>1568178000</v>
      </c>
      <c r="L912" t="b">
        <v>1</v>
      </c>
      <c r="M912" t="b">
        <v>0</v>
      </c>
      <c r="N912" t="s">
        <v>28</v>
      </c>
      <c r="O912" s="11">
        <f>E912/D912</f>
        <v>1.9894827586206896</v>
      </c>
      <c r="P912" s="5">
        <f>IF(ISERROR(E912/G912),"0",E912/G912)</f>
        <v>24.976190476190474</v>
      </c>
      <c r="Q912" t="s">
        <v>2036</v>
      </c>
      <c r="R912" t="s">
        <v>2037</v>
      </c>
      <c r="S912" s="8">
        <f>(((J912/60)/60)/24)+DATE(1970,1,1)</f>
        <v>43717.208333333328</v>
      </c>
      <c r="T912" s="8">
        <f>(((K912/60)/60)/24)+DATE(1970,1,1)</f>
        <v>43719.208333333328</v>
      </c>
    </row>
    <row r="913" spans="1:20" customFormat="1" ht="17" x14ac:dyDescent="0.2">
      <c r="A913">
        <v>912</v>
      </c>
      <c r="B913" t="s">
        <v>1856</v>
      </c>
      <c r="C913" s="3" t="s">
        <v>1857</v>
      </c>
      <c r="D913">
        <v>1800</v>
      </c>
      <c r="E913">
        <v>14310</v>
      </c>
      <c r="F913" t="s">
        <v>20</v>
      </c>
      <c r="G913">
        <v>179</v>
      </c>
      <c r="H913" t="s">
        <v>21</v>
      </c>
      <c r="I913" t="s">
        <v>22</v>
      </c>
      <c r="J913">
        <v>1346821200</v>
      </c>
      <c r="K913">
        <v>1347944400</v>
      </c>
      <c r="L913" t="b">
        <v>1</v>
      </c>
      <c r="M913" t="b">
        <v>0</v>
      </c>
      <c r="N913" t="s">
        <v>53</v>
      </c>
      <c r="O913" s="11">
        <f>E913/D913</f>
        <v>7.95</v>
      </c>
      <c r="P913" s="5">
        <f>IF(ISERROR(E913/G913),"0",E913/G913)</f>
        <v>79.944134078212286</v>
      </c>
      <c r="Q913" t="s">
        <v>2040</v>
      </c>
      <c r="R913" t="s">
        <v>2043</v>
      </c>
      <c r="S913" s="8">
        <f>(((J913/60)/60)/24)+DATE(1970,1,1)</f>
        <v>41157.208333333336</v>
      </c>
      <c r="T913" s="8">
        <f>(((K913/60)/60)/24)+DATE(1970,1,1)</f>
        <v>41170.208333333336</v>
      </c>
    </row>
    <row r="914" spans="1:20" customFormat="1" ht="17" x14ac:dyDescent="0.2">
      <c r="A914">
        <v>913</v>
      </c>
      <c r="B914" t="s">
        <v>1858</v>
      </c>
      <c r="C914" s="3" t="s">
        <v>1859</v>
      </c>
      <c r="D914">
        <v>70200</v>
      </c>
      <c r="E914">
        <v>35536</v>
      </c>
      <c r="F914" t="s">
        <v>14</v>
      </c>
      <c r="G914">
        <v>523</v>
      </c>
      <c r="H914" t="s">
        <v>26</v>
      </c>
      <c r="I914" t="s">
        <v>27</v>
      </c>
      <c r="J914">
        <v>1557637200</v>
      </c>
      <c r="K914">
        <v>1558760400</v>
      </c>
      <c r="L914" t="b">
        <v>0</v>
      </c>
      <c r="M914" t="b">
        <v>0</v>
      </c>
      <c r="N914" t="s">
        <v>53</v>
      </c>
      <c r="O914" s="11">
        <f>E914/D914</f>
        <v>0.50621082621082625</v>
      </c>
      <c r="P914" s="5">
        <f>IF(ISERROR(E914/G914),"0",E914/G914)</f>
        <v>67.946462715105156</v>
      </c>
      <c r="Q914" t="s">
        <v>2040</v>
      </c>
      <c r="R914" t="s">
        <v>2043</v>
      </c>
      <c r="S914" s="8">
        <f>(((J914/60)/60)/24)+DATE(1970,1,1)</f>
        <v>43597.208333333328</v>
      </c>
      <c r="T914" s="8">
        <f>(((K914/60)/60)/24)+DATE(1970,1,1)</f>
        <v>43610.208333333328</v>
      </c>
    </row>
    <row r="915" spans="1:20" customFormat="1" ht="17" x14ac:dyDescent="0.2">
      <c r="A915">
        <v>914</v>
      </c>
      <c r="B915" t="s">
        <v>1860</v>
      </c>
      <c r="C915" s="3" t="s">
        <v>1861</v>
      </c>
      <c r="D915">
        <v>6400</v>
      </c>
      <c r="E915">
        <v>3676</v>
      </c>
      <c r="F915" t="s">
        <v>14</v>
      </c>
      <c r="G915">
        <v>141</v>
      </c>
      <c r="H915" t="s">
        <v>40</v>
      </c>
      <c r="I915" t="s">
        <v>41</v>
      </c>
      <c r="J915">
        <v>1375592400</v>
      </c>
      <c r="K915">
        <v>1376629200</v>
      </c>
      <c r="L915" t="b">
        <v>0</v>
      </c>
      <c r="M915" t="b">
        <v>0</v>
      </c>
      <c r="N915" t="s">
        <v>33</v>
      </c>
      <c r="O915" s="11">
        <f>E915/D915</f>
        <v>0.57437499999999997</v>
      </c>
      <c r="P915" s="5">
        <f>IF(ISERROR(E915/G915),"0",E915/G915)</f>
        <v>26.070921985815602</v>
      </c>
      <c r="Q915" t="s">
        <v>2038</v>
      </c>
      <c r="R915" t="s">
        <v>2039</v>
      </c>
      <c r="S915" s="8">
        <f>(((J915/60)/60)/24)+DATE(1970,1,1)</f>
        <v>41490.208333333336</v>
      </c>
      <c r="T915" s="8">
        <f>(((K915/60)/60)/24)+DATE(1970,1,1)</f>
        <v>41502.208333333336</v>
      </c>
    </row>
    <row r="916" spans="1:20" customFormat="1" ht="17" x14ac:dyDescent="0.2">
      <c r="A916">
        <v>915</v>
      </c>
      <c r="B916" t="s">
        <v>1862</v>
      </c>
      <c r="C916" s="3" t="s">
        <v>1863</v>
      </c>
      <c r="D916">
        <v>125900</v>
      </c>
      <c r="E916">
        <v>195936</v>
      </c>
      <c r="F916" t="s">
        <v>20</v>
      </c>
      <c r="G916">
        <v>1866</v>
      </c>
      <c r="H916" t="s">
        <v>40</v>
      </c>
      <c r="I916" t="s">
        <v>41</v>
      </c>
      <c r="J916">
        <v>1503982800</v>
      </c>
      <c r="K916">
        <v>1504760400</v>
      </c>
      <c r="L916" t="b">
        <v>0</v>
      </c>
      <c r="M916" t="b">
        <v>0</v>
      </c>
      <c r="N916" t="s">
        <v>269</v>
      </c>
      <c r="O916" s="11">
        <f>E916/D916</f>
        <v>1.5562827640984909</v>
      </c>
      <c r="P916" s="5">
        <f>IF(ISERROR(E916/G916),"0",E916/G916)</f>
        <v>105.0032154340836</v>
      </c>
      <c r="Q916" t="s">
        <v>2040</v>
      </c>
      <c r="R916" t="s">
        <v>2059</v>
      </c>
      <c r="S916" s="8">
        <f>(((J916/60)/60)/24)+DATE(1970,1,1)</f>
        <v>42976.208333333328</v>
      </c>
      <c r="T916" s="8">
        <f>(((K916/60)/60)/24)+DATE(1970,1,1)</f>
        <v>42985.208333333328</v>
      </c>
    </row>
    <row r="917" spans="1:20" customFormat="1" ht="34" x14ac:dyDescent="0.2">
      <c r="A917">
        <v>916</v>
      </c>
      <c r="B917" t="s">
        <v>1864</v>
      </c>
      <c r="C917" s="3" t="s">
        <v>1865</v>
      </c>
      <c r="D917">
        <v>3700</v>
      </c>
      <c r="E917">
        <v>1343</v>
      </c>
      <c r="F917" t="s">
        <v>14</v>
      </c>
      <c r="G917">
        <v>52</v>
      </c>
      <c r="H917" t="s">
        <v>21</v>
      </c>
      <c r="I917" t="s">
        <v>22</v>
      </c>
      <c r="J917">
        <v>1418882400</v>
      </c>
      <c r="K917">
        <v>1419660000</v>
      </c>
      <c r="L917" t="b">
        <v>0</v>
      </c>
      <c r="M917" t="b">
        <v>0</v>
      </c>
      <c r="N917" t="s">
        <v>122</v>
      </c>
      <c r="O917" s="11">
        <f>E917/D917</f>
        <v>0.36297297297297298</v>
      </c>
      <c r="P917" s="5">
        <f>IF(ISERROR(E917/G917),"0",E917/G917)</f>
        <v>25.826923076923077</v>
      </c>
      <c r="Q917" t="s">
        <v>2053</v>
      </c>
      <c r="R917" t="s">
        <v>2054</v>
      </c>
      <c r="S917" s="8">
        <f>(((J917/60)/60)/24)+DATE(1970,1,1)</f>
        <v>41991.25</v>
      </c>
      <c r="T917" s="8">
        <f>(((K917/60)/60)/24)+DATE(1970,1,1)</f>
        <v>42000.25</v>
      </c>
    </row>
    <row r="918" spans="1:20" customFormat="1" ht="17" x14ac:dyDescent="0.2">
      <c r="A918">
        <v>918</v>
      </c>
      <c r="B918" t="s">
        <v>1868</v>
      </c>
      <c r="C918" s="3" t="s">
        <v>1869</v>
      </c>
      <c r="D918">
        <v>3800</v>
      </c>
      <c r="E918">
        <v>9021</v>
      </c>
      <c r="F918" t="s">
        <v>20</v>
      </c>
      <c r="G918">
        <v>156</v>
      </c>
      <c r="H918" t="s">
        <v>98</v>
      </c>
      <c r="I918" t="s">
        <v>99</v>
      </c>
      <c r="J918">
        <v>1343365200</v>
      </c>
      <c r="K918">
        <v>1344315600</v>
      </c>
      <c r="L918" t="b">
        <v>0</v>
      </c>
      <c r="M918" t="b">
        <v>0</v>
      </c>
      <c r="N918" t="s">
        <v>133</v>
      </c>
      <c r="O918" s="11">
        <f>E918/D918</f>
        <v>2.3739473684210526</v>
      </c>
      <c r="P918" s="5">
        <f>IF(ISERROR(E918/G918),"0",E918/G918)</f>
        <v>57.82692307692308</v>
      </c>
      <c r="Q918" t="s">
        <v>2046</v>
      </c>
      <c r="R918" t="s">
        <v>2055</v>
      </c>
      <c r="S918" s="8">
        <f>(((J918/60)/60)/24)+DATE(1970,1,1)</f>
        <v>41117.208333333336</v>
      </c>
      <c r="T918" s="8">
        <f>(((K918/60)/60)/24)+DATE(1970,1,1)</f>
        <v>41128.208333333336</v>
      </c>
    </row>
    <row r="919" spans="1:20" customFormat="1" ht="17" x14ac:dyDescent="0.2">
      <c r="A919">
        <v>919</v>
      </c>
      <c r="B919" t="s">
        <v>1870</v>
      </c>
      <c r="C919" s="3" t="s">
        <v>1871</v>
      </c>
      <c r="D919">
        <v>35600</v>
      </c>
      <c r="E919">
        <v>20915</v>
      </c>
      <c r="F919" t="s">
        <v>14</v>
      </c>
      <c r="G919">
        <v>225</v>
      </c>
      <c r="H919" t="s">
        <v>26</v>
      </c>
      <c r="I919" t="s">
        <v>27</v>
      </c>
      <c r="J919">
        <v>1507957200</v>
      </c>
      <c r="K919">
        <v>1510725600</v>
      </c>
      <c r="L919" t="b">
        <v>0</v>
      </c>
      <c r="M919" t="b">
        <v>1</v>
      </c>
      <c r="N919" t="s">
        <v>33</v>
      </c>
      <c r="O919" s="11">
        <f>E919/D919</f>
        <v>0.58750000000000002</v>
      </c>
      <c r="P919" s="5">
        <f>IF(ISERROR(E919/G919),"0",E919/G919)</f>
        <v>92.955555555555549</v>
      </c>
      <c r="Q919" t="s">
        <v>2038</v>
      </c>
      <c r="R919" t="s">
        <v>2039</v>
      </c>
      <c r="S919" s="8">
        <f>(((J919/60)/60)/24)+DATE(1970,1,1)</f>
        <v>43022.208333333328</v>
      </c>
      <c r="T919" s="8">
        <f>(((K919/60)/60)/24)+DATE(1970,1,1)</f>
        <v>43054.25</v>
      </c>
    </row>
    <row r="920" spans="1:20" customFormat="1" ht="17" x14ac:dyDescent="0.2">
      <c r="A920">
        <v>920</v>
      </c>
      <c r="B920" t="s">
        <v>1872</v>
      </c>
      <c r="C920" s="3" t="s">
        <v>1873</v>
      </c>
      <c r="D920">
        <v>5300</v>
      </c>
      <c r="E920">
        <v>9676</v>
      </c>
      <c r="F920" t="s">
        <v>20</v>
      </c>
      <c r="G920">
        <v>255</v>
      </c>
      <c r="H920" t="s">
        <v>21</v>
      </c>
      <c r="I920" t="s">
        <v>22</v>
      </c>
      <c r="J920">
        <v>1549519200</v>
      </c>
      <c r="K920">
        <v>1551247200</v>
      </c>
      <c r="L920" t="b">
        <v>1</v>
      </c>
      <c r="M920" t="b">
        <v>0</v>
      </c>
      <c r="N920" t="s">
        <v>71</v>
      </c>
      <c r="O920" s="11">
        <f>E920/D920</f>
        <v>1.8256603773584905</v>
      </c>
      <c r="P920" s="5">
        <f>IF(ISERROR(E920/G920),"0",E920/G920)</f>
        <v>37.945098039215686</v>
      </c>
      <c r="Q920" t="s">
        <v>2040</v>
      </c>
      <c r="R920" t="s">
        <v>2048</v>
      </c>
      <c r="S920" s="8">
        <f>(((J920/60)/60)/24)+DATE(1970,1,1)</f>
        <v>43503.25</v>
      </c>
      <c r="T920" s="8">
        <f>(((K920/60)/60)/24)+DATE(1970,1,1)</f>
        <v>43523.25</v>
      </c>
    </row>
    <row r="921" spans="1:20" customFormat="1" ht="17" x14ac:dyDescent="0.2">
      <c r="A921">
        <v>921</v>
      </c>
      <c r="B921" t="s">
        <v>1874</v>
      </c>
      <c r="C921" s="3" t="s">
        <v>1875</v>
      </c>
      <c r="D921">
        <v>160400</v>
      </c>
      <c r="E921">
        <v>1210</v>
      </c>
      <c r="F921" t="s">
        <v>14</v>
      </c>
      <c r="G921">
        <v>38</v>
      </c>
      <c r="H921" t="s">
        <v>21</v>
      </c>
      <c r="I921" t="s">
        <v>22</v>
      </c>
      <c r="J921">
        <v>1329026400</v>
      </c>
      <c r="K921">
        <v>1330236000</v>
      </c>
      <c r="L921" t="b">
        <v>0</v>
      </c>
      <c r="M921" t="b">
        <v>0</v>
      </c>
      <c r="N921" t="s">
        <v>28</v>
      </c>
      <c r="O921" s="11">
        <f>E921/D921</f>
        <v>7.5436408977556111E-3</v>
      </c>
      <c r="P921" s="5">
        <f>IF(ISERROR(E921/G921),"0",E921/G921)</f>
        <v>31.842105263157894</v>
      </c>
      <c r="Q921" t="s">
        <v>2036</v>
      </c>
      <c r="R921" t="s">
        <v>2037</v>
      </c>
      <c r="S921" s="8">
        <f>(((J921/60)/60)/24)+DATE(1970,1,1)</f>
        <v>40951.25</v>
      </c>
      <c r="T921" s="8">
        <f>(((K921/60)/60)/24)+DATE(1970,1,1)</f>
        <v>40965.25</v>
      </c>
    </row>
    <row r="922" spans="1:20" customFormat="1" ht="17" x14ac:dyDescent="0.2">
      <c r="A922">
        <v>922</v>
      </c>
      <c r="B922" t="s">
        <v>1876</v>
      </c>
      <c r="C922" s="3" t="s">
        <v>1877</v>
      </c>
      <c r="D922">
        <v>51400</v>
      </c>
      <c r="E922">
        <v>90440</v>
      </c>
      <c r="F922" t="s">
        <v>20</v>
      </c>
      <c r="G922">
        <v>2261</v>
      </c>
      <c r="H922" t="s">
        <v>21</v>
      </c>
      <c r="I922" t="s">
        <v>22</v>
      </c>
      <c r="J922">
        <v>1544335200</v>
      </c>
      <c r="K922">
        <v>1545112800</v>
      </c>
      <c r="L922" t="b">
        <v>0</v>
      </c>
      <c r="M922" t="b">
        <v>1</v>
      </c>
      <c r="N922" t="s">
        <v>319</v>
      </c>
      <c r="O922" s="11">
        <f>E922/D922</f>
        <v>1.7595330739299611</v>
      </c>
      <c r="P922" s="5">
        <f>IF(ISERROR(E922/G922),"0",E922/G922)</f>
        <v>40</v>
      </c>
      <c r="Q922" t="s">
        <v>2034</v>
      </c>
      <c r="R922" t="s">
        <v>2061</v>
      </c>
      <c r="S922" s="8">
        <f>(((J922/60)/60)/24)+DATE(1970,1,1)</f>
        <v>43443.25</v>
      </c>
      <c r="T922" s="8">
        <f>(((K922/60)/60)/24)+DATE(1970,1,1)</f>
        <v>43452.25</v>
      </c>
    </row>
    <row r="923" spans="1:20" customFormat="1" ht="17" x14ac:dyDescent="0.2">
      <c r="A923">
        <v>923</v>
      </c>
      <c r="B923" t="s">
        <v>1878</v>
      </c>
      <c r="C923" s="3" t="s">
        <v>1879</v>
      </c>
      <c r="D923">
        <v>1700</v>
      </c>
      <c r="E923">
        <v>4044</v>
      </c>
      <c r="F923" t="s">
        <v>20</v>
      </c>
      <c r="G923">
        <v>40</v>
      </c>
      <c r="H923" t="s">
        <v>21</v>
      </c>
      <c r="I923" t="s">
        <v>22</v>
      </c>
      <c r="J923">
        <v>1279083600</v>
      </c>
      <c r="K923">
        <v>1279170000</v>
      </c>
      <c r="L923" t="b">
        <v>0</v>
      </c>
      <c r="M923" t="b">
        <v>0</v>
      </c>
      <c r="N923" t="s">
        <v>33</v>
      </c>
      <c r="O923" s="11">
        <f>E923/D923</f>
        <v>2.3788235294117648</v>
      </c>
      <c r="P923" s="5">
        <f>IF(ISERROR(E923/G923),"0",E923/G923)</f>
        <v>101.1</v>
      </c>
      <c r="Q923" t="s">
        <v>2038</v>
      </c>
      <c r="R923" t="s">
        <v>2039</v>
      </c>
      <c r="S923" s="8">
        <f>(((J923/60)/60)/24)+DATE(1970,1,1)</f>
        <v>40373.208333333336</v>
      </c>
      <c r="T923" s="8">
        <f>(((K923/60)/60)/24)+DATE(1970,1,1)</f>
        <v>40374.208333333336</v>
      </c>
    </row>
    <row r="924" spans="1:20" customFormat="1" ht="17" x14ac:dyDescent="0.2">
      <c r="A924">
        <v>924</v>
      </c>
      <c r="B924" t="s">
        <v>1880</v>
      </c>
      <c r="C924" s="3" t="s">
        <v>1881</v>
      </c>
      <c r="D924">
        <v>39400</v>
      </c>
      <c r="E924">
        <v>192292</v>
      </c>
      <c r="F924" t="s">
        <v>20</v>
      </c>
      <c r="G924">
        <v>2289</v>
      </c>
      <c r="H924" t="s">
        <v>107</v>
      </c>
      <c r="I924" t="s">
        <v>108</v>
      </c>
      <c r="J924">
        <v>1572498000</v>
      </c>
      <c r="K924">
        <v>1573452000</v>
      </c>
      <c r="L924" t="b">
        <v>0</v>
      </c>
      <c r="M924" t="b">
        <v>0</v>
      </c>
      <c r="N924" t="s">
        <v>33</v>
      </c>
      <c r="O924" s="11">
        <f>E924/D924</f>
        <v>4.8805076142131982</v>
      </c>
      <c r="P924" s="5">
        <f>IF(ISERROR(E924/G924),"0",E924/G924)</f>
        <v>84.006989951944078</v>
      </c>
      <c r="Q924" t="s">
        <v>2038</v>
      </c>
      <c r="R924" t="s">
        <v>2039</v>
      </c>
      <c r="S924" s="8">
        <f>(((J924/60)/60)/24)+DATE(1970,1,1)</f>
        <v>43769.208333333328</v>
      </c>
      <c r="T924" s="8">
        <f>(((K924/60)/60)/24)+DATE(1970,1,1)</f>
        <v>43780.25</v>
      </c>
    </row>
    <row r="925" spans="1:20" customFormat="1" ht="34" x14ac:dyDescent="0.2">
      <c r="A925">
        <v>925</v>
      </c>
      <c r="B925" t="s">
        <v>1882</v>
      </c>
      <c r="C925" s="3" t="s">
        <v>1883</v>
      </c>
      <c r="D925">
        <v>3000</v>
      </c>
      <c r="E925">
        <v>6722</v>
      </c>
      <c r="F925" t="s">
        <v>20</v>
      </c>
      <c r="G925">
        <v>65</v>
      </c>
      <c r="H925" t="s">
        <v>21</v>
      </c>
      <c r="I925" t="s">
        <v>22</v>
      </c>
      <c r="J925">
        <v>1506056400</v>
      </c>
      <c r="K925">
        <v>1507093200</v>
      </c>
      <c r="L925" t="b">
        <v>0</v>
      </c>
      <c r="M925" t="b">
        <v>0</v>
      </c>
      <c r="N925" t="s">
        <v>33</v>
      </c>
      <c r="O925" s="11">
        <f>E925/D925</f>
        <v>2.2406666666666668</v>
      </c>
      <c r="P925" s="5">
        <f>IF(ISERROR(E925/G925),"0",E925/G925)</f>
        <v>103.41538461538461</v>
      </c>
      <c r="Q925" t="s">
        <v>2038</v>
      </c>
      <c r="R925" t="s">
        <v>2039</v>
      </c>
      <c r="S925" s="8">
        <f>(((J925/60)/60)/24)+DATE(1970,1,1)</f>
        <v>43000.208333333328</v>
      </c>
      <c r="T925" s="8">
        <f>(((K925/60)/60)/24)+DATE(1970,1,1)</f>
        <v>43012.208333333328</v>
      </c>
    </row>
    <row r="926" spans="1:20" customFormat="1" ht="17" x14ac:dyDescent="0.2">
      <c r="A926">
        <v>926</v>
      </c>
      <c r="B926" t="s">
        <v>1884</v>
      </c>
      <c r="C926" s="3" t="s">
        <v>1885</v>
      </c>
      <c r="D926">
        <v>8700</v>
      </c>
      <c r="E926">
        <v>1577</v>
      </c>
      <c r="F926" t="s">
        <v>14</v>
      </c>
      <c r="G926">
        <v>15</v>
      </c>
      <c r="H926" t="s">
        <v>21</v>
      </c>
      <c r="I926" t="s">
        <v>22</v>
      </c>
      <c r="J926">
        <v>1463029200</v>
      </c>
      <c r="K926">
        <v>1463374800</v>
      </c>
      <c r="L926" t="b">
        <v>0</v>
      </c>
      <c r="M926" t="b">
        <v>0</v>
      </c>
      <c r="N926" t="s">
        <v>17</v>
      </c>
      <c r="O926" s="11">
        <f>E926/D926</f>
        <v>0.18126436781609195</v>
      </c>
      <c r="P926" s="5">
        <f>IF(ISERROR(E926/G926),"0",E926/G926)</f>
        <v>105.13333333333334</v>
      </c>
      <c r="Q926" t="s">
        <v>2032</v>
      </c>
      <c r="R926" t="s">
        <v>2033</v>
      </c>
      <c r="S926" s="8">
        <f>(((J926/60)/60)/24)+DATE(1970,1,1)</f>
        <v>42502.208333333328</v>
      </c>
      <c r="T926" s="8">
        <f>(((K926/60)/60)/24)+DATE(1970,1,1)</f>
        <v>42506.208333333328</v>
      </c>
    </row>
    <row r="927" spans="1:20" customFormat="1" ht="17" x14ac:dyDescent="0.2">
      <c r="A927">
        <v>927</v>
      </c>
      <c r="B927" t="s">
        <v>1886</v>
      </c>
      <c r="C927" s="3" t="s">
        <v>1887</v>
      </c>
      <c r="D927">
        <v>7200</v>
      </c>
      <c r="E927">
        <v>3301</v>
      </c>
      <c r="F927" t="s">
        <v>14</v>
      </c>
      <c r="G927">
        <v>37</v>
      </c>
      <c r="H927" t="s">
        <v>21</v>
      </c>
      <c r="I927" t="s">
        <v>22</v>
      </c>
      <c r="J927">
        <v>1342069200</v>
      </c>
      <c r="K927">
        <v>1344574800</v>
      </c>
      <c r="L927" t="b">
        <v>0</v>
      </c>
      <c r="M927" t="b">
        <v>0</v>
      </c>
      <c r="N927" t="s">
        <v>33</v>
      </c>
      <c r="O927" s="11">
        <f>E927/D927</f>
        <v>0.45847222222222223</v>
      </c>
      <c r="P927" s="5">
        <f>IF(ISERROR(E927/G927),"0",E927/G927)</f>
        <v>89.21621621621621</v>
      </c>
      <c r="Q927" t="s">
        <v>2038</v>
      </c>
      <c r="R927" t="s">
        <v>2039</v>
      </c>
      <c r="S927" s="8">
        <f>(((J927/60)/60)/24)+DATE(1970,1,1)</f>
        <v>41102.208333333336</v>
      </c>
      <c r="T927" s="8">
        <f>(((K927/60)/60)/24)+DATE(1970,1,1)</f>
        <v>41131.208333333336</v>
      </c>
    </row>
    <row r="928" spans="1:20" customFormat="1" ht="17" x14ac:dyDescent="0.2">
      <c r="A928">
        <v>928</v>
      </c>
      <c r="B928" t="s">
        <v>1888</v>
      </c>
      <c r="C928" s="3" t="s">
        <v>1889</v>
      </c>
      <c r="D928">
        <v>167400</v>
      </c>
      <c r="E928">
        <v>196386</v>
      </c>
      <c r="F928" t="s">
        <v>20</v>
      </c>
      <c r="G928">
        <v>3777</v>
      </c>
      <c r="H928" t="s">
        <v>107</v>
      </c>
      <c r="I928" t="s">
        <v>108</v>
      </c>
      <c r="J928">
        <v>1388296800</v>
      </c>
      <c r="K928">
        <v>1389074400</v>
      </c>
      <c r="L928" t="b">
        <v>0</v>
      </c>
      <c r="M928" t="b">
        <v>0</v>
      </c>
      <c r="N928" t="s">
        <v>28</v>
      </c>
      <c r="O928" s="11">
        <f>E928/D928</f>
        <v>1.1731541218637993</v>
      </c>
      <c r="P928" s="5">
        <f>IF(ISERROR(E928/G928),"0",E928/G928)</f>
        <v>51.995234312946785</v>
      </c>
      <c r="Q928" t="s">
        <v>2036</v>
      </c>
      <c r="R928" t="s">
        <v>2037</v>
      </c>
      <c r="S928" s="8">
        <f>(((J928/60)/60)/24)+DATE(1970,1,1)</f>
        <v>41637.25</v>
      </c>
      <c r="T928" s="8">
        <f>(((K928/60)/60)/24)+DATE(1970,1,1)</f>
        <v>41646.25</v>
      </c>
    </row>
    <row r="929" spans="1:20" customFormat="1" ht="17" x14ac:dyDescent="0.2">
      <c r="A929">
        <v>929</v>
      </c>
      <c r="B929" t="s">
        <v>1890</v>
      </c>
      <c r="C929" s="3" t="s">
        <v>1891</v>
      </c>
      <c r="D929">
        <v>5500</v>
      </c>
      <c r="E929">
        <v>11952</v>
      </c>
      <c r="F929" t="s">
        <v>20</v>
      </c>
      <c r="G929">
        <v>184</v>
      </c>
      <c r="H929" t="s">
        <v>40</v>
      </c>
      <c r="I929" t="s">
        <v>41</v>
      </c>
      <c r="J929">
        <v>1493787600</v>
      </c>
      <c r="K929">
        <v>1494997200</v>
      </c>
      <c r="L929" t="b">
        <v>0</v>
      </c>
      <c r="M929" t="b">
        <v>0</v>
      </c>
      <c r="N929" t="s">
        <v>33</v>
      </c>
      <c r="O929" s="11">
        <f>E929/D929</f>
        <v>2.173090909090909</v>
      </c>
      <c r="P929" s="5">
        <f>IF(ISERROR(E929/G929),"0",E929/G929)</f>
        <v>64.956521739130437</v>
      </c>
      <c r="Q929" t="s">
        <v>2038</v>
      </c>
      <c r="R929" t="s">
        <v>2039</v>
      </c>
      <c r="S929" s="8">
        <f>(((J929/60)/60)/24)+DATE(1970,1,1)</f>
        <v>42858.208333333328</v>
      </c>
      <c r="T929" s="8">
        <f>(((K929/60)/60)/24)+DATE(1970,1,1)</f>
        <v>42872.208333333328</v>
      </c>
    </row>
    <row r="930" spans="1:20" customFormat="1" ht="17" x14ac:dyDescent="0.2">
      <c r="A930">
        <v>930</v>
      </c>
      <c r="B930" t="s">
        <v>1892</v>
      </c>
      <c r="C930" s="3" t="s">
        <v>1893</v>
      </c>
      <c r="D930">
        <v>3500</v>
      </c>
      <c r="E930">
        <v>3930</v>
      </c>
      <c r="F930" t="s">
        <v>20</v>
      </c>
      <c r="G930">
        <v>85</v>
      </c>
      <c r="H930" t="s">
        <v>21</v>
      </c>
      <c r="I930" t="s">
        <v>22</v>
      </c>
      <c r="J930">
        <v>1424844000</v>
      </c>
      <c r="K930">
        <v>1425448800</v>
      </c>
      <c r="L930" t="b">
        <v>0</v>
      </c>
      <c r="M930" t="b">
        <v>1</v>
      </c>
      <c r="N930" t="s">
        <v>33</v>
      </c>
      <c r="O930" s="11">
        <f>E930/D930</f>
        <v>1.1228571428571428</v>
      </c>
      <c r="P930" s="5">
        <f>IF(ISERROR(E930/G930),"0",E930/G930)</f>
        <v>46.235294117647058</v>
      </c>
      <c r="Q930" t="s">
        <v>2038</v>
      </c>
      <c r="R930" t="s">
        <v>2039</v>
      </c>
      <c r="S930" s="8">
        <f>(((J930/60)/60)/24)+DATE(1970,1,1)</f>
        <v>42060.25</v>
      </c>
      <c r="T930" s="8">
        <f>(((K930/60)/60)/24)+DATE(1970,1,1)</f>
        <v>42067.25</v>
      </c>
    </row>
    <row r="931" spans="1:20" customFormat="1" ht="17" x14ac:dyDescent="0.2">
      <c r="A931">
        <v>931</v>
      </c>
      <c r="B931" t="s">
        <v>1894</v>
      </c>
      <c r="C931" s="3" t="s">
        <v>1895</v>
      </c>
      <c r="D931">
        <v>7900</v>
      </c>
      <c r="E931">
        <v>5729</v>
      </c>
      <c r="F931" t="s">
        <v>14</v>
      </c>
      <c r="G931">
        <v>112</v>
      </c>
      <c r="H931" t="s">
        <v>21</v>
      </c>
      <c r="I931" t="s">
        <v>22</v>
      </c>
      <c r="J931">
        <v>1403931600</v>
      </c>
      <c r="K931">
        <v>1404104400</v>
      </c>
      <c r="L931" t="b">
        <v>0</v>
      </c>
      <c r="M931" t="b">
        <v>1</v>
      </c>
      <c r="N931" t="s">
        <v>33</v>
      </c>
      <c r="O931" s="11">
        <f>E931/D931</f>
        <v>0.72518987341772156</v>
      </c>
      <c r="P931" s="5">
        <f>IF(ISERROR(E931/G931),"0",E931/G931)</f>
        <v>51.151785714285715</v>
      </c>
      <c r="Q931" t="s">
        <v>2038</v>
      </c>
      <c r="R931" t="s">
        <v>2039</v>
      </c>
      <c r="S931" s="8">
        <f>(((J931/60)/60)/24)+DATE(1970,1,1)</f>
        <v>41818.208333333336</v>
      </c>
      <c r="T931" s="8">
        <f>(((K931/60)/60)/24)+DATE(1970,1,1)</f>
        <v>41820.208333333336</v>
      </c>
    </row>
    <row r="932" spans="1:20" customFormat="1" ht="17" x14ac:dyDescent="0.2">
      <c r="A932">
        <v>932</v>
      </c>
      <c r="B932" t="s">
        <v>1896</v>
      </c>
      <c r="C932" s="3" t="s">
        <v>1897</v>
      </c>
      <c r="D932">
        <v>2300</v>
      </c>
      <c r="E932">
        <v>4883</v>
      </c>
      <c r="F932" t="s">
        <v>20</v>
      </c>
      <c r="G932">
        <v>144</v>
      </c>
      <c r="H932" t="s">
        <v>21</v>
      </c>
      <c r="I932" t="s">
        <v>22</v>
      </c>
      <c r="J932">
        <v>1394514000</v>
      </c>
      <c r="K932">
        <v>1394773200</v>
      </c>
      <c r="L932" t="b">
        <v>0</v>
      </c>
      <c r="M932" t="b">
        <v>0</v>
      </c>
      <c r="N932" t="s">
        <v>23</v>
      </c>
      <c r="O932" s="11">
        <f>E932/D932</f>
        <v>2.1230434782608696</v>
      </c>
      <c r="P932" s="5">
        <f>IF(ISERROR(E932/G932),"0",E932/G932)</f>
        <v>33.909722222222221</v>
      </c>
      <c r="Q932" t="s">
        <v>2034</v>
      </c>
      <c r="R932" t="s">
        <v>2035</v>
      </c>
      <c r="S932" s="8">
        <f>(((J932/60)/60)/24)+DATE(1970,1,1)</f>
        <v>41709.208333333336</v>
      </c>
      <c r="T932" s="8">
        <f>(((K932/60)/60)/24)+DATE(1970,1,1)</f>
        <v>41712.208333333336</v>
      </c>
    </row>
    <row r="933" spans="1:20" customFormat="1" ht="17" x14ac:dyDescent="0.2">
      <c r="A933">
        <v>933</v>
      </c>
      <c r="B933" t="s">
        <v>1898</v>
      </c>
      <c r="C933" s="3" t="s">
        <v>1899</v>
      </c>
      <c r="D933">
        <v>73000</v>
      </c>
      <c r="E933">
        <v>175015</v>
      </c>
      <c r="F933" t="s">
        <v>20</v>
      </c>
      <c r="G933">
        <v>1902</v>
      </c>
      <c r="H933" t="s">
        <v>21</v>
      </c>
      <c r="I933" t="s">
        <v>22</v>
      </c>
      <c r="J933">
        <v>1365397200</v>
      </c>
      <c r="K933">
        <v>1366520400</v>
      </c>
      <c r="L933" t="b">
        <v>0</v>
      </c>
      <c r="M933" t="b">
        <v>0</v>
      </c>
      <c r="N933" t="s">
        <v>33</v>
      </c>
      <c r="O933" s="11">
        <f>E933/D933</f>
        <v>2.3974657534246577</v>
      </c>
      <c r="P933" s="5">
        <f>IF(ISERROR(E933/G933),"0",E933/G933)</f>
        <v>92.016298633017882</v>
      </c>
      <c r="Q933" t="s">
        <v>2038</v>
      </c>
      <c r="R933" t="s">
        <v>2039</v>
      </c>
      <c r="S933" s="8">
        <f>(((J933/60)/60)/24)+DATE(1970,1,1)</f>
        <v>41372.208333333336</v>
      </c>
      <c r="T933" s="8">
        <f>(((K933/60)/60)/24)+DATE(1970,1,1)</f>
        <v>41385.208333333336</v>
      </c>
    </row>
    <row r="934" spans="1:20" customFormat="1" ht="17" x14ac:dyDescent="0.2">
      <c r="A934">
        <v>934</v>
      </c>
      <c r="B934" t="s">
        <v>1900</v>
      </c>
      <c r="C934" s="3" t="s">
        <v>1901</v>
      </c>
      <c r="D934">
        <v>6200</v>
      </c>
      <c r="E934">
        <v>11280</v>
      </c>
      <c r="F934" t="s">
        <v>20</v>
      </c>
      <c r="G934">
        <v>105</v>
      </c>
      <c r="H934" t="s">
        <v>21</v>
      </c>
      <c r="I934" t="s">
        <v>22</v>
      </c>
      <c r="J934">
        <v>1456120800</v>
      </c>
      <c r="K934">
        <v>1456639200</v>
      </c>
      <c r="L934" t="b">
        <v>0</v>
      </c>
      <c r="M934" t="b">
        <v>0</v>
      </c>
      <c r="N934" t="s">
        <v>33</v>
      </c>
      <c r="O934" s="11">
        <f>E934/D934</f>
        <v>1.8193548387096774</v>
      </c>
      <c r="P934" s="5">
        <f>IF(ISERROR(E934/G934),"0",E934/G934)</f>
        <v>107.42857142857143</v>
      </c>
      <c r="Q934" t="s">
        <v>2038</v>
      </c>
      <c r="R934" t="s">
        <v>2039</v>
      </c>
      <c r="S934" s="8">
        <f>(((J934/60)/60)/24)+DATE(1970,1,1)</f>
        <v>42422.25</v>
      </c>
      <c r="T934" s="8">
        <f>(((K934/60)/60)/24)+DATE(1970,1,1)</f>
        <v>42428.25</v>
      </c>
    </row>
    <row r="935" spans="1:20" customFormat="1" ht="34" x14ac:dyDescent="0.2">
      <c r="A935">
        <v>935</v>
      </c>
      <c r="B935" t="s">
        <v>1902</v>
      </c>
      <c r="C935" s="3" t="s">
        <v>1903</v>
      </c>
      <c r="D935">
        <v>6100</v>
      </c>
      <c r="E935">
        <v>10012</v>
      </c>
      <c r="F935" t="s">
        <v>20</v>
      </c>
      <c r="G935">
        <v>132</v>
      </c>
      <c r="H935" t="s">
        <v>21</v>
      </c>
      <c r="I935" t="s">
        <v>22</v>
      </c>
      <c r="J935">
        <v>1437714000</v>
      </c>
      <c r="K935">
        <v>1438318800</v>
      </c>
      <c r="L935" t="b">
        <v>0</v>
      </c>
      <c r="M935" t="b">
        <v>0</v>
      </c>
      <c r="N935" t="s">
        <v>33</v>
      </c>
      <c r="O935" s="11">
        <f>E935/D935</f>
        <v>1.6413114754098361</v>
      </c>
      <c r="P935" s="5">
        <f>IF(ISERROR(E935/G935),"0",E935/G935)</f>
        <v>75.848484848484844</v>
      </c>
      <c r="Q935" t="s">
        <v>2038</v>
      </c>
      <c r="R935" t="s">
        <v>2039</v>
      </c>
      <c r="S935" s="8">
        <f>(((J935/60)/60)/24)+DATE(1970,1,1)</f>
        <v>42209.208333333328</v>
      </c>
      <c r="T935" s="8">
        <f>(((K935/60)/60)/24)+DATE(1970,1,1)</f>
        <v>42216.208333333328</v>
      </c>
    </row>
    <row r="936" spans="1:20" customFormat="1" ht="17" x14ac:dyDescent="0.2">
      <c r="A936">
        <v>936</v>
      </c>
      <c r="B936" t="s">
        <v>1246</v>
      </c>
      <c r="C936" s="3" t="s">
        <v>1904</v>
      </c>
      <c r="D936">
        <v>103200</v>
      </c>
      <c r="E936">
        <v>1690</v>
      </c>
      <c r="F936" t="s">
        <v>14</v>
      </c>
      <c r="G936">
        <v>21</v>
      </c>
      <c r="H936" t="s">
        <v>21</v>
      </c>
      <c r="I936" t="s">
        <v>22</v>
      </c>
      <c r="J936">
        <v>1563771600</v>
      </c>
      <c r="K936">
        <v>1564030800</v>
      </c>
      <c r="L936" t="b">
        <v>1</v>
      </c>
      <c r="M936" t="b">
        <v>0</v>
      </c>
      <c r="N936" t="s">
        <v>33</v>
      </c>
      <c r="O936" s="11">
        <f>E936/D936</f>
        <v>1.6375968992248063E-2</v>
      </c>
      <c r="P936" s="5">
        <f>IF(ISERROR(E936/G936),"0",E936/G936)</f>
        <v>80.476190476190482</v>
      </c>
      <c r="Q936" t="s">
        <v>2038</v>
      </c>
      <c r="R936" t="s">
        <v>2039</v>
      </c>
      <c r="S936" s="8">
        <f>(((J936/60)/60)/24)+DATE(1970,1,1)</f>
        <v>43668.208333333328</v>
      </c>
      <c r="T936" s="8">
        <f>(((K936/60)/60)/24)+DATE(1970,1,1)</f>
        <v>43671.208333333328</v>
      </c>
    </row>
    <row r="937" spans="1:20" customFormat="1" ht="17" x14ac:dyDescent="0.2">
      <c r="A937">
        <v>937</v>
      </c>
      <c r="B937" t="s">
        <v>1905</v>
      </c>
      <c r="C937" s="3" t="s">
        <v>1906</v>
      </c>
      <c r="D937">
        <v>171000</v>
      </c>
      <c r="E937">
        <v>84891</v>
      </c>
      <c r="F937" t="s">
        <v>74</v>
      </c>
      <c r="G937">
        <v>976</v>
      </c>
      <c r="H937" t="s">
        <v>21</v>
      </c>
      <c r="I937" t="s">
        <v>22</v>
      </c>
      <c r="J937">
        <v>1448517600</v>
      </c>
      <c r="K937">
        <v>1449295200</v>
      </c>
      <c r="L937" t="b">
        <v>0</v>
      </c>
      <c r="M937" t="b">
        <v>0</v>
      </c>
      <c r="N937" t="s">
        <v>42</v>
      </c>
      <c r="O937" s="11">
        <f>E937/D937</f>
        <v>0.49643859649122807</v>
      </c>
      <c r="P937" s="5">
        <f>IF(ISERROR(E937/G937),"0",E937/G937)</f>
        <v>86.978483606557376</v>
      </c>
      <c r="Q937" t="s">
        <v>2040</v>
      </c>
      <c r="R937" t="s">
        <v>2041</v>
      </c>
      <c r="S937" s="8">
        <f>(((J937/60)/60)/24)+DATE(1970,1,1)</f>
        <v>42334.25</v>
      </c>
      <c r="T937" s="8">
        <f>(((K937/60)/60)/24)+DATE(1970,1,1)</f>
        <v>42343.25</v>
      </c>
    </row>
    <row r="938" spans="1:20" customFormat="1" ht="17" x14ac:dyDescent="0.2">
      <c r="A938">
        <v>938</v>
      </c>
      <c r="B938" t="s">
        <v>1907</v>
      </c>
      <c r="C938" s="3" t="s">
        <v>1908</v>
      </c>
      <c r="D938">
        <v>9200</v>
      </c>
      <c r="E938">
        <v>10093</v>
      </c>
      <c r="F938" t="s">
        <v>20</v>
      </c>
      <c r="G938">
        <v>96</v>
      </c>
      <c r="H938" t="s">
        <v>21</v>
      </c>
      <c r="I938" t="s">
        <v>22</v>
      </c>
      <c r="J938">
        <v>1528779600</v>
      </c>
      <c r="K938">
        <v>1531890000</v>
      </c>
      <c r="L938" t="b">
        <v>0</v>
      </c>
      <c r="M938" t="b">
        <v>1</v>
      </c>
      <c r="N938" t="s">
        <v>119</v>
      </c>
      <c r="O938" s="11">
        <f>E938/D938</f>
        <v>1.0970652173913042</v>
      </c>
      <c r="P938" s="5">
        <f>IF(ISERROR(E938/G938),"0",E938/G938)</f>
        <v>105.13541666666667</v>
      </c>
      <c r="Q938" t="s">
        <v>2046</v>
      </c>
      <c r="R938" t="s">
        <v>2052</v>
      </c>
      <c r="S938" s="8">
        <f>(((J938/60)/60)/24)+DATE(1970,1,1)</f>
        <v>43263.208333333328</v>
      </c>
      <c r="T938" s="8">
        <f>(((K938/60)/60)/24)+DATE(1970,1,1)</f>
        <v>43299.208333333328</v>
      </c>
    </row>
    <row r="939" spans="1:20" customFormat="1" ht="34" x14ac:dyDescent="0.2">
      <c r="A939">
        <v>939</v>
      </c>
      <c r="B939" t="s">
        <v>1909</v>
      </c>
      <c r="C939" s="3" t="s">
        <v>1910</v>
      </c>
      <c r="D939">
        <v>7800</v>
      </c>
      <c r="E939">
        <v>3839</v>
      </c>
      <c r="F939" t="s">
        <v>14</v>
      </c>
      <c r="G939">
        <v>67</v>
      </c>
      <c r="H939" t="s">
        <v>21</v>
      </c>
      <c r="I939" t="s">
        <v>22</v>
      </c>
      <c r="J939">
        <v>1304744400</v>
      </c>
      <c r="K939">
        <v>1306213200</v>
      </c>
      <c r="L939" t="b">
        <v>0</v>
      </c>
      <c r="M939" t="b">
        <v>1</v>
      </c>
      <c r="N939" t="s">
        <v>89</v>
      </c>
      <c r="O939" s="11">
        <f>E939/D939</f>
        <v>0.49217948717948717</v>
      </c>
      <c r="P939" s="5">
        <f>IF(ISERROR(E939/G939),"0",E939/G939)</f>
        <v>57.298507462686565</v>
      </c>
      <c r="Q939" t="s">
        <v>2049</v>
      </c>
      <c r="R939" t="s">
        <v>2050</v>
      </c>
      <c r="S939" s="8">
        <f>(((J939/60)/60)/24)+DATE(1970,1,1)</f>
        <v>40670.208333333336</v>
      </c>
      <c r="T939" s="8">
        <f>(((K939/60)/60)/24)+DATE(1970,1,1)</f>
        <v>40687.208333333336</v>
      </c>
    </row>
    <row r="940" spans="1:20" customFormat="1" ht="17" x14ac:dyDescent="0.2">
      <c r="A940">
        <v>941</v>
      </c>
      <c r="B940" t="s">
        <v>1913</v>
      </c>
      <c r="C940" s="3" t="s">
        <v>1914</v>
      </c>
      <c r="D940">
        <v>43000</v>
      </c>
      <c r="E940">
        <v>5615</v>
      </c>
      <c r="F940" t="s">
        <v>14</v>
      </c>
      <c r="G940">
        <v>78</v>
      </c>
      <c r="H940" t="s">
        <v>21</v>
      </c>
      <c r="I940" t="s">
        <v>22</v>
      </c>
      <c r="J940">
        <v>1294552800</v>
      </c>
      <c r="K940">
        <v>1297576800</v>
      </c>
      <c r="L940" t="b">
        <v>1</v>
      </c>
      <c r="M940" t="b">
        <v>0</v>
      </c>
      <c r="N940" t="s">
        <v>33</v>
      </c>
      <c r="O940" s="11">
        <f>E940/D940</f>
        <v>0.1305813953488372</v>
      </c>
      <c r="P940" s="5">
        <f>IF(ISERROR(E940/G940),"0",E940/G940)</f>
        <v>71.987179487179489</v>
      </c>
      <c r="Q940" t="s">
        <v>2038</v>
      </c>
      <c r="R940" t="s">
        <v>2039</v>
      </c>
      <c r="S940" s="8">
        <f>(((J940/60)/60)/24)+DATE(1970,1,1)</f>
        <v>40552.25</v>
      </c>
      <c r="T940" s="8">
        <f>(((K940/60)/60)/24)+DATE(1970,1,1)</f>
        <v>40587.25</v>
      </c>
    </row>
    <row r="941" spans="1:20" customFormat="1" ht="17" x14ac:dyDescent="0.2">
      <c r="A941">
        <v>942</v>
      </c>
      <c r="B941" t="s">
        <v>1907</v>
      </c>
      <c r="C941" s="3" t="s">
        <v>1915</v>
      </c>
      <c r="D941">
        <v>9600</v>
      </c>
      <c r="E941">
        <v>6205</v>
      </c>
      <c r="F941" t="s">
        <v>14</v>
      </c>
      <c r="G941">
        <v>67</v>
      </c>
      <c r="H941" t="s">
        <v>26</v>
      </c>
      <c r="I941" t="s">
        <v>27</v>
      </c>
      <c r="J941">
        <v>1295935200</v>
      </c>
      <c r="K941">
        <v>1296194400</v>
      </c>
      <c r="L941" t="b">
        <v>0</v>
      </c>
      <c r="M941" t="b">
        <v>0</v>
      </c>
      <c r="N941" t="s">
        <v>33</v>
      </c>
      <c r="O941" s="11">
        <f>E941/D941</f>
        <v>0.64635416666666667</v>
      </c>
      <c r="P941" s="5">
        <f>IF(ISERROR(E941/G941),"0",E941/G941)</f>
        <v>92.611940298507463</v>
      </c>
      <c r="Q941" t="s">
        <v>2038</v>
      </c>
      <c r="R941" t="s">
        <v>2039</v>
      </c>
      <c r="S941" s="8">
        <f>(((J941/60)/60)/24)+DATE(1970,1,1)</f>
        <v>40568.25</v>
      </c>
      <c r="T941" s="8">
        <f>(((K941/60)/60)/24)+DATE(1970,1,1)</f>
        <v>40571.25</v>
      </c>
    </row>
    <row r="942" spans="1:20" customFormat="1" ht="17" x14ac:dyDescent="0.2">
      <c r="A942">
        <v>943</v>
      </c>
      <c r="B942" t="s">
        <v>1916</v>
      </c>
      <c r="C942" s="3" t="s">
        <v>1917</v>
      </c>
      <c r="D942">
        <v>7500</v>
      </c>
      <c r="E942">
        <v>11969</v>
      </c>
      <c r="F942" t="s">
        <v>20</v>
      </c>
      <c r="G942">
        <v>114</v>
      </c>
      <c r="H942" t="s">
        <v>21</v>
      </c>
      <c r="I942" t="s">
        <v>22</v>
      </c>
      <c r="J942">
        <v>1411534800</v>
      </c>
      <c r="K942">
        <v>1414558800</v>
      </c>
      <c r="L942" t="b">
        <v>0</v>
      </c>
      <c r="M942" t="b">
        <v>0</v>
      </c>
      <c r="N942" t="s">
        <v>17</v>
      </c>
      <c r="O942" s="11">
        <f>E942/D942</f>
        <v>1.5958666666666668</v>
      </c>
      <c r="P942" s="5">
        <f>IF(ISERROR(E942/G942),"0",E942/G942)</f>
        <v>104.99122807017544</v>
      </c>
      <c r="Q942" t="s">
        <v>2032</v>
      </c>
      <c r="R942" t="s">
        <v>2033</v>
      </c>
      <c r="S942" s="8">
        <f>(((J942/60)/60)/24)+DATE(1970,1,1)</f>
        <v>41906.208333333336</v>
      </c>
      <c r="T942" s="8">
        <f>(((K942/60)/60)/24)+DATE(1970,1,1)</f>
        <v>41941.208333333336</v>
      </c>
    </row>
    <row r="943" spans="1:20" customFormat="1" ht="17" x14ac:dyDescent="0.2">
      <c r="A943">
        <v>944</v>
      </c>
      <c r="B943" t="s">
        <v>1918</v>
      </c>
      <c r="C943" s="3" t="s">
        <v>1919</v>
      </c>
      <c r="D943">
        <v>10000</v>
      </c>
      <c r="E943">
        <v>8142</v>
      </c>
      <c r="F943" t="s">
        <v>14</v>
      </c>
      <c r="G943">
        <v>263</v>
      </c>
      <c r="H943" t="s">
        <v>26</v>
      </c>
      <c r="I943" t="s">
        <v>27</v>
      </c>
      <c r="J943">
        <v>1486706400</v>
      </c>
      <c r="K943">
        <v>1488348000</v>
      </c>
      <c r="L943" t="b">
        <v>0</v>
      </c>
      <c r="M943" t="b">
        <v>0</v>
      </c>
      <c r="N943" t="s">
        <v>122</v>
      </c>
      <c r="O943" s="11">
        <f>E943/D943</f>
        <v>0.81420000000000003</v>
      </c>
      <c r="P943" s="5">
        <f>IF(ISERROR(E943/G943),"0",E943/G943)</f>
        <v>30.958174904942965</v>
      </c>
      <c r="Q943" t="s">
        <v>2053</v>
      </c>
      <c r="R943" t="s">
        <v>2054</v>
      </c>
      <c r="S943" s="8">
        <f>(((J943/60)/60)/24)+DATE(1970,1,1)</f>
        <v>42776.25</v>
      </c>
      <c r="T943" s="8">
        <f>(((K943/60)/60)/24)+DATE(1970,1,1)</f>
        <v>42795.25</v>
      </c>
    </row>
    <row r="944" spans="1:20" customFormat="1" ht="17" x14ac:dyDescent="0.2">
      <c r="A944">
        <v>945</v>
      </c>
      <c r="B944" t="s">
        <v>1920</v>
      </c>
      <c r="C944" s="3" t="s">
        <v>1921</v>
      </c>
      <c r="D944">
        <v>172000</v>
      </c>
      <c r="E944">
        <v>55805</v>
      </c>
      <c r="F944" t="s">
        <v>14</v>
      </c>
      <c r="G944">
        <v>1691</v>
      </c>
      <c r="H944" t="s">
        <v>21</v>
      </c>
      <c r="I944" t="s">
        <v>22</v>
      </c>
      <c r="J944">
        <v>1333602000</v>
      </c>
      <c r="K944">
        <v>1334898000</v>
      </c>
      <c r="L944" t="b">
        <v>1</v>
      </c>
      <c r="M944" t="b">
        <v>0</v>
      </c>
      <c r="N944" t="s">
        <v>122</v>
      </c>
      <c r="O944" s="11">
        <f>E944/D944</f>
        <v>0.32444767441860467</v>
      </c>
      <c r="P944" s="5">
        <f>IF(ISERROR(E944/G944),"0",E944/G944)</f>
        <v>33.001182732111175</v>
      </c>
      <c r="Q944" t="s">
        <v>2053</v>
      </c>
      <c r="R944" t="s">
        <v>2054</v>
      </c>
      <c r="S944" s="8">
        <f>(((J944/60)/60)/24)+DATE(1970,1,1)</f>
        <v>41004.208333333336</v>
      </c>
      <c r="T944" s="8">
        <f>(((K944/60)/60)/24)+DATE(1970,1,1)</f>
        <v>41019.208333333336</v>
      </c>
    </row>
    <row r="945" spans="1:20" customFormat="1" ht="34" x14ac:dyDescent="0.2">
      <c r="A945">
        <v>946</v>
      </c>
      <c r="B945" t="s">
        <v>1922</v>
      </c>
      <c r="C945" s="3" t="s">
        <v>1923</v>
      </c>
      <c r="D945">
        <v>153700</v>
      </c>
      <c r="E945">
        <v>15238</v>
      </c>
      <c r="F945" t="s">
        <v>14</v>
      </c>
      <c r="G945">
        <v>181</v>
      </c>
      <c r="H945" t="s">
        <v>21</v>
      </c>
      <c r="I945" t="s">
        <v>22</v>
      </c>
      <c r="J945">
        <v>1308200400</v>
      </c>
      <c r="K945">
        <v>1308373200</v>
      </c>
      <c r="L945" t="b">
        <v>0</v>
      </c>
      <c r="M945" t="b">
        <v>0</v>
      </c>
      <c r="N945" t="s">
        <v>33</v>
      </c>
      <c r="O945" s="11">
        <f>E945/D945</f>
        <v>9.9141184124918666E-2</v>
      </c>
      <c r="P945" s="5">
        <f>IF(ISERROR(E945/G945),"0",E945/G945)</f>
        <v>84.187845303867405</v>
      </c>
      <c r="Q945" t="s">
        <v>2038</v>
      </c>
      <c r="R945" t="s">
        <v>2039</v>
      </c>
      <c r="S945" s="8">
        <f>(((J945/60)/60)/24)+DATE(1970,1,1)</f>
        <v>40710.208333333336</v>
      </c>
      <c r="T945" s="8">
        <f>(((K945/60)/60)/24)+DATE(1970,1,1)</f>
        <v>40712.208333333336</v>
      </c>
    </row>
    <row r="946" spans="1:20" customFormat="1" ht="17" x14ac:dyDescent="0.2">
      <c r="A946">
        <v>947</v>
      </c>
      <c r="B946" t="s">
        <v>1924</v>
      </c>
      <c r="C946" s="3" t="s">
        <v>1925</v>
      </c>
      <c r="D946">
        <v>3600</v>
      </c>
      <c r="E946">
        <v>961</v>
      </c>
      <c r="F946" t="s">
        <v>14</v>
      </c>
      <c r="G946">
        <v>13</v>
      </c>
      <c r="H946" t="s">
        <v>21</v>
      </c>
      <c r="I946" t="s">
        <v>22</v>
      </c>
      <c r="J946">
        <v>1411707600</v>
      </c>
      <c r="K946">
        <v>1412312400</v>
      </c>
      <c r="L946" t="b">
        <v>0</v>
      </c>
      <c r="M946" t="b">
        <v>0</v>
      </c>
      <c r="N946" t="s">
        <v>33</v>
      </c>
      <c r="O946" s="11">
        <f>E946/D946</f>
        <v>0.26694444444444443</v>
      </c>
      <c r="P946" s="5">
        <f>IF(ISERROR(E946/G946),"0",E946/G946)</f>
        <v>73.92307692307692</v>
      </c>
      <c r="Q946" t="s">
        <v>2038</v>
      </c>
      <c r="R946" t="s">
        <v>2039</v>
      </c>
      <c r="S946" s="8">
        <f>(((J946/60)/60)/24)+DATE(1970,1,1)</f>
        <v>41908.208333333336</v>
      </c>
      <c r="T946" s="8">
        <f>(((K946/60)/60)/24)+DATE(1970,1,1)</f>
        <v>41915.208333333336</v>
      </c>
    </row>
    <row r="947" spans="1:20" customFormat="1" ht="17" x14ac:dyDescent="0.2">
      <c r="A947">
        <v>948</v>
      </c>
      <c r="B947" t="s">
        <v>1926</v>
      </c>
      <c r="C947" s="3" t="s">
        <v>1927</v>
      </c>
      <c r="D947">
        <v>9400</v>
      </c>
      <c r="E947">
        <v>5918</v>
      </c>
      <c r="F947" t="s">
        <v>74</v>
      </c>
      <c r="G947">
        <v>160</v>
      </c>
      <c r="H947" t="s">
        <v>21</v>
      </c>
      <c r="I947" t="s">
        <v>22</v>
      </c>
      <c r="J947">
        <v>1418364000</v>
      </c>
      <c r="K947">
        <v>1419228000</v>
      </c>
      <c r="L947" t="b">
        <v>1</v>
      </c>
      <c r="M947" t="b">
        <v>1</v>
      </c>
      <c r="N947" t="s">
        <v>42</v>
      </c>
      <c r="O947" s="11">
        <f>E947/D947</f>
        <v>0.62957446808510642</v>
      </c>
      <c r="P947" s="5">
        <f>IF(ISERROR(E947/G947),"0",E947/G947)</f>
        <v>36.987499999999997</v>
      </c>
      <c r="Q947" t="s">
        <v>2040</v>
      </c>
      <c r="R947" t="s">
        <v>2041</v>
      </c>
      <c r="S947" s="8">
        <f>(((J947/60)/60)/24)+DATE(1970,1,1)</f>
        <v>41985.25</v>
      </c>
      <c r="T947" s="8">
        <f>(((K947/60)/60)/24)+DATE(1970,1,1)</f>
        <v>41995.25</v>
      </c>
    </row>
    <row r="948" spans="1:20" customFormat="1" ht="34" x14ac:dyDescent="0.2">
      <c r="A948">
        <v>949</v>
      </c>
      <c r="B948" t="s">
        <v>1928</v>
      </c>
      <c r="C948" s="3" t="s">
        <v>1929</v>
      </c>
      <c r="D948">
        <v>5900</v>
      </c>
      <c r="E948">
        <v>9520</v>
      </c>
      <c r="F948" t="s">
        <v>20</v>
      </c>
      <c r="G948">
        <v>203</v>
      </c>
      <c r="H948" t="s">
        <v>21</v>
      </c>
      <c r="I948" t="s">
        <v>22</v>
      </c>
      <c r="J948">
        <v>1429333200</v>
      </c>
      <c r="K948">
        <v>1430974800</v>
      </c>
      <c r="L948" t="b">
        <v>0</v>
      </c>
      <c r="M948" t="b">
        <v>0</v>
      </c>
      <c r="N948" t="s">
        <v>28</v>
      </c>
      <c r="O948" s="11">
        <f>E948/D948</f>
        <v>1.6135593220338984</v>
      </c>
      <c r="P948" s="5">
        <f>IF(ISERROR(E948/G948),"0",E948/G948)</f>
        <v>46.896551724137929</v>
      </c>
      <c r="Q948" t="s">
        <v>2036</v>
      </c>
      <c r="R948" t="s">
        <v>2037</v>
      </c>
      <c r="S948" s="8">
        <f>(((J948/60)/60)/24)+DATE(1970,1,1)</f>
        <v>42112.208333333328</v>
      </c>
      <c r="T948" s="8">
        <f>(((K948/60)/60)/24)+DATE(1970,1,1)</f>
        <v>42131.208333333328</v>
      </c>
    </row>
    <row r="949" spans="1:20" customFormat="1" ht="17" x14ac:dyDescent="0.2">
      <c r="A949">
        <v>950</v>
      </c>
      <c r="B949" t="s">
        <v>1930</v>
      </c>
      <c r="C949" s="3" t="s">
        <v>1931</v>
      </c>
      <c r="D949">
        <v>100</v>
      </c>
      <c r="E949">
        <v>5</v>
      </c>
      <c r="F949" t="s">
        <v>14</v>
      </c>
      <c r="G949">
        <v>1</v>
      </c>
      <c r="H949" t="s">
        <v>21</v>
      </c>
      <c r="I949" t="s">
        <v>22</v>
      </c>
      <c r="J949">
        <v>1555390800</v>
      </c>
      <c r="K949">
        <v>1555822800</v>
      </c>
      <c r="L949" t="b">
        <v>0</v>
      </c>
      <c r="M949" t="b">
        <v>1</v>
      </c>
      <c r="N949" t="s">
        <v>33</v>
      </c>
      <c r="O949" s="11">
        <f>E949/D949</f>
        <v>0.05</v>
      </c>
      <c r="P949" s="5">
        <f>IF(ISERROR(E949/G949),"0",E949/G949)</f>
        <v>5</v>
      </c>
      <c r="Q949" t="s">
        <v>2038</v>
      </c>
      <c r="R949" t="s">
        <v>2039</v>
      </c>
      <c r="S949" s="8">
        <f>(((J949/60)/60)/24)+DATE(1970,1,1)</f>
        <v>43571.208333333328</v>
      </c>
      <c r="T949" s="8">
        <f>(((K949/60)/60)/24)+DATE(1970,1,1)</f>
        <v>43576.208333333328</v>
      </c>
    </row>
    <row r="950" spans="1:20" customFormat="1" ht="17" x14ac:dyDescent="0.2">
      <c r="A950">
        <v>951</v>
      </c>
      <c r="B950" t="s">
        <v>1932</v>
      </c>
      <c r="C950" s="3" t="s">
        <v>1933</v>
      </c>
      <c r="D950">
        <v>14500</v>
      </c>
      <c r="E950">
        <v>159056</v>
      </c>
      <c r="F950" t="s">
        <v>20</v>
      </c>
      <c r="G950">
        <v>1559</v>
      </c>
      <c r="H950" t="s">
        <v>21</v>
      </c>
      <c r="I950" t="s">
        <v>22</v>
      </c>
      <c r="J950">
        <v>1482732000</v>
      </c>
      <c r="K950">
        <v>1482818400</v>
      </c>
      <c r="L950" t="b">
        <v>0</v>
      </c>
      <c r="M950" t="b">
        <v>1</v>
      </c>
      <c r="N950" t="s">
        <v>23</v>
      </c>
      <c r="O950" s="11">
        <f>E950/D950</f>
        <v>10.969379310344827</v>
      </c>
      <c r="P950" s="5">
        <f>IF(ISERROR(E950/G950),"0",E950/G950)</f>
        <v>102.02437459910199</v>
      </c>
      <c r="Q950" t="s">
        <v>2034</v>
      </c>
      <c r="R950" t="s">
        <v>2035</v>
      </c>
      <c r="S950" s="8">
        <f>(((J950/60)/60)/24)+DATE(1970,1,1)</f>
        <v>42730.25</v>
      </c>
      <c r="T950" s="8">
        <f>(((K950/60)/60)/24)+DATE(1970,1,1)</f>
        <v>42731.25</v>
      </c>
    </row>
    <row r="951" spans="1:20" customFormat="1" ht="17" x14ac:dyDescent="0.2">
      <c r="A951">
        <v>952</v>
      </c>
      <c r="B951" t="s">
        <v>1934</v>
      </c>
      <c r="C951" s="3" t="s">
        <v>1935</v>
      </c>
      <c r="D951">
        <v>145500</v>
      </c>
      <c r="E951">
        <v>101987</v>
      </c>
      <c r="F951" t="s">
        <v>74</v>
      </c>
      <c r="G951">
        <v>2266</v>
      </c>
      <c r="H951" t="s">
        <v>21</v>
      </c>
      <c r="I951" t="s">
        <v>22</v>
      </c>
      <c r="J951">
        <v>1470718800</v>
      </c>
      <c r="K951">
        <v>1471928400</v>
      </c>
      <c r="L951" t="b">
        <v>0</v>
      </c>
      <c r="M951" t="b">
        <v>0</v>
      </c>
      <c r="N951" t="s">
        <v>42</v>
      </c>
      <c r="O951" s="11">
        <f>E951/D951</f>
        <v>0.70094158075601376</v>
      </c>
      <c r="P951" s="5">
        <f>IF(ISERROR(E951/G951),"0",E951/G951)</f>
        <v>45.007502206531335</v>
      </c>
      <c r="Q951" t="s">
        <v>2040</v>
      </c>
      <c r="R951" t="s">
        <v>2041</v>
      </c>
      <c r="S951" s="8">
        <f>(((J951/60)/60)/24)+DATE(1970,1,1)</f>
        <v>42591.208333333328</v>
      </c>
      <c r="T951" s="8">
        <f>(((K951/60)/60)/24)+DATE(1970,1,1)</f>
        <v>42605.208333333328</v>
      </c>
    </row>
    <row r="952" spans="1:20" customFormat="1" ht="34" x14ac:dyDescent="0.2">
      <c r="A952">
        <v>953</v>
      </c>
      <c r="B952" t="s">
        <v>1936</v>
      </c>
      <c r="C952" s="3" t="s">
        <v>1937</v>
      </c>
      <c r="D952">
        <v>3300</v>
      </c>
      <c r="E952">
        <v>1980</v>
      </c>
      <c r="F952" t="s">
        <v>14</v>
      </c>
      <c r="G952">
        <v>21</v>
      </c>
      <c r="H952" t="s">
        <v>21</v>
      </c>
      <c r="I952" t="s">
        <v>22</v>
      </c>
      <c r="J952">
        <v>1450591200</v>
      </c>
      <c r="K952">
        <v>1453701600</v>
      </c>
      <c r="L952" t="b">
        <v>0</v>
      </c>
      <c r="M952" t="b">
        <v>1</v>
      </c>
      <c r="N952" t="s">
        <v>474</v>
      </c>
      <c r="O952" s="11">
        <f>E952/D952</f>
        <v>0.6</v>
      </c>
      <c r="P952" s="5">
        <f>IF(ISERROR(E952/G952),"0",E952/G952)</f>
        <v>94.285714285714292</v>
      </c>
      <c r="Q952" t="s">
        <v>2040</v>
      </c>
      <c r="R952" t="s">
        <v>2062</v>
      </c>
      <c r="S952" s="8">
        <f>(((J952/60)/60)/24)+DATE(1970,1,1)</f>
        <v>42358.25</v>
      </c>
      <c r="T952" s="8">
        <f>(((K952/60)/60)/24)+DATE(1970,1,1)</f>
        <v>42394.25</v>
      </c>
    </row>
    <row r="953" spans="1:20" customFormat="1" ht="17" x14ac:dyDescent="0.2">
      <c r="A953">
        <v>954</v>
      </c>
      <c r="B953" t="s">
        <v>1938</v>
      </c>
      <c r="C953" s="3" t="s">
        <v>1939</v>
      </c>
      <c r="D953">
        <v>42600</v>
      </c>
      <c r="E953">
        <v>156384</v>
      </c>
      <c r="F953" t="s">
        <v>20</v>
      </c>
      <c r="G953">
        <v>1548</v>
      </c>
      <c r="H953" t="s">
        <v>26</v>
      </c>
      <c r="I953" t="s">
        <v>27</v>
      </c>
      <c r="J953">
        <v>1348290000</v>
      </c>
      <c r="K953">
        <v>1350363600</v>
      </c>
      <c r="L953" t="b">
        <v>0</v>
      </c>
      <c r="M953" t="b">
        <v>0</v>
      </c>
      <c r="N953" t="s">
        <v>28</v>
      </c>
      <c r="O953" s="11">
        <f>E953/D953</f>
        <v>3.6709859154929578</v>
      </c>
      <c r="P953" s="5">
        <f>IF(ISERROR(E953/G953),"0",E953/G953)</f>
        <v>101.02325581395348</v>
      </c>
      <c r="Q953" t="s">
        <v>2036</v>
      </c>
      <c r="R953" t="s">
        <v>2037</v>
      </c>
      <c r="S953" s="8">
        <f>(((J953/60)/60)/24)+DATE(1970,1,1)</f>
        <v>41174.208333333336</v>
      </c>
      <c r="T953" s="8">
        <f>(((K953/60)/60)/24)+DATE(1970,1,1)</f>
        <v>41198.208333333336</v>
      </c>
    </row>
    <row r="954" spans="1:20" customFormat="1" ht="34" x14ac:dyDescent="0.2">
      <c r="A954">
        <v>955</v>
      </c>
      <c r="B954" t="s">
        <v>1940</v>
      </c>
      <c r="C954" s="3" t="s">
        <v>1941</v>
      </c>
      <c r="D954">
        <v>700</v>
      </c>
      <c r="E954">
        <v>7763</v>
      </c>
      <c r="F954" t="s">
        <v>20</v>
      </c>
      <c r="G954">
        <v>80</v>
      </c>
      <c r="H954" t="s">
        <v>21</v>
      </c>
      <c r="I954" t="s">
        <v>22</v>
      </c>
      <c r="J954">
        <v>1353823200</v>
      </c>
      <c r="K954">
        <v>1353996000</v>
      </c>
      <c r="L954" t="b">
        <v>0</v>
      </c>
      <c r="M954" t="b">
        <v>0</v>
      </c>
      <c r="N954" t="s">
        <v>33</v>
      </c>
      <c r="O954" s="11">
        <f>E954/D954</f>
        <v>11.09</v>
      </c>
      <c r="P954" s="5">
        <f>IF(ISERROR(E954/G954),"0",E954/G954)</f>
        <v>97.037499999999994</v>
      </c>
      <c r="Q954" t="s">
        <v>2038</v>
      </c>
      <c r="R954" t="s">
        <v>2039</v>
      </c>
      <c r="S954" s="8">
        <f>(((J954/60)/60)/24)+DATE(1970,1,1)</f>
        <v>41238.25</v>
      </c>
      <c r="T954" s="8">
        <f>(((K954/60)/60)/24)+DATE(1970,1,1)</f>
        <v>41240.25</v>
      </c>
    </row>
    <row r="955" spans="1:20" customFormat="1" ht="17" x14ac:dyDescent="0.2">
      <c r="A955">
        <v>956</v>
      </c>
      <c r="B955" t="s">
        <v>1942</v>
      </c>
      <c r="C955" s="3" t="s">
        <v>1943</v>
      </c>
      <c r="D955">
        <v>187600</v>
      </c>
      <c r="E955">
        <v>35698</v>
      </c>
      <c r="F955" t="s">
        <v>14</v>
      </c>
      <c r="G955">
        <v>830</v>
      </c>
      <c r="H955" t="s">
        <v>21</v>
      </c>
      <c r="I955" t="s">
        <v>22</v>
      </c>
      <c r="J955">
        <v>1450764000</v>
      </c>
      <c r="K955">
        <v>1451109600</v>
      </c>
      <c r="L955" t="b">
        <v>0</v>
      </c>
      <c r="M955" t="b">
        <v>0</v>
      </c>
      <c r="N955" t="s">
        <v>474</v>
      </c>
      <c r="O955" s="11">
        <f>E955/D955</f>
        <v>0.19028784648187633</v>
      </c>
      <c r="P955" s="5">
        <f>IF(ISERROR(E955/G955),"0",E955/G955)</f>
        <v>43.00963855421687</v>
      </c>
      <c r="Q955" t="s">
        <v>2040</v>
      </c>
      <c r="R955" t="s">
        <v>2062</v>
      </c>
      <c r="S955" s="8">
        <f>(((J955/60)/60)/24)+DATE(1970,1,1)</f>
        <v>42360.25</v>
      </c>
      <c r="T955" s="8">
        <f>(((K955/60)/60)/24)+DATE(1970,1,1)</f>
        <v>42364.25</v>
      </c>
    </row>
    <row r="956" spans="1:20" customFormat="1" ht="17" x14ac:dyDescent="0.2">
      <c r="A956">
        <v>957</v>
      </c>
      <c r="B956" t="s">
        <v>1944</v>
      </c>
      <c r="C956" s="3" t="s">
        <v>1945</v>
      </c>
      <c r="D956">
        <v>9800</v>
      </c>
      <c r="E956">
        <v>12434</v>
      </c>
      <c r="F956" t="s">
        <v>20</v>
      </c>
      <c r="G956">
        <v>131</v>
      </c>
      <c r="H956" t="s">
        <v>21</v>
      </c>
      <c r="I956" t="s">
        <v>22</v>
      </c>
      <c r="J956">
        <v>1329372000</v>
      </c>
      <c r="K956">
        <v>1329631200</v>
      </c>
      <c r="L956" t="b">
        <v>0</v>
      </c>
      <c r="M956" t="b">
        <v>0</v>
      </c>
      <c r="N956" t="s">
        <v>33</v>
      </c>
      <c r="O956" s="11">
        <f>E956/D956</f>
        <v>1.2687755102040816</v>
      </c>
      <c r="P956" s="5">
        <f>IF(ISERROR(E956/G956),"0",E956/G956)</f>
        <v>94.916030534351151</v>
      </c>
      <c r="Q956" t="s">
        <v>2038</v>
      </c>
      <c r="R956" t="s">
        <v>2039</v>
      </c>
      <c r="S956" s="8">
        <f>(((J956/60)/60)/24)+DATE(1970,1,1)</f>
        <v>40955.25</v>
      </c>
      <c r="T956" s="8">
        <f>(((K956/60)/60)/24)+DATE(1970,1,1)</f>
        <v>40958.25</v>
      </c>
    </row>
    <row r="957" spans="1:20" customFormat="1" ht="34" x14ac:dyDescent="0.2">
      <c r="A957">
        <v>958</v>
      </c>
      <c r="B957" t="s">
        <v>1946</v>
      </c>
      <c r="C957" s="3" t="s">
        <v>1947</v>
      </c>
      <c r="D957">
        <v>1100</v>
      </c>
      <c r="E957">
        <v>8081</v>
      </c>
      <c r="F957" t="s">
        <v>20</v>
      </c>
      <c r="G957">
        <v>112</v>
      </c>
      <c r="H957" t="s">
        <v>21</v>
      </c>
      <c r="I957" t="s">
        <v>22</v>
      </c>
      <c r="J957">
        <v>1277096400</v>
      </c>
      <c r="K957">
        <v>1278997200</v>
      </c>
      <c r="L957" t="b">
        <v>0</v>
      </c>
      <c r="M957" t="b">
        <v>0</v>
      </c>
      <c r="N957" t="s">
        <v>71</v>
      </c>
      <c r="O957" s="11">
        <f>E957/D957</f>
        <v>7.3463636363636367</v>
      </c>
      <c r="P957" s="5">
        <f>IF(ISERROR(E957/G957),"0",E957/G957)</f>
        <v>72.151785714285708</v>
      </c>
      <c r="Q957" t="s">
        <v>2040</v>
      </c>
      <c r="R957" t="s">
        <v>2048</v>
      </c>
      <c r="S957" s="8">
        <f>(((J957/60)/60)/24)+DATE(1970,1,1)</f>
        <v>40350.208333333336</v>
      </c>
      <c r="T957" s="8">
        <f>(((K957/60)/60)/24)+DATE(1970,1,1)</f>
        <v>40372.208333333336</v>
      </c>
    </row>
    <row r="958" spans="1:20" customFormat="1" ht="17" x14ac:dyDescent="0.2">
      <c r="A958">
        <v>959</v>
      </c>
      <c r="B958" t="s">
        <v>1948</v>
      </c>
      <c r="C958" s="3" t="s">
        <v>1949</v>
      </c>
      <c r="D958">
        <v>145000</v>
      </c>
      <c r="E958">
        <v>6631</v>
      </c>
      <c r="F958" t="s">
        <v>14</v>
      </c>
      <c r="G958">
        <v>130</v>
      </c>
      <c r="H958" t="s">
        <v>21</v>
      </c>
      <c r="I958" t="s">
        <v>22</v>
      </c>
      <c r="J958">
        <v>1277701200</v>
      </c>
      <c r="K958">
        <v>1280120400</v>
      </c>
      <c r="L958" t="b">
        <v>0</v>
      </c>
      <c r="M958" t="b">
        <v>0</v>
      </c>
      <c r="N958" t="s">
        <v>206</v>
      </c>
      <c r="O958" s="11">
        <f>E958/D958</f>
        <v>4.5731034482758622E-2</v>
      </c>
      <c r="P958" s="5">
        <f>IF(ISERROR(E958/G958),"0",E958/G958)</f>
        <v>51.007692307692309</v>
      </c>
      <c r="Q958" t="s">
        <v>2046</v>
      </c>
      <c r="R958" t="s">
        <v>2058</v>
      </c>
      <c r="S958" s="8">
        <f>(((J958/60)/60)/24)+DATE(1970,1,1)</f>
        <v>40357.208333333336</v>
      </c>
      <c r="T958" s="8">
        <f>(((K958/60)/60)/24)+DATE(1970,1,1)</f>
        <v>40385.208333333336</v>
      </c>
    </row>
    <row r="959" spans="1:20" customFormat="1" ht="17" x14ac:dyDescent="0.2">
      <c r="A959">
        <v>960</v>
      </c>
      <c r="B959" t="s">
        <v>1950</v>
      </c>
      <c r="C959" s="3" t="s">
        <v>1951</v>
      </c>
      <c r="D959">
        <v>5500</v>
      </c>
      <c r="E959">
        <v>4678</v>
      </c>
      <c r="F959" t="s">
        <v>14</v>
      </c>
      <c r="G959">
        <v>55</v>
      </c>
      <c r="H959" t="s">
        <v>21</v>
      </c>
      <c r="I959" t="s">
        <v>22</v>
      </c>
      <c r="J959">
        <v>1454911200</v>
      </c>
      <c r="K959">
        <v>1458104400</v>
      </c>
      <c r="L959" t="b">
        <v>0</v>
      </c>
      <c r="M959" t="b">
        <v>0</v>
      </c>
      <c r="N959" t="s">
        <v>28</v>
      </c>
      <c r="O959" s="11">
        <f>E959/D959</f>
        <v>0.85054545454545449</v>
      </c>
      <c r="P959" s="5">
        <f>IF(ISERROR(E959/G959),"0",E959/G959)</f>
        <v>85.054545454545448</v>
      </c>
      <c r="Q959" t="s">
        <v>2036</v>
      </c>
      <c r="R959" t="s">
        <v>2037</v>
      </c>
      <c r="S959" s="8">
        <f>(((J959/60)/60)/24)+DATE(1970,1,1)</f>
        <v>42408.25</v>
      </c>
      <c r="T959" s="8">
        <f>(((K959/60)/60)/24)+DATE(1970,1,1)</f>
        <v>42445.208333333328</v>
      </c>
    </row>
    <row r="960" spans="1:20" customFormat="1" ht="34" x14ac:dyDescent="0.2">
      <c r="A960">
        <v>961</v>
      </c>
      <c r="B960" t="s">
        <v>1952</v>
      </c>
      <c r="C960" s="3" t="s">
        <v>1953</v>
      </c>
      <c r="D960">
        <v>5700</v>
      </c>
      <c r="E960">
        <v>6800</v>
      </c>
      <c r="F960" t="s">
        <v>20</v>
      </c>
      <c r="G960">
        <v>155</v>
      </c>
      <c r="H960" t="s">
        <v>21</v>
      </c>
      <c r="I960" t="s">
        <v>22</v>
      </c>
      <c r="J960">
        <v>1297922400</v>
      </c>
      <c r="K960">
        <v>1298268000</v>
      </c>
      <c r="L960" t="b">
        <v>0</v>
      </c>
      <c r="M960" t="b">
        <v>0</v>
      </c>
      <c r="N960" t="s">
        <v>206</v>
      </c>
      <c r="O960" s="11">
        <f>E960/D960</f>
        <v>1.1929824561403508</v>
      </c>
      <c r="P960" s="5">
        <f>IF(ISERROR(E960/G960),"0",E960/G960)</f>
        <v>43.87096774193548</v>
      </c>
      <c r="Q960" t="s">
        <v>2046</v>
      </c>
      <c r="R960" t="s">
        <v>2058</v>
      </c>
      <c r="S960" s="8">
        <f>(((J960/60)/60)/24)+DATE(1970,1,1)</f>
        <v>40591.25</v>
      </c>
      <c r="T960" s="8">
        <f>(((K960/60)/60)/24)+DATE(1970,1,1)</f>
        <v>40595.25</v>
      </c>
    </row>
    <row r="961" spans="1:20" customFormat="1" ht="17" x14ac:dyDescent="0.2">
      <c r="A961">
        <v>962</v>
      </c>
      <c r="B961" t="s">
        <v>1954</v>
      </c>
      <c r="C961" s="3" t="s">
        <v>1955</v>
      </c>
      <c r="D961">
        <v>3600</v>
      </c>
      <c r="E961">
        <v>10657</v>
      </c>
      <c r="F961" t="s">
        <v>20</v>
      </c>
      <c r="G961">
        <v>266</v>
      </c>
      <c r="H961" t="s">
        <v>21</v>
      </c>
      <c r="I961" t="s">
        <v>22</v>
      </c>
      <c r="J961">
        <v>1384408800</v>
      </c>
      <c r="K961">
        <v>1386223200</v>
      </c>
      <c r="L961" t="b">
        <v>0</v>
      </c>
      <c r="M961" t="b">
        <v>0</v>
      </c>
      <c r="N961" t="s">
        <v>17</v>
      </c>
      <c r="O961" s="11">
        <f>E961/D961</f>
        <v>2.9602777777777778</v>
      </c>
      <c r="P961" s="5">
        <f>IF(ISERROR(E961/G961),"0",E961/G961)</f>
        <v>40.063909774436091</v>
      </c>
      <c r="Q961" t="s">
        <v>2032</v>
      </c>
      <c r="R961" t="s">
        <v>2033</v>
      </c>
      <c r="S961" s="8">
        <f>(((J961/60)/60)/24)+DATE(1970,1,1)</f>
        <v>41592.25</v>
      </c>
      <c r="T961" s="8">
        <f>(((K961/60)/60)/24)+DATE(1970,1,1)</f>
        <v>41613.25</v>
      </c>
    </row>
    <row r="962" spans="1:20" customFormat="1" ht="17" x14ac:dyDescent="0.2">
      <c r="A962">
        <v>963</v>
      </c>
      <c r="B962" t="s">
        <v>1956</v>
      </c>
      <c r="C962" s="3" t="s">
        <v>1957</v>
      </c>
      <c r="D962">
        <v>5900</v>
      </c>
      <c r="E962">
        <v>4997</v>
      </c>
      <c r="F962" t="s">
        <v>14</v>
      </c>
      <c r="G962">
        <v>114</v>
      </c>
      <c r="H962" t="s">
        <v>107</v>
      </c>
      <c r="I962" t="s">
        <v>108</v>
      </c>
      <c r="J962">
        <v>1299304800</v>
      </c>
      <c r="K962">
        <v>1299823200</v>
      </c>
      <c r="L962" t="b">
        <v>0</v>
      </c>
      <c r="M962" t="b">
        <v>1</v>
      </c>
      <c r="N962" t="s">
        <v>122</v>
      </c>
      <c r="O962" s="11">
        <f>E962/D962</f>
        <v>0.84694915254237291</v>
      </c>
      <c r="P962" s="5">
        <f>IF(ISERROR(E962/G962),"0",E962/G962)</f>
        <v>43.833333333333336</v>
      </c>
      <c r="Q962" t="s">
        <v>2053</v>
      </c>
      <c r="R962" t="s">
        <v>2054</v>
      </c>
      <c r="S962" s="8">
        <f>(((J962/60)/60)/24)+DATE(1970,1,1)</f>
        <v>40607.25</v>
      </c>
      <c r="T962" s="8">
        <f>(((K962/60)/60)/24)+DATE(1970,1,1)</f>
        <v>40613.25</v>
      </c>
    </row>
    <row r="963" spans="1:20" customFormat="1" ht="17" x14ac:dyDescent="0.2">
      <c r="A963">
        <v>964</v>
      </c>
      <c r="B963" t="s">
        <v>1958</v>
      </c>
      <c r="C963" s="3" t="s">
        <v>1959</v>
      </c>
      <c r="D963">
        <v>3700</v>
      </c>
      <c r="E963">
        <v>13164</v>
      </c>
      <c r="F963" t="s">
        <v>20</v>
      </c>
      <c r="G963">
        <v>155</v>
      </c>
      <c r="H963" t="s">
        <v>21</v>
      </c>
      <c r="I963" t="s">
        <v>22</v>
      </c>
      <c r="J963">
        <v>1431320400</v>
      </c>
      <c r="K963">
        <v>1431752400</v>
      </c>
      <c r="L963" t="b">
        <v>0</v>
      </c>
      <c r="M963" t="b">
        <v>0</v>
      </c>
      <c r="N963" t="s">
        <v>33</v>
      </c>
      <c r="O963" s="11">
        <f>E963/D963</f>
        <v>3.5578378378378379</v>
      </c>
      <c r="P963" s="5">
        <f>IF(ISERROR(E963/G963),"0",E963/G963)</f>
        <v>84.92903225806451</v>
      </c>
      <c r="Q963" t="s">
        <v>2038</v>
      </c>
      <c r="R963" t="s">
        <v>2039</v>
      </c>
      <c r="S963" s="8">
        <f>(((J963/60)/60)/24)+DATE(1970,1,1)</f>
        <v>42135.208333333328</v>
      </c>
      <c r="T963" s="8">
        <f>(((K963/60)/60)/24)+DATE(1970,1,1)</f>
        <v>42140.208333333328</v>
      </c>
    </row>
    <row r="964" spans="1:20" customFormat="1" ht="17" x14ac:dyDescent="0.2">
      <c r="A964">
        <v>965</v>
      </c>
      <c r="B964" t="s">
        <v>1960</v>
      </c>
      <c r="C964" s="3" t="s">
        <v>1961</v>
      </c>
      <c r="D964">
        <v>2200</v>
      </c>
      <c r="E964">
        <v>8501</v>
      </c>
      <c r="F964" t="s">
        <v>20</v>
      </c>
      <c r="G964">
        <v>207</v>
      </c>
      <c r="H964" t="s">
        <v>40</v>
      </c>
      <c r="I964" t="s">
        <v>41</v>
      </c>
      <c r="J964">
        <v>1264399200</v>
      </c>
      <c r="K964">
        <v>1267855200</v>
      </c>
      <c r="L964" t="b">
        <v>0</v>
      </c>
      <c r="M964" t="b">
        <v>0</v>
      </c>
      <c r="N964" t="s">
        <v>23</v>
      </c>
      <c r="O964" s="11">
        <f>E964/D964</f>
        <v>3.8640909090909092</v>
      </c>
      <c r="P964" s="5">
        <f>IF(ISERROR(E964/G964),"0",E964/G964)</f>
        <v>41.067632850241544</v>
      </c>
      <c r="Q964" t="s">
        <v>2034</v>
      </c>
      <c r="R964" t="s">
        <v>2035</v>
      </c>
      <c r="S964" s="8">
        <f>(((J964/60)/60)/24)+DATE(1970,1,1)</f>
        <v>40203.25</v>
      </c>
      <c r="T964" s="8">
        <f>(((K964/60)/60)/24)+DATE(1970,1,1)</f>
        <v>40243.25</v>
      </c>
    </row>
    <row r="965" spans="1:20" customFormat="1" ht="17" x14ac:dyDescent="0.2">
      <c r="A965">
        <v>966</v>
      </c>
      <c r="B965" t="s">
        <v>878</v>
      </c>
      <c r="C965" s="3" t="s">
        <v>1962</v>
      </c>
      <c r="D965">
        <v>1700</v>
      </c>
      <c r="E965">
        <v>13468</v>
      </c>
      <c r="F965" t="s">
        <v>20</v>
      </c>
      <c r="G965">
        <v>245</v>
      </c>
      <c r="H965" t="s">
        <v>21</v>
      </c>
      <c r="I965" t="s">
        <v>22</v>
      </c>
      <c r="J965">
        <v>1497502800</v>
      </c>
      <c r="K965">
        <v>1497675600</v>
      </c>
      <c r="L965" t="b">
        <v>0</v>
      </c>
      <c r="M965" t="b">
        <v>0</v>
      </c>
      <c r="N965" t="s">
        <v>33</v>
      </c>
      <c r="O965" s="11">
        <f>E965/D965</f>
        <v>7.9223529411764702</v>
      </c>
      <c r="P965" s="5">
        <f>IF(ISERROR(E965/G965),"0",E965/G965)</f>
        <v>54.971428571428568</v>
      </c>
      <c r="Q965" t="s">
        <v>2038</v>
      </c>
      <c r="R965" t="s">
        <v>2039</v>
      </c>
      <c r="S965" s="8">
        <f>(((J965/60)/60)/24)+DATE(1970,1,1)</f>
        <v>42901.208333333328</v>
      </c>
      <c r="T965" s="8">
        <f>(((K965/60)/60)/24)+DATE(1970,1,1)</f>
        <v>42903.208333333328</v>
      </c>
    </row>
    <row r="966" spans="1:20" customFormat="1" ht="17" x14ac:dyDescent="0.2">
      <c r="A966">
        <v>967</v>
      </c>
      <c r="B966" t="s">
        <v>1963</v>
      </c>
      <c r="C966" s="3" t="s">
        <v>1964</v>
      </c>
      <c r="D966">
        <v>88400</v>
      </c>
      <c r="E966">
        <v>121138</v>
      </c>
      <c r="F966" t="s">
        <v>20</v>
      </c>
      <c r="G966">
        <v>1573</v>
      </c>
      <c r="H966" t="s">
        <v>21</v>
      </c>
      <c r="I966" t="s">
        <v>22</v>
      </c>
      <c r="J966">
        <v>1333688400</v>
      </c>
      <c r="K966">
        <v>1336885200</v>
      </c>
      <c r="L966" t="b">
        <v>0</v>
      </c>
      <c r="M966" t="b">
        <v>0</v>
      </c>
      <c r="N966" t="s">
        <v>319</v>
      </c>
      <c r="O966" s="11">
        <f>E966/D966</f>
        <v>1.3703393665158372</v>
      </c>
      <c r="P966" s="5">
        <f>IF(ISERROR(E966/G966),"0",E966/G966)</f>
        <v>77.010807374443743</v>
      </c>
      <c r="Q966" t="s">
        <v>2034</v>
      </c>
      <c r="R966" t="s">
        <v>2061</v>
      </c>
      <c r="S966" s="8">
        <f>(((J966/60)/60)/24)+DATE(1970,1,1)</f>
        <v>41005.208333333336</v>
      </c>
      <c r="T966" s="8">
        <f>(((K966/60)/60)/24)+DATE(1970,1,1)</f>
        <v>41042.208333333336</v>
      </c>
    </row>
    <row r="967" spans="1:20" customFormat="1" ht="34" x14ac:dyDescent="0.2">
      <c r="A967">
        <v>968</v>
      </c>
      <c r="B967" t="s">
        <v>1965</v>
      </c>
      <c r="C967" s="3" t="s">
        <v>1966</v>
      </c>
      <c r="D967">
        <v>2400</v>
      </c>
      <c r="E967">
        <v>8117</v>
      </c>
      <c r="F967" t="s">
        <v>20</v>
      </c>
      <c r="G967">
        <v>114</v>
      </c>
      <c r="H967" t="s">
        <v>21</v>
      </c>
      <c r="I967" t="s">
        <v>22</v>
      </c>
      <c r="J967">
        <v>1293861600</v>
      </c>
      <c r="K967">
        <v>1295157600</v>
      </c>
      <c r="L967" t="b">
        <v>0</v>
      </c>
      <c r="M967" t="b">
        <v>0</v>
      </c>
      <c r="N967" t="s">
        <v>17</v>
      </c>
      <c r="O967" s="11">
        <f>E967/D967</f>
        <v>3.3820833333333336</v>
      </c>
      <c r="P967" s="5">
        <f>IF(ISERROR(E967/G967),"0",E967/G967)</f>
        <v>71.201754385964918</v>
      </c>
      <c r="Q967" t="s">
        <v>2032</v>
      </c>
      <c r="R967" t="s">
        <v>2033</v>
      </c>
      <c r="S967" s="8">
        <f>(((J967/60)/60)/24)+DATE(1970,1,1)</f>
        <v>40544.25</v>
      </c>
      <c r="T967" s="8">
        <f>(((K967/60)/60)/24)+DATE(1970,1,1)</f>
        <v>40559.25</v>
      </c>
    </row>
    <row r="968" spans="1:20" customFormat="1" ht="34" hidden="1" x14ac:dyDescent="0.2">
      <c r="A968">
        <v>531</v>
      </c>
      <c r="B968" t="s">
        <v>1107</v>
      </c>
      <c r="C968" s="3" t="s">
        <v>1108</v>
      </c>
      <c r="D968">
        <v>186700</v>
      </c>
      <c r="E968">
        <v>178338</v>
      </c>
      <c r="F968" t="s">
        <v>47</v>
      </c>
      <c r="G968">
        <v>3640</v>
      </c>
      <c r="H968" t="s">
        <v>98</v>
      </c>
      <c r="I968" t="s">
        <v>99</v>
      </c>
      <c r="J968">
        <v>1384149600</v>
      </c>
      <c r="K968">
        <v>1388988000</v>
      </c>
      <c r="L968" t="b">
        <v>0</v>
      </c>
      <c r="M968" t="b">
        <v>0</v>
      </c>
      <c r="N968" t="s">
        <v>89</v>
      </c>
      <c r="O968" s="11">
        <f>E968/D968</f>
        <v>0.95521156936261387</v>
      </c>
      <c r="P968" s="5">
        <f>IF(ISERROR(E968/G968),"0",E968/G968)</f>
        <v>48.993956043956047</v>
      </c>
      <c r="Q968" t="s">
        <v>2049</v>
      </c>
      <c r="R968" t="s">
        <v>2050</v>
      </c>
      <c r="S968" s="8">
        <f>(((J968/60)/60)/24)+DATE(1970,1,1)</f>
        <v>41589.25</v>
      </c>
      <c r="T968" s="8">
        <f>(((K968/60)/60)/24)+DATE(1970,1,1)</f>
        <v>41645.25</v>
      </c>
    </row>
    <row r="969" spans="1:20" customFormat="1" ht="17" x14ac:dyDescent="0.2">
      <c r="A969">
        <v>969</v>
      </c>
      <c r="B969" t="s">
        <v>1967</v>
      </c>
      <c r="C969" s="3" t="s">
        <v>1968</v>
      </c>
      <c r="D969">
        <v>7900</v>
      </c>
      <c r="E969">
        <v>8550</v>
      </c>
      <c r="F969" t="s">
        <v>20</v>
      </c>
      <c r="G969">
        <v>93</v>
      </c>
      <c r="H969" t="s">
        <v>21</v>
      </c>
      <c r="I969" t="s">
        <v>22</v>
      </c>
      <c r="J969">
        <v>1576994400</v>
      </c>
      <c r="K969">
        <v>1577599200</v>
      </c>
      <c r="L969" t="b">
        <v>0</v>
      </c>
      <c r="M969" t="b">
        <v>0</v>
      </c>
      <c r="N969" t="s">
        <v>33</v>
      </c>
      <c r="O969" s="11">
        <f>E969/D969</f>
        <v>1.0822784810126582</v>
      </c>
      <c r="P969" s="5">
        <f>IF(ISERROR(E969/G969),"0",E969/G969)</f>
        <v>91.935483870967744</v>
      </c>
      <c r="Q969" t="s">
        <v>2038</v>
      </c>
      <c r="R969" t="s">
        <v>2039</v>
      </c>
      <c r="S969" s="8">
        <f>(((J969/60)/60)/24)+DATE(1970,1,1)</f>
        <v>43821.25</v>
      </c>
      <c r="T969" s="8">
        <f>(((K969/60)/60)/24)+DATE(1970,1,1)</f>
        <v>43828.25</v>
      </c>
    </row>
    <row r="970" spans="1:20" customFormat="1" ht="34" x14ac:dyDescent="0.2">
      <c r="A970">
        <v>970</v>
      </c>
      <c r="B970" t="s">
        <v>1969</v>
      </c>
      <c r="C970" s="3" t="s">
        <v>1970</v>
      </c>
      <c r="D970">
        <v>94900</v>
      </c>
      <c r="E970">
        <v>57659</v>
      </c>
      <c r="F970" t="s">
        <v>14</v>
      </c>
      <c r="G970">
        <v>594</v>
      </c>
      <c r="H970" t="s">
        <v>21</v>
      </c>
      <c r="I970" t="s">
        <v>22</v>
      </c>
      <c r="J970">
        <v>1304917200</v>
      </c>
      <c r="K970">
        <v>1305003600</v>
      </c>
      <c r="L970" t="b">
        <v>0</v>
      </c>
      <c r="M970" t="b">
        <v>0</v>
      </c>
      <c r="N970" t="s">
        <v>33</v>
      </c>
      <c r="O970" s="11">
        <f>E970/D970</f>
        <v>0.60757639620653314</v>
      </c>
      <c r="P970" s="5">
        <f>IF(ISERROR(E970/G970),"0",E970/G970)</f>
        <v>97.069023569023571</v>
      </c>
      <c r="Q970" t="s">
        <v>2038</v>
      </c>
      <c r="R970" t="s">
        <v>2039</v>
      </c>
      <c r="S970" s="8">
        <f>(((J970/60)/60)/24)+DATE(1970,1,1)</f>
        <v>40672.208333333336</v>
      </c>
      <c r="T970" s="8">
        <f>(((K970/60)/60)/24)+DATE(1970,1,1)</f>
        <v>40673.208333333336</v>
      </c>
    </row>
    <row r="971" spans="1:20" customFormat="1" ht="17" x14ac:dyDescent="0.2">
      <c r="A971">
        <v>971</v>
      </c>
      <c r="B971" t="s">
        <v>1971</v>
      </c>
      <c r="C971" s="3" t="s">
        <v>1972</v>
      </c>
      <c r="D971">
        <v>5100</v>
      </c>
      <c r="E971">
        <v>1414</v>
      </c>
      <c r="F971" t="s">
        <v>14</v>
      </c>
      <c r="G971">
        <v>24</v>
      </c>
      <c r="H971" t="s">
        <v>21</v>
      </c>
      <c r="I971" t="s">
        <v>22</v>
      </c>
      <c r="J971">
        <v>1381208400</v>
      </c>
      <c r="K971">
        <v>1381726800</v>
      </c>
      <c r="L971" t="b">
        <v>0</v>
      </c>
      <c r="M971" t="b">
        <v>0</v>
      </c>
      <c r="N971" t="s">
        <v>269</v>
      </c>
      <c r="O971" s="11">
        <f>E971/D971</f>
        <v>0.27725490196078434</v>
      </c>
      <c r="P971" s="5">
        <f>IF(ISERROR(E971/G971),"0",E971/G971)</f>
        <v>58.916666666666664</v>
      </c>
      <c r="Q971" t="s">
        <v>2040</v>
      </c>
      <c r="R971" t="s">
        <v>2059</v>
      </c>
      <c r="S971" s="8">
        <f>(((J971/60)/60)/24)+DATE(1970,1,1)</f>
        <v>41555.208333333336</v>
      </c>
      <c r="T971" s="8">
        <f>(((K971/60)/60)/24)+DATE(1970,1,1)</f>
        <v>41561.208333333336</v>
      </c>
    </row>
    <row r="972" spans="1:20" customFormat="1" ht="34" x14ac:dyDescent="0.2">
      <c r="A972">
        <v>972</v>
      </c>
      <c r="B972" t="s">
        <v>1973</v>
      </c>
      <c r="C972" s="3" t="s">
        <v>1974</v>
      </c>
      <c r="D972">
        <v>42700</v>
      </c>
      <c r="E972">
        <v>97524</v>
      </c>
      <c r="F972" t="s">
        <v>20</v>
      </c>
      <c r="G972">
        <v>1681</v>
      </c>
      <c r="H972" t="s">
        <v>21</v>
      </c>
      <c r="I972" t="s">
        <v>22</v>
      </c>
      <c r="J972">
        <v>1401685200</v>
      </c>
      <c r="K972">
        <v>1402462800</v>
      </c>
      <c r="L972" t="b">
        <v>0</v>
      </c>
      <c r="M972" t="b">
        <v>1</v>
      </c>
      <c r="N972" t="s">
        <v>28</v>
      </c>
      <c r="O972" s="11">
        <f>E972/D972</f>
        <v>2.283934426229508</v>
      </c>
      <c r="P972" s="5">
        <f>IF(ISERROR(E972/G972),"0",E972/G972)</f>
        <v>58.015466983938133</v>
      </c>
      <c r="Q972" t="s">
        <v>2036</v>
      </c>
      <c r="R972" t="s">
        <v>2037</v>
      </c>
      <c r="S972" s="8">
        <f>(((J972/60)/60)/24)+DATE(1970,1,1)</f>
        <v>41792.208333333336</v>
      </c>
      <c r="T972" s="8">
        <f>(((K972/60)/60)/24)+DATE(1970,1,1)</f>
        <v>41801.208333333336</v>
      </c>
    </row>
    <row r="973" spans="1:20" customFormat="1" ht="17" x14ac:dyDescent="0.2">
      <c r="A973">
        <v>973</v>
      </c>
      <c r="B973" t="s">
        <v>1975</v>
      </c>
      <c r="C973" s="3" t="s">
        <v>1976</v>
      </c>
      <c r="D973">
        <v>121100</v>
      </c>
      <c r="E973">
        <v>26176</v>
      </c>
      <c r="F973" t="s">
        <v>14</v>
      </c>
      <c r="G973">
        <v>252</v>
      </c>
      <c r="H973" t="s">
        <v>21</v>
      </c>
      <c r="I973" t="s">
        <v>22</v>
      </c>
      <c r="J973">
        <v>1291960800</v>
      </c>
      <c r="K973">
        <v>1292133600</v>
      </c>
      <c r="L973" t="b">
        <v>0</v>
      </c>
      <c r="M973" t="b">
        <v>1</v>
      </c>
      <c r="N973" t="s">
        <v>33</v>
      </c>
      <c r="O973" s="11">
        <f>E973/D973</f>
        <v>0.21615194054500414</v>
      </c>
      <c r="P973" s="5">
        <f>IF(ISERROR(E973/G973),"0",E973/G973)</f>
        <v>103.87301587301587</v>
      </c>
      <c r="Q973" t="s">
        <v>2038</v>
      </c>
      <c r="R973" t="s">
        <v>2039</v>
      </c>
      <c r="S973" s="8">
        <f>(((J973/60)/60)/24)+DATE(1970,1,1)</f>
        <v>40522.25</v>
      </c>
      <c r="T973" s="8">
        <f>(((K973/60)/60)/24)+DATE(1970,1,1)</f>
        <v>40524.25</v>
      </c>
    </row>
    <row r="974" spans="1:20" customFormat="1" ht="17" x14ac:dyDescent="0.2">
      <c r="A974">
        <v>974</v>
      </c>
      <c r="B974" t="s">
        <v>1977</v>
      </c>
      <c r="C974" s="3" t="s">
        <v>1978</v>
      </c>
      <c r="D974">
        <v>800</v>
      </c>
      <c r="E974">
        <v>2991</v>
      </c>
      <c r="F974" t="s">
        <v>20</v>
      </c>
      <c r="G974">
        <v>32</v>
      </c>
      <c r="H974" t="s">
        <v>21</v>
      </c>
      <c r="I974" t="s">
        <v>22</v>
      </c>
      <c r="J974">
        <v>1368853200</v>
      </c>
      <c r="K974">
        <v>1368939600</v>
      </c>
      <c r="L974" t="b">
        <v>0</v>
      </c>
      <c r="M974" t="b">
        <v>0</v>
      </c>
      <c r="N974" t="s">
        <v>60</v>
      </c>
      <c r="O974" s="11">
        <f>E974/D974</f>
        <v>3.73875</v>
      </c>
      <c r="P974" s="5">
        <f>IF(ISERROR(E974/G974),"0",E974/G974)</f>
        <v>93.46875</v>
      </c>
      <c r="Q974" t="s">
        <v>2034</v>
      </c>
      <c r="R974" t="s">
        <v>2044</v>
      </c>
      <c r="S974" s="8">
        <f>(((J974/60)/60)/24)+DATE(1970,1,1)</f>
        <v>41412.208333333336</v>
      </c>
      <c r="T974" s="8">
        <f>(((K974/60)/60)/24)+DATE(1970,1,1)</f>
        <v>41413.208333333336</v>
      </c>
    </row>
    <row r="975" spans="1:20" customFormat="1" ht="17" x14ac:dyDescent="0.2">
      <c r="A975">
        <v>975</v>
      </c>
      <c r="B975" t="s">
        <v>1979</v>
      </c>
      <c r="C975" s="3" t="s">
        <v>1980</v>
      </c>
      <c r="D975">
        <v>5400</v>
      </c>
      <c r="E975">
        <v>8366</v>
      </c>
      <c r="F975" t="s">
        <v>20</v>
      </c>
      <c r="G975">
        <v>135</v>
      </c>
      <c r="H975" t="s">
        <v>21</v>
      </c>
      <c r="I975" t="s">
        <v>22</v>
      </c>
      <c r="J975">
        <v>1448776800</v>
      </c>
      <c r="K975">
        <v>1452146400</v>
      </c>
      <c r="L975" t="b">
        <v>0</v>
      </c>
      <c r="M975" t="b">
        <v>1</v>
      </c>
      <c r="N975" t="s">
        <v>33</v>
      </c>
      <c r="O975" s="11">
        <f>E975/D975</f>
        <v>1.5492592592592593</v>
      </c>
      <c r="P975" s="5">
        <f>IF(ISERROR(E975/G975),"0",E975/G975)</f>
        <v>61.970370370370368</v>
      </c>
      <c r="Q975" t="s">
        <v>2038</v>
      </c>
      <c r="R975" t="s">
        <v>2039</v>
      </c>
      <c r="S975" s="8">
        <f>(((J975/60)/60)/24)+DATE(1970,1,1)</f>
        <v>42337.25</v>
      </c>
      <c r="T975" s="8">
        <f>(((K975/60)/60)/24)+DATE(1970,1,1)</f>
        <v>42376.25</v>
      </c>
    </row>
    <row r="976" spans="1:20" customFormat="1" ht="34" x14ac:dyDescent="0.2">
      <c r="A976">
        <v>976</v>
      </c>
      <c r="B976" t="s">
        <v>1981</v>
      </c>
      <c r="C976" s="3" t="s">
        <v>1982</v>
      </c>
      <c r="D976">
        <v>4000</v>
      </c>
      <c r="E976">
        <v>12886</v>
      </c>
      <c r="F976" t="s">
        <v>20</v>
      </c>
      <c r="G976">
        <v>140</v>
      </c>
      <c r="H976" t="s">
        <v>21</v>
      </c>
      <c r="I976" t="s">
        <v>22</v>
      </c>
      <c r="J976">
        <v>1296194400</v>
      </c>
      <c r="K976">
        <v>1296712800</v>
      </c>
      <c r="L976" t="b">
        <v>0</v>
      </c>
      <c r="M976" t="b">
        <v>1</v>
      </c>
      <c r="N976" t="s">
        <v>33</v>
      </c>
      <c r="O976" s="11">
        <f>E976/D976</f>
        <v>3.2214999999999998</v>
      </c>
      <c r="P976" s="5">
        <f>IF(ISERROR(E976/G976),"0",E976/G976)</f>
        <v>92.042857142857144</v>
      </c>
      <c r="Q976" t="s">
        <v>2038</v>
      </c>
      <c r="R976" t="s">
        <v>2039</v>
      </c>
      <c r="S976" s="8">
        <f>(((J976/60)/60)/24)+DATE(1970,1,1)</f>
        <v>40571.25</v>
      </c>
      <c r="T976" s="8">
        <f>(((K976/60)/60)/24)+DATE(1970,1,1)</f>
        <v>40577.25</v>
      </c>
    </row>
    <row r="977" spans="1:20" customFormat="1" ht="17" hidden="1" x14ac:dyDescent="0.2">
      <c r="A977">
        <v>413</v>
      </c>
      <c r="B977" t="s">
        <v>876</v>
      </c>
      <c r="C977" s="3" t="s">
        <v>877</v>
      </c>
      <c r="D977">
        <v>189500</v>
      </c>
      <c r="E977">
        <v>117628</v>
      </c>
      <c r="F977" t="s">
        <v>47</v>
      </c>
      <c r="G977">
        <v>1089</v>
      </c>
      <c r="H977" t="s">
        <v>21</v>
      </c>
      <c r="I977" t="s">
        <v>22</v>
      </c>
      <c r="J977">
        <v>1543298400</v>
      </c>
      <c r="K977">
        <v>1545631200</v>
      </c>
      <c r="L977" t="b">
        <v>0</v>
      </c>
      <c r="M977" t="b">
        <v>0</v>
      </c>
      <c r="N977" t="s">
        <v>71</v>
      </c>
      <c r="O977" s="11">
        <f>E977/D977</f>
        <v>0.62072823218997364</v>
      </c>
      <c r="P977" s="5">
        <f>IF(ISERROR(E977/G977),"0",E977/G977)</f>
        <v>108.01469237832875</v>
      </c>
      <c r="Q977" t="s">
        <v>2040</v>
      </c>
      <c r="R977" t="s">
        <v>2048</v>
      </c>
      <c r="S977" s="8">
        <f>(((J977/60)/60)/24)+DATE(1970,1,1)</f>
        <v>43431.25</v>
      </c>
      <c r="T977" s="8">
        <f>(((K977/60)/60)/24)+DATE(1970,1,1)</f>
        <v>43458.25</v>
      </c>
    </row>
    <row r="978" spans="1:20" customFormat="1" ht="17" x14ac:dyDescent="0.2">
      <c r="A978">
        <v>977</v>
      </c>
      <c r="B978" t="s">
        <v>1258</v>
      </c>
      <c r="C978" s="3" t="s">
        <v>1983</v>
      </c>
      <c r="D978">
        <v>7000</v>
      </c>
      <c r="E978">
        <v>5177</v>
      </c>
      <c r="F978" t="s">
        <v>14</v>
      </c>
      <c r="G978">
        <v>67</v>
      </c>
      <c r="H978" t="s">
        <v>21</v>
      </c>
      <c r="I978" t="s">
        <v>22</v>
      </c>
      <c r="J978">
        <v>1517983200</v>
      </c>
      <c r="K978">
        <v>1520748000</v>
      </c>
      <c r="L978" t="b">
        <v>0</v>
      </c>
      <c r="M978" t="b">
        <v>0</v>
      </c>
      <c r="N978" t="s">
        <v>17</v>
      </c>
      <c r="O978" s="11">
        <f>E978/D978</f>
        <v>0.73957142857142855</v>
      </c>
      <c r="P978" s="5">
        <f>IF(ISERROR(E978/G978),"0",E978/G978)</f>
        <v>77.268656716417908</v>
      </c>
      <c r="Q978" t="s">
        <v>2032</v>
      </c>
      <c r="R978" t="s">
        <v>2033</v>
      </c>
      <c r="S978" s="8">
        <f>(((J978/60)/60)/24)+DATE(1970,1,1)</f>
        <v>43138.25</v>
      </c>
      <c r="T978" s="8">
        <f>(((K978/60)/60)/24)+DATE(1970,1,1)</f>
        <v>43170.25</v>
      </c>
    </row>
    <row r="979" spans="1:20" customFormat="1" ht="17" x14ac:dyDescent="0.2">
      <c r="A979">
        <v>978</v>
      </c>
      <c r="B979" t="s">
        <v>1984</v>
      </c>
      <c r="C979" s="3" t="s">
        <v>1985</v>
      </c>
      <c r="D979">
        <v>1000</v>
      </c>
      <c r="E979">
        <v>8641</v>
      </c>
      <c r="F979" t="s">
        <v>20</v>
      </c>
      <c r="G979">
        <v>92</v>
      </c>
      <c r="H979" t="s">
        <v>21</v>
      </c>
      <c r="I979" t="s">
        <v>22</v>
      </c>
      <c r="J979">
        <v>1478930400</v>
      </c>
      <c r="K979">
        <v>1480831200</v>
      </c>
      <c r="L979" t="b">
        <v>0</v>
      </c>
      <c r="M979" t="b">
        <v>0</v>
      </c>
      <c r="N979" t="s">
        <v>89</v>
      </c>
      <c r="O979" s="11">
        <f>E979/D979</f>
        <v>8.641</v>
      </c>
      <c r="P979" s="5">
        <f>IF(ISERROR(E979/G979),"0",E979/G979)</f>
        <v>93.923913043478265</v>
      </c>
      <c r="Q979" t="s">
        <v>2049</v>
      </c>
      <c r="R979" t="s">
        <v>2050</v>
      </c>
      <c r="S979" s="8">
        <f>(((J979/60)/60)/24)+DATE(1970,1,1)</f>
        <v>42686.25</v>
      </c>
      <c r="T979" s="8">
        <f>(((K979/60)/60)/24)+DATE(1970,1,1)</f>
        <v>42708.25</v>
      </c>
    </row>
    <row r="980" spans="1:20" customFormat="1" ht="17" x14ac:dyDescent="0.2">
      <c r="A980">
        <v>979</v>
      </c>
      <c r="B980" t="s">
        <v>1986</v>
      </c>
      <c r="C980" s="3" t="s">
        <v>1987</v>
      </c>
      <c r="D980">
        <v>60200</v>
      </c>
      <c r="E980">
        <v>86244</v>
      </c>
      <c r="F980" t="s">
        <v>20</v>
      </c>
      <c r="G980">
        <v>1015</v>
      </c>
      <c r="H980" t="s">
        <v>40</v>
      </c>
      <c r="I980" t="s">
        <v>41</v>
      </c>
      <c r="J980">
        <v>1426395600</v>
      </c>
      <c r="K980">
        <v>1426914000</v>
      </c>
      <c r="L980" t="b">
        <v>0</v>
      </c>
      <c r="M980" t="b">
        <v>0</v>
      </c>
      <c r="N980" t="s">
        <v>33</v>
      </c>
      <c r="O980" s="11">
        <f>E980/D980</f>
        <v>1.432624584717608</v>
      </c>
      <c r="P980" s="5">
        <f>IF(ISERROR(E980/G980),"0",E980/G980)</f>
        <v>84.969458128078813</v>
      </c>
      <c r="Q980" t="s">
        <v>2038</v>
      </c>
      <c r="R980" t="s">
        <v>2039</v>
      </c>
      <c r="S980" s="8">
        <f>(((J980/60)/60)/24)+DATE(1970,1,1)</f>
        <v>42078.208333333328</v>
      </c>
      <c r="T980" s="8">
        <f>(((K980/60)/60)/24)+DATE(1970,1,1)</f>
        <v>42084.208333333328</v>
      </c>
    </row>
    <row r="981" spans="1:20" customFormat="1" ht="17" x14ac:dyDescent="0.2">
      <c r="A981">
        <v>980</v>
      </c>
      <c r="B981" t="s">
        <v>1988</v>
      </c>
      <c r="C981" s="3" t="s">
        <v>1989</v>
      </c>
      <c r="D981">
        <v>195200</v>
      </c>
      <c r="E981">
        <v>78630</v>
      </c>
      <c r="F981" t="s">
        <v>14</v>
      </c>
      <c r="G981">
        <v>742</v>
      </c>
      <c r="H981" t="s">
        <v>21</v>
      </c>
      <c r="I981" t="s">
        <v>22</v>
      </c>
      <c r="J981">
        <v>1446181200</v>
      </c>
      <c r="K981">
        <v>1446616800</v>
      </c>
      <c r="L981" t="b">
        <v>1</v>
      </c>
      <c r="M981" t="b">
        <v>0</v>
      </c>
      <c r="N981" t="s">
        <v>68</v>
      </c>
      <c r="O981" s="11">
        <f>E981/D981</f>
        <v>0.40281762295081969</v>
      </c>
      <c r="P981" s="5">
        <f>IF(ISERROR(E981/G981),"0",E981/G981)</f>
        <v>105.97035040431267</v>
      </c>
      <c r="Q981" t="s">
        <v>2046</v>
      </c>
      <c r="R981" t="s">
        <v>2047</v>
      </c>
      <c r="S981" s="8">
        <f>(((J981/60)/60)/24)+DATE(1970,1,1)</f>
        <v>42307.208333333328</v>
      </c>
      <c r="T981" s="8">
        <f>(((K981/60)/60)/24)+DATE(1970,1,1)</f>
        <v>42312.25</v>
      </c>
    </row>
    <row r="982" spans="1:20" customFormat="1" ht="17" x14ac:dyDescent="0.2">
      <c r="A982">
        <v>981</v>
      </c>
      <c r="B982" t="s">
        <v>1990</v>
      </c>
      <c r="C982" s="3" t="s">
        <v>1991</v>
      </c>
      <c r="D982">
        <v>6700</v>
      </c>
      <c r="E982">
        <v>11941</v>
      </c>
      <c r="F982" t="s">
        <v>20</v>
      </c>
      <c r="G982">
        <v>323</v>
      </c>
      <c r="H982" t="s">
        <v>21</v>
      </c>
      <c r="I982" t="s">
        <v>22</v>
      </c>
      <c r="J982">
        <v>1514181600</v>
      </c>
      <c r="K982">
        <v>1517032800</v>
      </c>
      <c r="L982" t="b">
        <v>0</v>
      </c>
      <c r="M982" t="b">
        <v>0</v>
      </c>
      <c r="N982" t="s">
        <v>28</v>
      </c>
      <c r="O982" s="11">
        <f>E982/D982</f>
        <v>1.7822388059701493</v>
      </c>
      <c r="P982" s="5">
        <f>IF(ISERROR(E982/G982),"0",E982/G982)</f>
        <v>36.969040247678016</v>
      </c>
      <c r="Q982" t="s">
        <v>2036</v>
      </c>
      <c r="R982" t="s">
        <v>2037</v>
      </c>
      <c r="S982" s="8">
        <f>(((J982/60)/60)/24)+DATE(1970,1,1)</f>
        <v>43094.25</v>
      </c>
      <c r="T982" s="8">
        <f>(((K982/60)/60)/24)+DATE(1970,1,1)</f>
        <v>43127.25</v>
      </c>
    </row>
    <row r="983" spans="1:20" customFormat="1" ht="17" x14ac:dyDescent="0.2">
      <c r="A983">
        <v>982</v>
      </c>
      <c r="B983" t="s">
        <v>1992</v>
      </c>
      <c r="C983" s="3" t="s">
        <v>1993</v>
      </c>
      <c r="D983">
        <v>7200</v>
      </c>
      <c r="E983">
        <v>6115</v>
      </c>
      <c r="F983" t="s">
        <v>14</v>
      </c>
      <c r="G983">
        <v>75</v>
      </c>
      <c r="H983" t="s">
        <v>21</v>
      </c>
      <c r="I983" t="s">
        <v>22</v>
      </c>
      <c r="J983">
        <v>1311051600</v>
      </c>
      <c r="K983">
        <v>1311224400</v>
      </c>
      <c r="L983" t="b">
        <v>0</v>
      </c>
      <c r="M983" t="b">
        <v>1</v>
      </c>
      <c r="N983" t="s">
        <v>42</v>
      </c>
      <c r="O983" s="11">
        <f>E983/D983</f>
        <v>0.84930555555555554</v>
      </c>
      <c r="P983" s="5">
        <f>IF(ISERROR(E983/G983),"0",E983/G983)</f>
        <v>81.533333333333331</v>
      </c>
      <c r="Q983" t="s">
        <v>2040</v>
      </c>
      <c r="R983" t="s">
        <v>2041</v>
      </c>
      <c r="S983" s="8">
        <f>(((J983/60)/60)/24)+DATE(1970,1,1)</f>
        <v>40743.208333333336</v>
      </c>
      <c r="T983" s="8">
        <f>(((K983/60)/60)/24)+DATE(1970,1,1)</f>
        <v>40745.208333333336</v>
      </c>
    </row>
    <row r="984" spans="1:20" customFormat="1" ht="17" x14ac:dyDescent="0.2">
      <c r="A984">
        <v>983</v>
      </c>
      <c r="B984" t="s">
        <v>1994</v>
      </c>
      <c r="C984" s="3" t="s">
        <v>1995</v>
      </c>
      <c r="D984">
        <v>129100</v>
      </c>
      <c r="E984">
        <v>188404</v>
      </c>
      <c r="F984" t="s">
        <v>20</v>
      </c>
      <c r="G984">
        <v>2326</v>
      </c>
      <c r="H984" t="s">
        <v>21</v>
      </c>
      <c r="I984" t="s">
        <v>22</v>
      </c>
      <c r="J984">
        <v>1564894800</v>
      </c>
      <c r="K984">
        <v>1566190800</v>
      </c>
      <c r="L984" t="b">
        <v>0</v>
      </c>
      <c r="M984" t="b">
        <v>0</v>
      </c>
      <c r="N984" t="s">
        <v>42</v>
      </c>
      <c r="O984" s="11">
        <f>E984/D984</f>
        <v>1.4593648334624323</v>
      </c>
      <c r="P984" s="5">
        <f>IF(ISERROR(E984/G984),"0",E984/G984)</f>
        <v>80.999140154772135</v>
      </c>
      <c r="Q984" t="s">
        <v>2040</v>
      </c>
      <c r="R984" t="s">
        <v>2041</v>
      </c>
      <c r="S984" s="8">
        <f>(((J984/60)/60)/24)+DATE(1970,1,1)</f>
        <v>43681.208333333328</v>
      </c>
      <c r="T984" s="8">
        <f>(((K984/60)/60)/24)+DATE(1970,1,1)</f>
        <v>43696.208333333328</v>
      </c>
    </row>
    <row r="985" spans="1:20" customFormat="1" ht="34" x14ac:dyDescent="0.2">
      <c r="A985">
        <v>984</v>
      </c>
      <c r="B985" t="s">
        <v>1996</v>
      </c>
      <c r="C985" s="3" t="s">
        <v>1997</v>
      </c>
      <c r="D985">
        <v>6500</v>
      </c>
      <c r="E985">
        <v>9910</v>
      </c>
      <c r="F985" t="s">
        <v>20</v>
      </c>
      <c r="G985">
        <v>381</v>
      </c>
      <c r="H985" t="s">
        <v>21</v>
      </c>
      <c r="I985" t="s">
        <v>22</v>
      </c>
      <c r="J985">
        <v>1567918800</v>
      </c>
      <c r="K985">
        <v>1570165200</v>
      </c>
      <c r="L985" t="b">
        <v>0</v>
      </c>
      <c r="M985" t="b">
        <v>0</v>
      </c>
      <c r="N985" t="s">
        <v>33</v>
      </c>
      <c r="O985" s="11">
        <f>E985/D985</f>
        <v>1.5246153846153847</v>
      </c>
      <c r="P985" s="5">
        <f>IF(ISERROR(E985/G985),"0",E985/G985)</f>
        <v>26.010498687664043</v>
      </c>
      <c r="Q985" t="s">
        <v>2038</v>
      </c>
      <c r="R985" t="s">
        <v>2039</v>
      </c>
      <c r="S985" s="8">
        <f>(((J985/60)/60)/24)+DATE(1970,1,1)</f>
        <v>43716.208333333328</v>
      </c>
      <c r="T985" s="8">
        <f>(((K985/60)/60)/24)+DATE(1970,1,1)</f>
        <v>43742.208333333328</v>
      </c>
    </row>
    <row r="986" spans="1:20" customFormat="1" ht="17" x14ac:dyDescent="0.2">
      <c r="A986">
        <v>985</v>
      </c>
      <c r="B986" t="s">
        <v>1998</v>
      </c>
      <c r="C986" s="3" t="s">
        <v>1999</v>
      </c>
      <c r="D986">
        <v>170600</v>
      </c>
      <c r="E986">
        <v>114523</v>
      </c>
      <c r="F986" t="s">
        <v>14</v>
      </c>
      <c r="G986">
        <v>4405</v>
      </c>
      <c r="H986" t="s">
        <v>21</v>
      </c>
      <c r="I986" t="s">
        <v>22</v>
      </c>
      <c r="J986">
        <v>1386309600</v>
      </c>
      <c r="K986">
        <v>1388556000</v>
      </c>
      <c r="L986" t="b">
        <v>0</v>
      </c>
      <c r="M986" t="b">
        <v>1</v>
      </c>
      <c r="N986" t="s">
        <v>23</v>
      </c>
      <c r="O986" s="11">
        <f>E986/D986</f>
        <v>0.67129542790152408</v>
      </c>
      <c r="P986" s="5">
        <f>IF(ISERROR(E986/G986),"0",E986/G986)</f>
        <v>25.998410896708286</v>
      </c>
      <c r="Q986" t="s">
        <v>2034</v>
      </c>
      <c r="R986" t="s">
        <v>2035</v>
      </c>
      <c r="S986" s="8">
        <f>(((J986/60)/60)/24)+DATE(1970,1,1)</f>
        <v>41614.25</v>
      </c>
      <c r="T986" s="8">
        <f>(((K986/60)/60)/24)+DATE(1970,1,1)</f>
        <v>41640.25</v>
      </c>
    </row>
    <row r="987" spans="1:20" customFormat="1" ht="17" hidden="1" x14ac:dyDescent="0.2">
      <c r="A987">
        <v>209</v>
      </c>
      <c r="B987" t="s">
        <v>470</v>
      </c>
      <c r="C987" s="3" t="s">
        <v>471</v>
      </c>
      <c r="D987">
        <v>194500</v>
      </c>
      <c r="E987">
        <v>41212</v>
      </c>
      <c r="F987" t="s">
        <v>47</v>
      </c>
      <c r="G987">
        <v>808</v>
      </c>
      <c r="H987" t="s">
        <v>26</v>
      </c>
      <c r="I987" t="s">
        <v>27</v>
      </c>
      <c r="J987">
        <v>1462510800</v>
      </c>
      <c r="K987">
        <v>1463115600</v>
      </c>
      <c r="L987" t="b">
        <v>0</v>
      </c>
      <c r="M987" t="b">
        <v>0</v>
      </c>
      <c r="N987" t="s">
        <v>42</v>
      </c>
      <c r="O987" s="11">
        <f>E987/D987</f>
        <v>0.21188688946015424</v>
      </c>
      <c r="P987" s="5">
        <f>IF(ISERROR(E987/G987),"0",E987/G987)</f>
        <v>51.004950495049506</v>
      </c>
      <c r="Q987" t="s">
        <v>2040</v>
      </c>
      <c r="R987" t="s">
        <v>2041</v>
      </c>
      <c r="S987" s="8">
        <f>(((J987/60)/60)/24)+DATE(1970,1,1)</f>
        <v>42496.208333333328</v>
      </c>
      <c r="T987" s="8">
        <f>(((K987/60)/60)/24)+DATE(1970,1,1)</f>
        <v>42503.208333333328</v>
      </c>
    </row>
    <row r="988" spans="1:20" customFormat="1" ht="34" x14ac:dyDescent="0.2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t="s">
        <v>14</v>
      </c>
      <c r="G988">
        <v>92</v>
      </c>
      <c r="H988" t="s">
        <v>21</v>
      </c>
      <c r="I988" t="s">
        <v>22</v>
      </c>
      <c r="J988">
        <v>1301979600</v>
      </c>
      <c r="K988">
        <v>1303189200</v>
      </c>
      <c r="L988" t="b">
        <v>0</v>
      </c>
      <c r="M988" t="b">
        <v>0</v>
      </c>
      <c r="N988" t="s">
        <v>23</v>
      </c>
      <c r="O988" s="11">
        <f>E988/D988</f>
        <v>0.40307692307692305</v>
      </c>
      <c r="P988" s="5">
        <f>IF(ISERROR(E988/G988),"0",E988/G988)</f>
        <v>34.173913043478258</v>
      </c>
      <c r="Q988" t="s">
        <v>2034</v>
      </c>
      <c r="R988" t="s">
        <v>2035</v>
      </c>
      <c r="S988" s="8">
        <f>(((J988/60)/60)/24)+DATE(1970,1,1)</f>
        <v>40638.208333333336</v>
      </c>
      <c r="T988" s="8">
        <f>(((K988/60)/60)/24)+DATE(1970,1,1)</f>
        <v>40652.208333333336</v>
      </c>
    </row>
    <row r="989" spans="1:20" customFormat="1" ht="17" x14ac:dyDescent="0.2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t="s">
        <v>20</v>
      </c>
      <c r="G989">
        <v>480</v>
      </c>
      <c r="H989" t="s">
        <v>21</v>
      </c>
      <c r="I989" t="s">
        <v>22</v>
      </c>
      <c r="J989">
        <v>1493269200</v>
      </c>
      <c r="K989">
        <v>1494478800</v>
      </c>
      <c r="L989" t="b">
        <v>0</v>
      </c>
      <c r="M989" t="b">
        <v>0</v>
      </c>
      <c r="N989" t="s">
        <v>42</v>
      </c>
      <c r="O989" s="11">
        <f>E989/D989</f>
        <v>2.1679032258064517</v>
      </c>
      <c r="P989" s="5">
        <f>IF(ISERROR(E989/G989),"0",E989/G989)</f>
        <v>28.002083333333335</v>
      </c>
      <c r="Q989" t="s">
        <v>2040</v>
      </c>
      <c r="R989" t="s">
        <v>2041</v>
      </c>
      <c r="S989" s="8">
        <f>(((J989/60)/60)/24)+DATE(1970,1,1)</f>
        <v>42852.208333333328</v>
      </c>
      <c r="T989" s="8">
        <f>(((K989/60)/60)/24)+DATE(1970,1,1)</f>
        <v>42866.208333333328</v>
      </c>
    </row>
    <row r="990" spans="1:20" customFormat="1" ht="17" x14ac:dyDescent="0.2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t="s">
        <v>14</v>
      </c>
      <c r="G990">
        <v>64</v>
      </c>
      <c r="H990" t="s">
        <v>21</v>
      </c>
      <c r="I990" t="s">
        <v>22</v>
      </c>
      <c r="J990">
        <v>1478930400</v>
      </c>
      <c r="K990">
        <v>1480744800</v>
      </c>
      <c r="L990" t="b">
        <v>0</v>
      </c>
      <c r="M990" t="b">
        <v>0</v>
      </c>
      <c r="N990" t="s">
        <v>133</v>
      </c>
      <c r="O990" s="11">
        <f>E990/D990</f>
        <v>0.52117021276595743</v>
      </c>
      <c r="P990" s="5">
        <f>IF(ISERROR(E990/G990),"0",E990/G990)</f>
        <v>76.546875</v>
      </c>
      <c r="Q990" t="s">
        <v>2046</v>
      </c>
      <c r="R990" t="s">
        <v>2055</v>
      </c>
      <c r="S990" s="8">
        <f>(((J990/60)/60)/24)+DATE(1970,1,1)</f>
        <v>42686.25</v>
      </c>
      <c r="T990" s="8">
        <f>(((K990/60)/60)/24)+DATE(1970,1,1)</f>
        <v>42707.25</v>
      </c>
    </row>
    <row r="991" spans="1:20" customFormat="1" ht="17" x14ac:dyDescent="0.2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t="s">
        <v>20</v>
      </c>
      <c r="G991">
        <v>226</v>
      </c>
      <c r="H991" t="s">
        <v>21</v>
      </c>
      <c r="I991" t="s">
        <v>22</v>
      </c>
      <c r="J991">
        <v>1555390800</v>
      </c>
      <c r="K991">
        <v>1555822800</v>
      </c>
      <c r="L991" t="b">
        <v>0</v>
      </c>
      <c r="M991" t="b">
        <v>0</v>
      </c>
      <c r="N991" t="s">
        <v>206</v>
      </c>
      <c r="O991" s="11">
        <f>E991/D991</f>
        <v>4.9958333333333336</v>
      </c>
      <c r="P991" s="5">
        <f>IF(ISERROR(E991/G991),"0",E991/G991)</f>
        <v>53.053097345132741</v>
      </c>
      <c r="Q991" t="s">
        <v>2046</v>
      </c>
      <c r="R991" t="s">
        <v>2058</v>
      </c>
      <c r="S991" s="8">
        <f>(((J991/60)/60)/24)+DATE(1970,1,1)</f>
        <v>43571.208333333328</v>
      </c>
      <c r="T991" s="8">
        <f>(((K991/60)/60)/24)+DATE(1970,1,1)</f>
        <v>43576.208333333328</v>
      </c>
    </row>
    <row r="992" spans="1:20" customFormat="1" ht="17" x14ac:dyDescent="0.2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t="s">
        <v>14</v>
      </c>
      <c r="G992">
        <v>64</v>
      </c>
      <c r="H992" t="s">
        <v>21</v>
      </c>
      <c r="I992" t="s">
        <v>22</v>
      </c>
      <c r="J992">
        <v>1456984800</v>
      </c>
      <c r="K992">
        <v>1458882000</v>
      </c>
      <c r="L992" t="b">
        <v>0</v>
      </c>
      <c r="M992" t="b">
        <v>1</v>
      </c>
      <c r="N992" t="s">
        <v>53</v>
      </c>
      <c r="O992" s="11">
        <f>E992/D992</f>
        <v>0.87679487179487181</v>
      </c>
      <c r="P992" s="5">
        <f>IF(ISERROR(E992/G992),"0",E992/G992)</f>
        <v>106.859375</v>
      </c>
      <c r="Q992" t="s">
        <v>2040</v>
      </c>
      <c r="R992" t="s">
        <v>2043</v>
      </c>
      <c r="S992" s="8">
        <f>(((J992/60)/60)/24)+DATE(1970,1,1)</f>
        <v>42432.25</v>
      </c>
      <c r="T992" s="8">
        <f>(((K992/60)/60)/24)+DATE(1970,1,1)</f>
        <v>42454.208333333328</v>
      </c>
    </row>
    <row r="993" spans="1:20" customFormat="1" ht="17" x14ac:dyDescent="0.2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t="s">
        <v>20</v>
      </c>
      <c r="G993">
        <v>241</v>
      </c>
      <c r="H993" t="s">
        <v>21</v>
      </c>
      <c r="I993" t="s">
        <v>22</v>
      </c>
      <c r="J993">
        <v>1411621200</v>
      </c>
      <c r="K993">
        <v>1411966800</v>
      </c>
      <c r="L993" t="b">
        <v>0</v>
      </c>
      <c r="M993" t="b">
        <v>1</v>
      </c>
      <c r="N993" t="s">
        <v>23</v>
      </c>
      <c r="O993" s="11">
        <f>E993/D993</f>
        <v>1.131734693877551</v>
      </c>
      <c r="P993" s="5">
        <f>IF(ISERROR(E993/G993),"0",E993/G993)</f>
        <v>46.020746887966808</v>
      </c>
      <c r="Q993" t="s">
        <v>2034</v>
      </c>
      <c r="R993" t="s">
        <v>2035</v>
      </c>
      <c r="S993" s="8">
        <f>(((J993/60)/60)/24)+DATE(1970,1,1)</f>
        <v>41907.208333333336</v>
      </c>
      <c r="T993" s="8">
        <f>(((K993/60)/60)/24)+DATE(1970,1,1)</f>
        <v>41911.208333333336</v>
      </c>
    </row>
    <row r="994" spans="1:20" customFormat="1" ht="17" x14ac:dyDescent="0.2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t="s">
        <v>20</v>
      </c>
      <c r="G994">
        <v>132</v>
      </c>
      <c r="H994" t="s">
        <v>21</v>
      </c>
      <c r="I994" t="s">
        <v>22</v>
      </c>
      <c r="J994">
        <v>1525669200</v>
      </c>
      <c r="K994">
        <v>1526878800</v>
      </c>
      <c r="L994" t="b">
        <v>0</v>
      </c>
      <c r="M994" t="b">
        <v>1</v>
      </c>
      <c r="N994" t="s">
        <v>53</v>
      </c>
      <c r="O994" s="11">
        <f>E994/D994</f>
        <v>4.2654838709677421</v>
      </c>
      <c r="P994" s="5">
        <f>IF(ISERROR(E994/G994),"0",E994/G994)</f>
        <v>100.17424242424242</v>
      </c>
      <c r="Q994" t="s">
        <v>2040</v>
      </c>
      <c r="R994" t="s">
        <v>2043</v>
      </c>
      <c r="S994" s="8">
        <f>(((J994/60)/60)/24)+DATE(1970,1,1)</f>
        <v>43227.208333333328</v>
      </c>
      <c r="T994" s="8">
        <f>(((K994/60)/60)/24)+DATE(1970,1,1)</f>
        <v>43241.208333333328</v>
      </c>
    </row>
    <row r="995" spans="1:20" customFormat="1" ht="17" x14ac:dyDescent="0.2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t="s">
        <v>74</v>
      </c>
      <c r="G995">
        <v>75</v>
      </c>
      <c r="H995" t="s">
        <v>107</v>
      </c>
      <c r="I995" t="s">
        <v>108</v>
      </c>
      <c r="J995">
        <v>1450936800</v>
      </c>
      <c r="K995">
        <v>1452405600</v>
      </c>
      <c r="L995" t="b">
        <v>0</v>
      </c>
      <c r="M995" t="b">
        <v>1</v>
      </c>
      <c r="N995" t="s">
        <v>122</v>
      </c>
      <c r="O995" s="11">
        <f>E995/D995</f>
        <v>0.77632653061224488</v>
      </c>
      <c r="P995" s="5">
        <f>IF(ISERROR(E995/G995),"0",E995/G995)</f>
        <v>101.44</v>
      </c>
      <c r="Q995" t="s">
        <v>2053</v>
      </c>
      <c r="R995" t="s">
        <v>2054</v>
      </c>
      <c r="S995" s="8">
        <f>(((J995/60)/60)/24)+DATE(1970,1,1)</f>
        <v>42362.25</v>
      </c>
      <c r="T995" s="8">
        <f>(((K995/60)/60)/24)+DATE(1970,1,1)</f>
        <v>42379.25</v>
      </c>
    </row>
    <row r="996" spans="1:20" customFormat="1" ht="17" x14ac:dyDescent="0.2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t="s">
        <v>14</v>
      </c>
      <c r="G996">
        <v>842</v>
      </c>
      <c r="H996" t="s">
        <v>21</v>
      </c>
      <c r="I996" t="s">
        <v>22</v>
      </c>
      <c r="J996">
        <v>1413522000</v>
      </c>
      <c r="K996">
        <v>1414040400</v>
      </c>
      <c r="L996" t="b">
        <v>0</v>
      </c>
      <c r="M996" t="b">
        <v>1</v>
      </c>
      <c r="N996" t="s">
        <v>206</v>
      </c>
      <c r="O996" s="11">
        <f>E996/D996</f>
        <v>0.52496810772501767</v>
      </c>
      <c r="P996" s="5">
        <f>IF(ISERROR(E996/G996),"0",E996/G996)</f>
        <v>87.972684085510693</v>
      </c>
      <c r="Q996" t="s">
        <v>2046</v>
      </c>
      <c r="R996" t="s">
        <v>2058</v>
      </c>
      <c r="S996" s="8">
        <f>(((J996/60)/60)/24)+DATE(1970,1,1)</f>
        <v>41929.208333333336</v>
      </c>
      <c r="T996" s="8">
        <f>(((K996/60)/60)/24)+DATE(1970,1,1)</f>
        <v>41935.208333333336</v>
      </c>
    </row>
    <row r="997" spans="1:20" customFormat="1" ht="17" x14ac:dyDescent="0.2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t="s">
        <v>20</v>
      </c>
      <c r="G997">
        <v>2043</v>
      </c>
      <c r="H997" t="s">
        <v>21</v>
      </c>
      <c r="I997" t="s">
        <v>22</v>
      </c>
      <c r="J997">
        <v>1541307600</v>
      </c>
      <c r="K997">
        <v>1543816800</v>
      </c>
      <c r="L997" t="b">
        <v>0</v>
      </c>
      <c r="M997" t="b">
        <v>1</v>
      </c>
      <c r="N997" t="s">
        <v>17</v>
      </c>
      <c r="O997" s="11">
        <f>E997/D997</f>
        <v>1.5746762589928058</v>
      </c>
      <c r="P997" s="5">
        <f>IF(ISERROR(E997/G997),"0",E997/G997)</f>
        <v>74.995594713656388</v>
      </c>
      <c r="Q997" t="s">
        <v>2032</v>
      </c>
      <c r="R997" t="s">
        <v>2033</v>
      </c>
      <c r="S997" s="8">
        <f>(((J997/60)/60)/24)+DATE(1970,1,1)</f>
        <v>43408.208333333328</v>
      </c>
      <c r="T997" s="8">
        <f>(((K997/60)/60)/24)+DATE(1970,1,1)</f>
        <v>43437.25</v>
      </c>
    </row>
    <row r="998" spans="1:20" customFormat="1" ht="34" x14ac:dyDescent="0.2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t="s">
        <v>14</v>
      </c>
      <c r="G998">
        <v>112</v>
      </c>
      <c r="H998" t="s">
        <v>21</v>
      </c>
      <c r="I998" t="s">
        <v>22</v>
      </c>
      <c r="J998">
        <v>1357106400</v>
      </c>
      <c r="K998">
        <v>1359698400</v>
      </c>
      <c r="L998" t="b">
        <v>0</v>
      </c>
      <c r="M998" t="b">
        <v>0</v>
      </c>
      <c r="N998" t="s">
        <v>33</v>
      </c>
      <c r="O998" s="11">
        <f>E998/D998</f>
        <v>0.72939393939393937</v>
      </c>
      <c r="P998" s="5">
        <f>IF(ISERROR(E998/G998),"0",E998/G998)</f>
        <v>42.982142857142854</v>
      </c>
      <c r="Q998" t="s">
        <v>2038</v>
      </c>
      <c r="R998" t="s">
        <v>2039</v>
      </c>
      <c r="S998" s="8">
        <f>(((J998/60)/60)/24)+DATE(1970,1,1)</f>
        <v>41276.25</v>
      </c>
      <c r="T998" s="8">
        <f>(((K998/60)/60)/24)+DATE(1970,1,1)</f>
        <v>41306.25</v>
      </c>
    </row>
    <row r="999" spans="1:20" customFormat="1" ht="17" x14ac:dyDescent="0.2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t="s">
        <v>74</v>
      </c>
      <c r="G999">
        <v>139</v>
      </c>
      <c r="H999" t="s">
        <v>107</v>
      </c>
      <c r="I999" t="s">
        <v>108</v>
      </c>
      <c r="J999">
        <v>1390197600</v>
      </c>
      <c r="K999">
        <v>1390629600</v>
      </c>
      <c r="L999" t="b">
        <v>0</v>
      </c>
      <c r="M999" t="b">
        <v>0</v>
      </c>
      <c r="N999" t="s">
        <v>33</v>
      </c>
      <c r="O999" s="11">
        <f>E999/D999</f>
        <v>0.60565789473684206</v>
      </c>
      <c r="P999" s="5">
        <f>IF(ISERROR(E999/G999),"0",E999/G999)</f>
        <v>33.115107913669064</v>
      </c>
      <c r="Q999" t="s">
        <v>2038</v>
      </c>
      <c r="R999" t="s">
        <v>2039</v>
      </c>
      <c r="S999" s="8">
        <f>(((J999/60)/60)/24)+DATE(1970,1,1)</f>
        <v>41659.25</v>
      </c>
      <c r="T999" s="8">
        <f>(((K999/60)/60)/24)+DATE(1970,1,1)</f>
        <v>41664.25</v>
      </c>
    </row>
    <row r="1000" spans="1:20" customFormat="1" ht="17" x14ac:dyDescent="0.2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t="s">
        <v>14</v>
      </c>
      <c r="G1000">
        <v>374</v>
      </c>
      <c r="H1000" t="s">
        <v>21</v>
      </c>
      <c r="I1000" t="s">
        <v>22</v>
      </c>
      <c r="J1000">
        <v>1265868000</v>
      </c>
      <c r="K1000">
        <v>1267077600</v>
      </c>
      <c r="L1000" t="b">
        <v>0</v>
      </c>
      <c r="M1000" t="b">
        <v>1</v>
      </c>
      <c r="N1000" t="s">
        <v>60</v>
      </c>
      <c r="O1000" s="11">
        <f>E1000/D1000</f>
        <v>0.5679129129129129</v>
      </c>
      <c r="P1000" s="5">
        <f>IF(ISERROR(E1000/G1000),"0",E1000/G1000)</f>
        <v>101.13101604278074</v>
      </c>
      <c r="Q1000" t="s">
        <v>2034</v>
      </c>
      <c r="R1000" t="s">
        <v>2044</v>
      </c>
      <c r="S1000" s="8">
        <f>(((J1000/60)/60)/24)+DATE(1970,1,1)</f>
        <v>40220.25</v>
      </c>
      <c r="T1000" s="8">
        <f>(((K1000/60)/60)/24)+DATE(1970,1,1)</f>
        <v>40234.25</v>
      </c>
    </row>
    <row r="1001" spans="1:20" customFormat="1" ht="17" x14ac:dyDescent="0.2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t="s">
        <v>74</v>
      </c>
      <c r="G1001">
        <v>1122</v>
      </c>
      <c r="H1001" t="s">
        <v>21</v>
      </c>
      <c r="I1001" t="s">
        <v>22</v>
      </c>
      <c r="J1001">
        <v>1467176400</v>
      </c>
      <c r="K1001">
        <v>1467781200</v>
      </c>
      <c r="L1001" t="b">
        <v>0</v>
      </c>
      <c r="M1001" t="b">
        <v>0</v>
      </c>
      <c r="N1001" t="s">
        <v>17</v>
      </c>
      <c r="O1001" s="11">
        <f>E1001/D1001</f>
        <v>0.56542754275427543</v>
      </c>
      <c r="P1001" s="5">
        <f>IF(ISERROR(E1001/G1001),"0",E1001/G1001)</f>
        <v>55.98841354723708</v>
      </c>
      <c r="Q1001" t="s">
        <v>2032</v>
      </c>
      <c r="R1001" t="s">
        <v>2033</v>
      </c>
      <c r="S1001" s="8">
        <f>(((J1001/60)/60)/24)+DATE(1970,1,1)</f>
        <v>42550.208333333328</v>
      </c>
      <c r="T1001" s="8">
        <f>(((K1001/60)/60)/24)+DATE(1970,1,1)</f>
        <v>42557.208333333328</v>
      </c>
    </row>
    <row r="1002" spans="1:20" customFormat="1" x14ac:dyDescent="0.2">
      <c r="C1002" s="3"/>
      <c r="O1002" s="11"/>
      <c r="P1002" s="5"/>
    </row>
    <row r="1003" spans="1:20" customFormat="1" x14ac:dyDescent="0.2">
      <c r="C1003" s="3"/>
      <c r="O1003" s="11"/>
      <c r="P1003" s="5"/>
    </row>
    <row r="1004" spans="1:20" customFormat="1" x14ac:dyDescent="0.2">
      <c r="C1004" s="3"/>
      <c r="O1004" s="11"/>
      <c r="P1004" s="5"/>
    </row>
    <row r="1005" spans="1:20" customFormat="1" x14ac:dyDescent="0.2">
      <c r="C1005" s="3"/>
      <c r="O1005" s="11"/>
      <c r="P1005" s="5"/>
    </row>
    <row r="1006" spans="1:20" customFormat="1" x14ac:dyDescent="0.2">
      <c r="C1006" s="3"/>
      <c r="O1006" s="11"/>
      <c r="P1006" s="5"/>
    </row>
    <row r="1007" spans="1:20" customFormat="1" x14ac:dyDescent="0.2">
      <c r="C1007" s="3"/>
      <c r="O1007" s="11"/>
      <c r="P1007" s="5"/>
    </row>
    <row r="1008" spans="1:20" customFormat="1" x14ac:dyDescent="0.2">
      <c r="C1008" s="3"/>
      <c r="O1008" s="11"/>
      <c r="P1008" s="5"/>
    </row>
    <row r="1009" spans="3:16" customFormat="1" x14ac:dyDescent="0.2">
      <c r="C1009" s="3"/>
      <c r="O1009" s="11"/>
      <c r="P1009" s="5"/>
    </row>
    <row r="1010" spans="3:16" customFormat="1" x14ac:dyDescent="0.2">
      <c r="C1010" s="3"/>
      <c r="O1010" s="11"/>
      <c r="P1010" s="5"/>
    </row>
    <row r="1011" spans="3:16" customFormat="1" x14ac:dyDescent="0.2">
      <c r="C1011" s="3"/>
      <c r="O1011" s="11"/>
      <c r="P1011" s="5"/>
    </row>
    <row r="1012" spans="3:16" customFormat="1" x14ac:dyDescent="0.2">
      <c r="C1012" s="3"/>
      <c r="O1012" s="11"/>
      <c r="P1012" s="5"/>
    </row>
    <row r="1013" spans="3:16" customFormat="1" x14ac:dyDescent="0.2">
      <c r="C1013" s="3"/>
      <c r="O1013" s="11"/>
      <c r="P1013" s="5"/>
    </row>
    <row r="1014" spans="3:16" customFormat="1" x14ac:dyDescent="0.2">
      <c r="C1014" s="3"/>
      <c r="O1014" s="11"/>
      <c r="P1014" s="5"/>
    </row>
    <row r="1015" spans="3:16" customFormat="1" x14ac:dyDescent="0.2">
      <c r="C1015" s="3"/>
      <c r="O1015" s="11"/>
      <c r="P1015" s="5"/>
    </row>
    <row r="1016" spans="3:16" customFormat="1" x14ac:dyDescent="0.2">
      <c r="C1016" s="3"/>
      <c r="O1016" s="11"/>
      <c r="P1016" s="5"/>
    </row>
    <row r="1017" spans="3:16" customFormat="1" x14ac:dyDescent="0.2">
      <c r="C1017" s="3"/>
      <c r="O1017" s="11"/>
      <c r="P1017" s="5"/>
    </row>
    <row r="1018" spans="3:16" customFormat="1" x14ac:dyDescent="0.2">
      <c r="C1018" s="3"/>
      <c r="O1018" s="11"/>
      <c r="P1018" s="5"/>
    </row>
    <row r="1019" spans="3:16" customFormat="1" x14ac:dyDescent="0.2">
      <c r="C1019" s="3"/>
      <c r="O1019" s="11"/>
      <c r="P1019" s="5"/>
    </row>
    <row r="1020" spans="3:16" customFormat="1" x14ac:dyDescent="0.2">
      <c r="C1020" s="3"/>
      <c r="O1020" s="11"/>
      <c r="P1020" s="5"/>
    </row>
    <row r="1021" spans="3:16" customFormat="1" x14ac:dyDescent="0.2">
      <c r="C1021" s="3"/>
      <c r="O1021" s="11"/>
      <c r="P1021" s="5"/>
    </row>
    <row r="1022" spans="3:16" customFormat="1" x14ac:dyDescent="0.2">
      <c r="C1022" s="3"/>
      <c r="O1022" s="11"/>
      <c r="P1022" s="5"/>
    </row>
    <row r="1023" spans="3:16" customFormat="1" x14ac:dyDescent="0.2">
      <c r="C1023" s="3"/>
      <c r="O1023" s="11"/>
      <c r="P1023" s="5"/>
    </row>
    <row r="1024" spans="3:16" customFormat="1" x14ac:dyDescent="0.2">
      <c r="C1024" s="3"/>
      <c r="O1024" s="11"/>
      <c r="P1024" s="5"/>
    </row>
    <row r="1025" spans="3:16" customFormat="1" x14ac:dyDescent="0.2">
      <c r="C1025" s="3"/>
      <c r="O1025" s="11"/>
      <c r="P1025" s="5"/>
    </row>
    <row r="1026" spans="3:16" customFormat="1" x14ac:dyDescent="0.2">
      <c r="C1026" s="3"/>
      <c r="O1026" s="11"/>
      <c r="P1026" s="5"/>
    </row>
    <row r="1027" spans="3:16" customFormat="1" x14ac:dyDescent="0.2">
      <c r="C1027" s="3"/>
      <c r="O1027" s="11"/>
      <c r="P1027" s="5"/>
    </row>
    <row r="1028" spans="3:16" customFormat="1" x14ac:dyDescent="0.2">
      <c r="C1028" s="3"/>
      <c r="O1028" s="11"/>
      <c r="P1028" s="5"/>
    </row>
    <row r="1029" spans="3:16" customFormat="1" x14ac:dyDescent="0.2">
      <c r="C1029" s="3"/>
      <c r="O1029" s="11"/>
      <c r="P1029" s="5"/>
    </row>
    <row r="1030" spans="3:16" customFormat="1" x14ac:dyDescent="0.2">
      <c r="C1030" s="3"/>
      <c r="O1030" s="11"/>
      <c r="P1030" s="5"/>
    </row>
    <row r="1031" spans="3:16" customFormat="1" x14ac:dyDescent="0.2">
      <c r="C1031" s="3"/>
      <c r="O1031" s="11"/>
      <c r="P1031" s="5"/>
    </row>
    <row r="1032" spans="3:16" customFormat="1" x14ac:dyDescent="0.2">
      <c r="C1032" s="3"/>
      <c r="O1032" s="11"/>
      <c r="P1032" s="5"/>
    </row>
    <row r="1033" spans="3:16" customFormat="1" x14ac:dyDescent="0.2">
      <c r="C1033" s="3"/>
      <c r="O1033" s="11"/>
      <c r="P1033" s="5"/>
    </row>
    <row r="1034" spans="3:16" customFormat="1" x14ac:dyDescent="0.2">
      <c r="C1034" s="3"/>
      <c r="O1034" s="11"/>
      <c r="P1034" s="5"/>
    </row>
    <row r="1035" spans="3:16" customFormat="1" x14ac:dyDescent="0.2">
      <c r="C1035" s="3"/>
      <c r="O1035" s="11"/>
      <c r="P1035" s="5"/>
    </row>
    <row r="1036" spans="3:16" customFormat="1" x14ac:dyDescent="0.2">
      <c r="C1036" s="3"/>
      <c r="O1036" s="11"/>
      <c r="P1036" s="5"/>
    </row>
    <row r="1037" spans="3:16" customFormat="1" x14ac:dyDescent="0.2">
      <c r="C1037" s="3"/>
      <c r="O1037" s="11"/>
      <c r="P1037" s="5"/>
    </row>
    <row r="1038" spans="3:16" customFormat="1" x14ac:dyDescent="0.2">
      <c r="C1038" s="3"/>
      <c r="O1038" s="11"/>
      <c r="P1038" s="5"/>
    </row>
    <row r="1039" spans="3:16" customFormat="1" x14ac:dyDescent="0.2">
      <c r="C1039" s="3"/>
      <c r="O1039" s="11"/>
      <c r="P1039" s="5"/>
    </row>
    <row r="1040" spans="3:16" customFormat="1" x14ac:dyDescent="0.2">
      <c r="C1040" s="3"/>
      <c r="O1040" s="11"/>
      <c r="P1040" s="5"/>
    </row>
    <row r="1041" spans="3:16" customFormat="1" x14ac:dyDescent="0.2">
      <c r="C1041" s="3"/>
      <c r="O1041" s="11"/>
      <c r="P1041" s="5"/>
    </row>
  </sheetData>
  <sortState xmlns:xlrd2="http://schemas.microsoft.com/office/spreadsheetml/2017/richdata2" ref="A2:T1001">
    <sortCondition ref="D2:D1001"/>
  </sortState>
  <conditionalFormatting sqref="F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032">
    <cfRule type="containsText" dxfId="3" priority="2" operator="containsText" text="canceled">
      <formula>NOT(ISERROR(SEARCH("canceled",F2)))</formula>
    </cfRule>
    <cfRule type="containsText" dxfId="2" priority="3" operator="containsText" text="Live">
      <formula>NOT(ISERROR(SEARCH("Live",F2)))</formula>
    </cfRule>
    <cfRule type="containsText" dxfId="1" priority="4" operator="containsText" text="successful">
      <formula>NOT(ISERROR(SEARCH("successful",F2)))</formula>
    </cfRule>
    <cfRule type="containsText" dxfId="0" priority="5" operator="containsText" text="failed">
      <formula>NOT(ISERROR(SEARCH("failed",F2)))</formula>
    </cfRule>
  </conditionalFormatting>
  <conditionalFormatting sqref="O1:O1048576">
    <cfRule type="colorScale" priority="1">
      <colorScale>
        <cfvo type="num" val="0"/>
        <cfvo type="num" val="1"/>
        <cfvo type="num" val="2"/>
        <color rgb="FFC00000"/>
        <color theme="9" tint="-0.249977111117893"/>
        <color theme="4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B09F-A0B3-1943-8360-DE0440575E6B}">
  <sheetPr codeName="Sheet3"/>
  <dimension ref="A1:F14"/>
  <sheetViews>
    <sheetView workbookViewId="0">
      <selection activeCell="A13" sqref="A13:F13"/>
      <pivotSelection pane="bottomRight" showHeader="1" extendable="1" axis="axisRow" start="8" max="10" activeRow="12" previousRow="12" click="1" r:id="rId1">
        <pivotArea dataOnly="0" fieldPosition="0">
          <references count="1">
            <reference field="16" count="1">
              <x v="8"/>
            </reference>
          </references>
        </pivotArea>
      </pivotSelection>
    </sheetView>
  </sheetViews>
  <sheetFormatPr baseColWidth="10" defaultRowHeight="16" x14ac:dyDescent="0.2"/>
  <cols>
    <col min="1" max="1" width="15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6" width="10.83203125" bestFit="1" customWidth="1"/>
    <col min="7" max="7" width="23.1640625" bestFit="1" customWidth="1"/>
    <col min="8" max="8" width="15.6640625" bestFit="1" customWidth="1"/>
    <col min="9" max="9" width="23.1640625" bestFit="1" customWidth="1"/>
    <col min="10" max="10" width="20.5" bestFit="1" customWidth="1"/>
    <col min="11" max="11" width="28" bestFit="1" customWidth="1"/>
  </cols>
  <sheetData>
    <row r="1" spans="1:6" x14ac:dyDescent="0.2">
      <c r="A1" s="6" t="s">
        <v>6</v>
      </c>
      <c r="B1" t="s">
        <v>2070</v>
      </c>
    </row>
    <row r="3" spans="1:6" x14ac:dyDescent="0.2">
      <c r="A3" s="6" t="s">
        <v>2069</v>
      </c>
      <c r="B3" s="6" t="s">
        <v>2068</v>
      </c>
    </row>
    <row r="4" spans="1:6" x14ac:dyDescent="0.2">
      <c r="A4" s="6" t="s">
        <v>2066</v>
      </c>
      <c r="B4" t="s">
        <v>74</v>
      </c>
      <c r="C4" t="s">
        <v>14</v>
      </c>
      <c r="D4" t="s">
        <v>47</v>
      </c>
      <c r="E4" t="s">
        <v>20</v>
      </c>
      <c r="F4" t="s">
        <v>2067</v>
      </c>
    </row>
    <row r="5" spans="1:6" x14ac:dyDescent="0.2">
      <c r="A5" s="7" t="s">
        <v>2040</v>
      </c>
      <c r="B5">
        <v>11</v>
      </c>
      <c r="C5">
        <v>60</v>
      </c>
      <c r="D5">
        <v>5</v>
      </c>
      <c r="E5">
        <v>102</v>
      </c>
      <c r="F5">
        <v>178</v>
      </c>
    </row>
    <row r="6" spans="1:6" x14ac:dyDescent="0.2">
      <c r="A6" s="7" t="s">
        <v>2032</v>
      </c>
      <c r="B6">
        <v>4</v>
      </c>
      <c r="C6">
        <v>20</v>
      </c>
      <c r="E6">
        <v>22</v>
      </c>
      <c r="F6">
        <v>46</v>
      </c>
    </row>
    <row r="7" spans="1:6" x14ac:dyDescent="0.2">
      <c r="A7" s="7" t="s">
        <v>2049</v>
      </c>
      <c r="B7">
        <v>1</v>
      </c>
      <c r="C7">
        <v>23</v>
      </c>
      <c r="D7">
        <v>3</v>
      </c>
      <c r="E7">
        <v>21</v>
      </c>
      <c r="F7">
        <v>48</v>
      </c>
    </row>
    <row r="8" spans="1:6" x14ac:dyDescent="0.2">
      <c r="A8" s="7" t="s">
        <v>2063</v>
      </c>
      <c r="E8">
        <v>4</v>
      </c>
      <c r="F8">
        <v>4</v>
      </c>
    </row>
    <row r="9" spans="1:6" x14ac:dyDescent="0.2">
      <c r="A9" s="7" t="s">
        <v>2034</v>
      </c>
      <c r="B9">
        <v>10</v>
      </c>
      <c r="C9">
        <v>66</v>
      </c>
      <c r="E9">
        <v>99</v>
      </c>
      <c r="F9">
        <v>175</v>
      </c>
    </row>
    <row r="10" spans="1:6" x14ac:dyDescent="0.2">
      <c r="A10" s="7" t="s">
        <v>2053</v>
      </c>
      <c r="B10">
        <v>4</v>
      </c>
      <c r="C10">
        <v>11</v>
      </c>
      <c r="D10">
        <v>1</v>
      </c>
      <c r="E10">
        <v>26</v>
      </c>
      <c r="F10">
        <v>42</v>
      </c>
    </row>
    <row r="11" spans="1:6" x14ac:dyDescent="0.2">
      <c r="A11" s="7" t="s">
        <v>2046</v>
      </c>
      <c r="B11">
        <v>2</v>
      </c>
      <c r="C11">
        <v>24</v>
      </c>
      <c r="D11">
        <v>1</v>
      </c>
      <c r="E11">
        <v>40</v>
      </c>
      <c r="F11">
        <v>67</v>
      </c>
    </row>
    <row r="12" spans="1:6" x14ac:dyDescent="0.2">
      <c r="A12" s="7" t="s">
        <v>2036</v>
      </c>
      <c r="B12">
        <v>2</v>
      </c>
      <c r="C12">
        <v>28</v>
      </c>
      <c r="D12">
        <v>2</v>
      </c>
      <c r="E12">
        <v>64</v>
      </c>
      <c r="F12">
        <v>96</v>
      </c>
    </row>
    <row r="13" spans="1:6" x14ac:dyDescent="0.2">
      <c r="A13" s="7" t="s">
        <v>2038</v>
      </c>
      <c r="B13">
        <v>23</v>
      </c>
      <c r="C13">
        <v>132</v>
      </c>
      <c r="D13">
        <v>2</v>
      </c>
      <c r="E13">
        <v>187</v>
      </c>
      <c r="F13">
        <v>344</v>
      </c>
    </row>
    <row r="14" spans="1:6" x14ac:dyDescent="0.2">
      <c r="A14" s="7" t="s">
        <v>2067</v>
      </c>
      <c r="B14">
        <v>57</v>
      </c>
      <c r="C14">
        <v>364</v>
      </c>
      <c r="D14">
        <v>14</v>
      </c>
      <c r="E14">
        <v>565</v>
      </c>
      <c r="F1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2B70-A6BC-2041-9ED0-62AB66B217CB}">
  <sheetPr codeName="Sheet4"/>
  <dimension ref="A1:F30"/>
  <sheetViews>
    <sheetView workbookViewId="0">
      <selection activeCell="B3" sqref="B3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1" spans="1:6" x14ac:dyDescent="0.2">
      <c r="A1" s="6" t="s">
        <v>6</v>
      </c>
      <c r="B1" t="s">
        <v>2070</v>
      </c>
    </row>
    <row r="2" spans="1:6" x14ac:dyDescent="0.2">
      <c r="A2" s="6" t="s">
        <v>2065</v>
      </c>
      <c r="B2" t="s">
        <v>2070</v>
      </c>
    </row>
    <row r="4" spans="1:6" x14ac:dyDescent="0.2">
      <c r="A4" s="6" t="s">
        <v>2069</v>
      </c>
      <c r="B4" s="6" t="s">
        <v>2068</v>
      </c>
    </row>
    <row r="5" spans="1:6" x14ac:dyDescent="0.2">
      <c r="A5" s="6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">
      <c r="A6" s="7" t="s">
        <v>2048</v>
      </c>
      <c r="B6" s="27">
        <v>1</v>
      </c>
      <c r="C6" s="27">
        <v>10</v>
      </c>
      <c r="D6" s="27">
        <v>2</v>
      </c>
      <c r="E6" s="27">
        <v>21</v>
      </c>
      <c r="F6" s="27">
        <v>34</v>
      </c>
    </row>
    <row r="7" spans="1:6" x14ac:dyDescent="0.2">
      <c r="A7" s="7" t="s">
        <v>2064</v>
      </c>
      <c r="B7" s="27"/>
      <c r="C7" s="27"/>
      <c r="D7" s="27"/>
      <c r="E7" s="27">
        <v>4</v>
      </c>
      <c r="F7" s="27">
        <v>4</v>
      </c>
    </row>
    <row r="8" spans="1:6" x14ac:dyDescent="0.2">
      <c r="A8" s="7" t="s">
        <v>2041</v>
      </c>
      <c r="B8" s="27">
        <v>4</v>
      </c>
      <c r="C8" s="27">
        <v>21</v>
      </c>
      <c r="D8" s="27">
        <v>1</v>
      </c>
      <c r="E8" s="27">
        <v>34</v>
      </c>
      <c r="F8" s="27">
        <v>60</v>
      </c>
    </row>
    <row r="9" spans="1:6" x14ac:dyDescent="0.2">
      <c r="A9" s="7" t="s">
        <v>2043</v>
      </c>
      <c r="B9" s="27">
        <v>2</v>
      </c>
      <c r="C9" s="27">
        <v>12</v>
      </c>
      <c r="D9" s="27">
        <v>1</v>
      </c>
      <c r="E9" s="27">
        <v>22</v>
      </c>
      <c r="F9" s="27">
        <v>37</v>
      </c>
    </row>
    <row r="10" spans="1:6" x14ac:dyDescent="0.2">
      <c r="A10" s="7" t="s">
        <v>2042</v>
      </c>
      <c r="B10" s="27"/>
      <c r="C10" s="27">
        <v>8</v>
      </c>
      <c r="D10" s="27"/>
      <c r="E10" s="27">
        <v>10</v>
      </c>
      <c r="F10" s="27">
        <v>18</v>
      </c>
    </row>
    <row r="11" spans="1:6" x14ac:dyDescent="0.2">
      <c r="A11" s="7" t="s">
        <v>2052</v>
      </c>
      <c r="B11" s="27">
        <v>1</v>
      </c>
      <c r="C11" s="27">
        <v>7</v>
      </c>
      <c r="D11" s="27"/>
      <c r="E11" s="27">
        <v>9</v>
      </c>
      <c r="F11" s="27">
        <v>17</v>
      </c>
    </row>
    <row r="12" spans="1:6" x14ac:dyDescent="0.2">
      <c r="A12" s="7" t="s">
        <v>2033</v>
      </c>
      <c r="B12" s="27">
        <v>4</v>
      </c>
      <c r="C12" s="27">
        <v>20</v>
      </c>
      <c r="D12" s="27"/>
      <c r="E12" s="27">
        <v>22</v>
      </c>
      <c r="F12" s="27">
        <v>46</v>
      </c>
    </row>
    <row r="13" spans="1:6" x14ac:dyDescent="0.2">
      <c r="A13" s="7" t="s">
        <v>2044</v>
      </c>
      <c r="B13" s="27">
        <v>3</v>
      </c>
      <c r="C13" s="27">
        <v>19</v>
      </c>
      <c r="D13" s="27"/>
      <c r="E13" s="27">
        <v>23</v>
      </c>
      <c r="F13" s="27">
        <v>45</v>
      </c>
    </row>
    <row r="14" spans="1:6" x14ac:dyDescent="0.2">
      <c r="A14" s="7" t="s">
        <v>2057</v>
      </c>
      <c r="B14" s="27">
        <v>1</v>
      </c>
      <c r="C14" s="27">
        <v>6</v>
      </c>
      <c r="D14" s="27"/>
      <c r="E14" s="27">
        <v>10</v>
      </c>
      <c r="F14" s="27">
        <v>17</v>
      </c>
    </row>
    <row r="15" spans="1:6" x14ac:dyDescent="0.2">
      <c r="A15" s="7" t="s">
        <v>2056</v>
      </c>
      <c r="B15" s="27"/>
      <c r="C15" s="27">
        <v>3</v>
      </c>
      <c r="D15" s="27"/>
      <c r="E15" s="27">
        <v>4</v>
      </c>
      <c r="F15" s="27">
        <v>7</v>
      </c>
    </row>
    <row r="16" spans="1:6" x14ac:dyDescent="0.2">
      <c r="A16" s="7" t="s">
        <v>2060</v>
      </c>
      <c r="B16" s="27"/>
      <c r="C16" s="27">
        <v>8</v>
      </c>
      <c r="D16" s="27">
        <v>1</v>
      </c>
      <c r="E16" s="27">
        <v>4</v>
      </c>
      <c r="F16" s="27">
        <v>13</v>
      </c>
    </row>
    <row r="17" spans="1:6" x14ac:dyDescent="0.2">
      <c r="A17" s="7" t="s">
        <v>2047</v>
      </c>
      <c r="B17" s="27">
        <v>1</v>
      </c>
      <c r="C17" s="27">
        <v>6</v>
      </c>
      <c r="D17" s="27">
        <v>1</v>
      </c>
      <c r="E17" s="27">
        <v>13</v>
      </c>
      <c r="F17" s="27">
        <v>21</v>
      </c>
    </row>
    <row r="18" spans="1:6" x14ac:dyDescent="0.2">
      <c r="A18" s="7" t="s">
        <v>2054</v>
      </c>
      <c r="B18" s="27">
        <v>4</v>
      </c>
      <c r="C18" s="27">
        <v>11</v>
      </c>
      <c r="D18" s="27">
        <v>1</v>
      </c>
      <c r="E18" s="27">
        <v>26</v>
      </c>
      <c r="F18" s="27">
        <v>42</v>
      </c>
    </row>
    <row r="19" spans="1:6" x14ac:dyDescent="0.2">
      <c r="A19" s="7" t="s">
        <v>2039</v>
      </c>
      <c r="B19" s="27">
        <v>23</v>
      </c>
      <c r="C19" s="27">
        <v>132</v>
      </c>
      <c r="D19" s="27">
        <v>2</v>
      </c>
      <c r="E19" s="27">
        <v>187</v>
      </c>
      <c r="F19" s="27">
        <v>344</v>
      </c>
    </row>
    <row r="20" spans="1:6" x14ac:dyDescent="0.2">
      <c r="A20" s="7" t="s">
        <v>2055</v>
      </c>
      <c r="B20" s="27"/>
      <c r="C20" s="27">
        <v>4</v>
      </c>
      <c r="D20" s="27"/>
      <c r="E20" s="27">
        <v>4</v>
      </c>
      <c r="F20" s="27">
        <v>8</v>
      </c>
    </row>
    <row r="21" spans="1:6" x14ac:dyDescent="0.2">
      <c r="A21" s="7" t="s">
        <v>2035</v>
      </c>
      <c r="B21" s="27">
        <v>6</v>
      </c>
      <c r="C21" s="27">
        <v>30</v>
      </c>
      <c r="D21" s="27"/>
      <c r="E21" s="27">
        <v>49</v>
      </c>
      <c r="F21" s="27">
        <v>85</v>
      </c>
    </row>
    <row r="22" spans="1:6" x14ac:dyDescent="0.2">
      <c r="A22" s="7" t="s">
        <v>2062</v>
      </c>
      <c r="B22" s="27"/>
      <c r="C22" s="27">
        <v>9</v>
      </c>
      <c r="D22" s="27"/>
      <c r="E22" s="27">
        <v>5</v>
      </c>
      <c r="F22" s="27">
        <v>14</v>
      </c>
    </row>
    <row r="23" spans="1:6" x14ac:dyDescent="0.2">
      <c r="A23" s="7" t="s">
        <v>2051</v>
      </c>
      <c r="B23" s="27">
        <v>1</v>
      </c>
      <c r="C23" s="27">
        <v>5</v>
      </c>
      <c r="D23" s="27">
        <v>1</v>
      </c>
      <c r="E23" s="27">
        <v>9</v>
      </c>
      <c r="F23" s="27">
        <v>16</v>
      </c>
    </row>
    <row r="24" spans="1:6" x14ac:dyDescent="0.2">
      <c r="A24" s="7" t="s">
        <v>2059</v>
      </c>
      <c r="B24" s="27">
        <v>3</v>
      </c>
      <c r="C24" s="27">
        <v>3</v>
      </c>
      <c r="D24" s="27"/>
      <c r="E24" s="27">
        <v>11</v>
      </c>
      <c r="F24" s="27">
        <v>17</v>
      </c>
    </row>
    <row r="25" spans="1:6" x14ac:dyDescent="0.2">
      <c r="A25" s="7" t="s">
        <v>2058</v>
      </c>
      <c r="B25" s="27"/>
      <c r="C25" s="27">
        <v>7</v>
      </c>
      <c r="D25" s="27"/>
      <c r="E25" s="27">
        <v>14</v>
      </c>
      <c r="F25" s="27">
        <v>21</v>
      </c>
    </row>
    <row r="26" spans="1:6" x14ac:dyDescent="0.2">
      <c r="A26" s="7" t="s">
        <v>2050</v>
      </c>
      <c r="B26" s="27">
        <v>1</v>
      </c>
      <c r="C26" s="27">
        <v>15</v>
      </c>
      <c r="D26" s="27">
        <v>2</v>
      </c>
      <c r="E26" s="27">
        <v>17</v>
      </c>
      <c r="F26" s="27">
        <v>35</v>
      </c>
    </row>
    <row r="27" spans="1:6" x14ac:dyDescent="0.2">
      <c r="A27" s="7" t="s">
        <v>2045</v>
      </c>
      <c r="B27" s="27"/>
      <c r="C27" s="27">
        <v>16</v>
      </c>
      <c r="D27" s="27">
        <v>1</v>
      </c>
      <c r="E27" s="27">
        <v>28</v>
      </c>
      <c r="F27" s="27">
        <v>45</v>
      </c>
    </row>
    <row r="28" spans="1:6" x14ac:dyDescent="0.2">
      <c r="A28" s="7" t="s">
        <v>2037</v>
      </c>
      <c r="B28" s="27">
        <v>2</v>
      </c>
      <c r="C28" s="27">
        <v>12</v>
      </c>
      <c r="D28" s="27">
        <v>1</v>
      </c>
      <c r="E28" s="27">
        <v>36</v>
      </c>
      <c r="F28" s="27">
        <v>51</v>
      </c>
    </row>
    <row r="29" spans="1:6" x14ac:dyDescent="0.2">
      <c r="A29" s="7" t="s">
        <v>2061</v>
      </c>
      <c r="B29" s="27"/>
      <c r="C29" s="27"/>
      <c r="D29" s="27"/>
      <c r="E29" s="27">
        <v>3</v>
      </c>
      <c r="F29" s="27">
        <v>3</v>
      </c>
    </row>
    <row r="30" spans="1:6" x14ac:dyDescent="0.2">
      <c r="A30" s="7" t="s">
        <v>2067</v>
      </c>
      <c r="B30" s="27">
        <v>57</v>
      </c>
      <c r="C30" s="27">
        <v>364</v>
      </c>
      <c r="D30" s="27">
        <v>14</v>
      </c>
      <c r="E30" s="27">
        <v>565</v>
      </c>
      <c r="F30" s="27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CC92-A3B3-6047-83F1-9E8FD190F310}">
  <sheetPr codeName="Sheet1"/>
  <dimension ref="A1:F18"/>
  <sheetViews>
    <sheetView workbookViewId="0">
      <selection activeCell="E1" sqref="E1"/>
    </sheetView>
  </sheetViews>
  <sheetFormatPr baseColWidth="10" defaultRowHeight="16" x14ac:dyDescent="0.2"/>
  <cols>
    <col min="1" max="1" width="29.332031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1" spans="1:6" x14ac:dyDescent="0.2">
      <c r="A1" s="6" t="s">
        <v>2074</v>
      </c>
      <c r="B1" t="s">
        <v>2070</v>
      </c>
    </row>
    <row r="2" spans="1:6" x14ac:dyDescent="0.2">
      <c r="A2" s="6" t="s">
        <v>2065</v>
      </c>
      <c r="B2" t="s">
        <v>2070</v>
      </c>
    </row>
    <row r="4" spans="1:6" x14ac:dyDescent="0.2">
      <c r="A4" s="6" t="s">
        <v>2073</v>
      </c>
      <c r="B4" s="6" t="s">
        <v>2068</v>
      </c>
    </row>
    <row r="5" spans="1:6" x14ac:dyDescent="0.2">
      <c r="A5" s="6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">
      <c r="A6" s="9" t="s">
        <v>2075</v>
      </c>
      <c r="B6" s="27">
        <v>6</v>
      </c>
      <c r="C6" s="27">
        <v>36</v>
      </c>
      <c r="D6" s="27">
        <v>1</v>
      </c>
      <c r="E6" s="27">
        <v>49</v>
      </c>
      <c r="F6" s="27">
        <v>92</v>
      </c>
    </row>
    <row r="7" spans="1:6" x14ac:dyDescent="0.2">
      <c r="A7" s="9" t="s">
        <v>2076</v>
      </c>
      <c r="B7" s="27">
        <v>7</v>
      </c>
      <c r="C7" s="27">
        <v>28</v>
      </c>
      <c r="D7" s="27"/>
      <c r="E7" s="27">
        <v>44</v>
      </c>
      <c r="F7" s="27">
        <v>79</v>
      </c>
    </row>
    <row r="8" spans="1:6" x14ac:dyDescent="0.2">
      <c r="A8" s="9" t="s">
        <v>2077</v>
      </c>
      <c r="B8" s="27">
        <v>4</v>
      </c>
      <c r="C8" s="27">
        <v>33</v>
      </c>
      <c r="D8" s="27"/>
      <c r="E8" s="27">
        <v>49</v>
      </c>
      <c r="F8" s="27">
        <v>86</v>
      </c>
    </row>
    <row r="9" spans="1:6" x14ac:dyDescent="0.2">
      <c r="A9" s="9" t="s">
        <v>2078</v>
      </c>
      <c r="B9" s="27">
        <v>1</v>
      </c>
      <c r="C9" s="27">
        <v>30</v>
      </c>
      <c r="D9" s="27">
        <v>1</v>
      </c>
      <c r="E9" s="27">
        <v>46</v>
      </c>
      <c r="F9" s="27">
        <v>78</v>
      </c>
    </row>
    <row r="10" spans="1:6" x14ac:dyDescent="0.2">
      <c r="A10" s="9" t="s">
        <v>2079</v>
      </c>
      <c r="B10" s="27">
        <v>3</v>
      </c>
      <c r="C10" s="27">
        <v>35</v>
      </c>
      <c r="D10" s="27">
        <v>2</v>
      </c>
      <c r="E10" s="27">
        <v>46</v>
      </c>
      <c r="F10" s="27">
        <v>86</v>
      </c>
    </row>
    <row r="11" spans="1:6" x14ac:dyDescent="0.2">
      <c r="A11" s="9" t="s">
        <v>2080</v>
      </c>
      <c r="B11" s="27">
        <v>3</v>
      </c>
      <c r="C11" s="27">
        <v>28</v>
      </c>
      <c r="D11" s="27">
        <v>1</v>
      </c>
      <c r="E11" s="27">
        <v>55</v>
      </c>
      <c r="F11" s="27">
        <v>87</v>
      </c>
    </row>
    <row r="12" spans="1:6" x14ac:dyDescent="0.2">
      <c r="A12" s="9" t="s">
        <v>2081</v>
      </c>
      <c r="B12" s="27">
        <v>4</v>
      </c>
      <c r="C12" s="27">
        <v>31</v>
      </c>
      <c r="D12" s="27">
        <v>1</v>
      </c>
      <c r="E12" s="27">
        <v>58</v>
      </c>
      <c r="F12" s="27">
        <v>94</v>
      </c>
    </row>
    <row r="13" spans="1:6" x14ac:dyDescent="0.2">
      <c r="A13" s="9" t="s">
        <v>2082</v>
      </c>
      <c r="B13" s="27">
        <v>8</v>
      </c>
      <c r="C13" s="27">
        <v>35</v>
      </c>
      <c r="D13" s="27">
        <v>1</v>
      </c>
      <c r="E13" s="27">
        <v>41</v>
      </c>
      <c r="F13" s="27">
        <v>85</v>
      </c>
    </row>
    <row r="14" spans="1:6" x14ac:dyDescent="0.2">
      <c r="A14" s="9" t="s">
        <v>2083</v>
      </c>
      <c r="B14" s="27">
        <v>5</v>
      </c>
      <c r="C14" s="27">
        <v>23</v>
      </c>
      <c r="D14" s="27"/>
      <c r="E14" s="27">
        <v>45</v>
      </c>
      <c r="F14" s="27">
        <v>73</v>
      </c>
    </row>
    <row r="15" spans="1:6" x14ac:dyDescent="0.2">
      <c r="A15" s="9" t="s">
        <v>2084</v>
      </c>
      <c r="B15" s="27">
        <v>6</v>
      </c>
      <c r="C15" s="27">
        <v>26</v>
      </c>
      <c r="D15" s="27">
        <v>1</v>
      </c>
      <c r="E15" s="27">
        <v>45</v>
      </c>
      <c r="F15" s="27">
        <v>78</v>
      </c>
    </row>
    <row r="16" spans="1:6" x14ac:dyDescent="0.2">
      <c r="A16" s="9" t="s">
        <v>2085</v>
      </c>
      <c r="B16" s="27">
        <v>3</v>
      </c>
      <c r="C16" s="27">
        <v>27</v>
      </c>
      <c r="D16" s="27">
        <v>3</v>
      </c>
      <c r="E16" s="27">
        <v>45</v>
      </c>
      <c r="F16" s="27">
        <v>78</v>
      </c>
    </row>
    <row r="17" spans="1:6" x14ac:dyDescent="0.2">
      <c r="A17" s="9" t="s">
        <v>2086</v>
      </c>
      <c r="B17" s="27">
        <v>7</v>
      </c>
      <c r="C17" s="27">
        <v>32</v>
      </c>
      <c r="D17" s="27">
        <v>3</v>
      </c>
      <c r="E17" s="27">
        <v>42</v>
      </c>
      <c r="F17" s="27">
        <v>84</v>
      </c>
    </row>
    <row r="18" spans="1:6" x14ac:dyDescent="0.2">
      <c r="A18" s="9" t="s">
        <v>2067</v>
      </c>
      <c r="B18" s="27">
        <v>57</v>
      </c>
      <c r="C18" s="27">
        <v>364</v>
      </c>
      <c r="D18" s="27">
        <v>14</v>
      </c>
      <c r="E18" s="27">
        <v>565</v>
      </c>
      <c r="F18" s="27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14A3-F4EE-164D-9569-11480E94085B}">
  <sheetPr codeName="Sheet5"/>
  <dimension ref="A1:H13"/>
  <sheetViews>
    <sheetView workbookViewId="0">
      <selection activeCell="B2" sqref="B2"/>
    </sheetView>
  </sheetViews>
  <sheetFormatPr baseColWidth="10" defaultRowHeight="16" x14ac:dyDescent="0.2"/>
  <cols>
    <col min="1" max="1" width="26.83203125" customWidth="1"/>
    <col min="2" max="2" width="18.83203125" bestFit="1" customWidth="1"/>
    <col min="3" max="3" width="14.83203125" bestFit="1" customWidth="1"/>
    <col min="4" max="4" width="18" bestFit="1" customWidth="1"/>
    <col min="5" max="5" width="14" bestFit="1" customWidth="1"/>
    <col min="6" max="6" width="22.1640625" bestFit="1" customWidth="1"/>
    <col min="7" max="7" width="18.6640625" bestFit="1" customWidth="1"/>
    <col min="8" max="8" width="21.1640625" bestFit="1" customWidth="1"/>
  </cols>
  <sheetData>
    <row r="1" spans="1:8" ht="19" x14ac:dyDescent="0.25">
      <c r="A1" s="13" t="s">
        <v>2087</v>
      </c>
      <c r="B1" s="13" t="s">
        <v>2088</v>
      </c>
      <c r="C1" s="13" t="s">
        <v>2089</v>
      </c>
      <c r="D1" s="13" t="s">
        <v>2090</v>
      </c>
      <c r="E1" s="13" t="s">
        <v>2091</v>
      </c>
      <c r="F1" s="13" t="s">
        <v>2092</v>
      </c>
      <c r="G1" s="13" t="s">
        <v>2093</v>
      </c>
      <c r="H1" s="13" t="s">
        <v>2094</v>
      </c>
    </row>
    <row r="2" spans="1:8" ht="19" x14ac:dyDescent="0.2">
      <c r="A2" s="12" t="s">
        <v>2095</v>
      </c>
      <c r="B2" s="14">
        <f>COUNTIFS(Crowdfunding!D$2:D$1001,"&lt;1000",Crowdfunding!F$2:F$1001,"=successful")</f>
        <v>30</v>
      </c>
      <c r="C2">
        <f>COUNTIFS(Crowdfunding!D$2:D$1001,"&lt;1000",Crowdfunding!F$2:F$1001,"=failed")</f>
        <v>20</v>
      </c>
      <c r="D2">
        <f>COUNTIFS(Crowdfunding!D$2:D$1001,"&lt;1000",Crowdfunding!F$2:F$1001,"=canceled")</f>
        <v>1</v>
      </c>
      <c r="E2">
        <f>SUM(B2:D2)</f>
        <v>51</v>
      </c>
      <c r="F2" s="4">
        <f>B2/E2</f>
        <v>0.58823529411764708</v>
      </c>
      <c r="G2" s="4">
        <f>C2/E2</f>
        <v>0.39215686274509803</v>
      </c>
      <c r="H2" s="4">
        <f>D2/E2</f>
        <v>1.9607843137254902E-2</v>
      </c>
    </row>
    <row r="3" spans="1:8" ht="19" x14ac:dyDescent="0.2">
      <c r="A3" s="12" t="s">
        <v>2096</v>
      </c>
      <c r="B3" s="14">
        <f>COUNTIFS(Crowdfunding!D$2:D$1001,"&gt;=1000",Crowdfunding!D$2:D$1001,"&lt;=4999",Crowdfunding!F$2:F$1001,"=successful")</f>
        <v>191</v>
      </c>
      <c r="C3">
        <f>COUNTIFS(Crowdfunding!D$2:D$1001,"&gt;=1000",Crowdfunding!D$2:D$1001,"&lt;=4999",Crowdfunding!F$2:F$1001,"=failed")</f>
        <v>38</v>
      </c>
      <c r="D3">
        <f>COUNTIFS(Crowdfunding!D$2:D$1001,"&gt;=1000",Crowdfunding!D$2:D$1001,"&lt;=4999",Crowdfunding!F$2:F$1001,"=canceled")</f>
        <v>2</v>
      </c>
      <c r="E3">
        <f t="shared" ref="E3:E13" si="0">SUM(B3:D3)</f>
        <v>231</v>
      </c>
      <c r="F3" s="4">
        <f t="shared" ref="F3:F13" si="1">B3/E3</f>
        <v>0.82683982683982682</v>
      </c>
      <c r="G3" s="4">
        <f t="shared" ref="G3:G13" si="2">C3/E3</f>
        <v>0.16450216450216451</v>
      </c>
      <c r="H3" s="4">
        <f t="shared" ref="H3:H13" si="3">D3/E3</f>
        <v>8.658008658008658E-3</v>
      </c>
    </row>
    <row r="4" spans="1:8" ht="19" x14ac:dyDescent="0.2">
      <c r="A4" s="12" t="s">
        <v>2097</v>
      </c>
      <c r="B4" s="14">
        <f>COUNTIFS(Crowdfunding!D$2:D$1001,"&gt;=5000",Crowdfunding!D$2:D$1001,"&lt;=9999",Crowdfunding!F$2:F$1001,"=successful")</f>
        <v>164</v>
      </c>
      <c r="C4">
        <f>COUNTIFS(Crowdfunding!D$2:D$1001,"&gt;=5000",Crowdfunding!D$2:D$1001,"&lt;=9999",Crowdfunding!F$2:F$1001,"=failed")</f>
        <v>126</v>
      </c>
      <c r="D4">
        <f>COUNTIFS(Crowdfunding!D$2:D$1001,"&gt;=5000",Crowdfunding!D$2:D$1001,"&lt;=9999",Crowdfunding!F$2:F$1001,"=canceled")</f>
        <v>25</v>
      </c>
      <c r="E4">
        <f t="shared" si="0"/>
        <v>315</v>
      </c>
      <c r="F4" s="4">
        <f t="shared" si="1"/>
        <v>0.52063492063492067</v>
      </c>
      <c r="G4" s="4">
        <f t="shared" si="2"/>
        <v>0.4</v>
      </c>
      <c r="H4" s="4">
        <f t="shared" si="3"/>
        <v>7.9365079365079361E-2</v>
      </c>
    </row>
    <row r="5" spans="1:8" ht="19" x14ac:dyDescent="0.2">
      <c r="A5" s="12" t="s">
        <v>2098</v>
      </c>
      <c r="B5" s="14">
        <f>COUNTIFS(Crowdfunding!D$2:D$1001,"&gt;=10000",Crowdfunding!D$2:D$1001,"&lt;=14999",Crowdfunding!F$2:F$1001,"=successful")</f>
        <v>4</v>
      </c>
      <c r="C5">
        <f>COUNTIFS(Crowdfunding!D$2:D$1001,"&gt;=10000",Crowdfunding!D$2:D$1001,"&lt;=14999",Crowdfunding!F$2:F$1001,"=failed")</f>
        <v>5</v>
      </c>
      <c r="D5">
        <f>COUNTIFS(Crowdfunding!D$2:D$1001,"&gt;=10000",Crowdfunding!D$2:D$1001,"&lt;=14999",Crowdfunding!F$2:F$1001,"=canceled")</f>
        <v>0</v>
      </c>
      <c r="E5">
        <f t="shared" si="0"/>
        <v>9</v>
      </c>
      <c r="F5" s="4">
        <f t="shared" si="1"/>
        <v>0.44444444444444442</v>
      </c>
      <c r="G5" s="4">
        <f t="shared" si="2"/>
        <v>0.55555555555555558</v>
      </c>
      <c r="H5" s="4">
        <f t="shared" si="3"/>
        <v>0</v>
      </c>
    </row>
    <row r="6" spans="1:8" ht="19" x14ac:dyDescent="0.2">
      <c r="A6" s="12" t="s">
        <v>2099</v>
      </c>
      <c r="B6" s="14">
        <f>COUNTIFS(Crowdfunding!D$2:D$1001,"&gt;=15000",Crowdfunding!D$2:D$1001,"&lt;=19999",Crowdfunding!F$2:F$1001,"=successful")</f>
        <v>10</v>
      </c>
      <c r="C6">
        <f>COUNTIFS(Crowdfunding!D$2:D$1001,"&gt;=15000",Crowdfunding!D$2:D$1001,"&lt;=19999",Crowdfunding!F$2:F$1001,"=failed")</f>
        <v>0</v>
      </c>
      <c r="D6">
        <f>COUNTIFS(Crowdfunding!D$2:D$1001,"&gt;=15000",Crowdfunding!D$2:D$1001,"&lt;=19999",Crowdfunding!F$2:F$1001,"=canceled")</f>
        <v>0</v>
      </c>
      <c r="E6">
        <f t="shared" si="0"/>
        <v>10</v>
      </c>
      <c r="F6" s="4">
        <f t="shared" si="1"/>
        <v>1</v>
      </c>
      <c r="G6" s="4">
        <f t="shared" si="2"/>
        <v>0</v>
      </c>
      <c r="H6" s="4">
        <f t="shared" si="3"/>
        <v>0</v>
      </c>
    </row>
    <row r="7" spans="1:8" ht="19" x14ac:dyDescent="0.2">
      <c r="A7" s="12" t="s">
        <v>2100</v>
      </c>
      <c r="B7" s="14">
        <f>COUNTIFS(Crowdfunding!D$2:D$1001,"&gt;=20000",Crowdfunding!D$2:D$1001,"&lt;=24999",Crowdfunding!F$2:F$1001,"=successful")</f>
        <v>7</v>
      </c>
      <c r="C7">
        <f>COUNTIFS(Crowdfunding!D$2:D$1001,"&gt;=20000",Crowdfunding!D$2:D$1001,"&lt;=24999",Crowdfunding!F$2:F$1001,"=failed")</f>
        <v>0</v>
      </c>
      <c r="D7">
        <f>COUNTIFS(Crowdfunding!D$2:D$1001,"&gt;=20000",Crowdfunding!D$2:D$1001,"&lt;=24999",Crowdfunding!F$2:F$1001,"=canceled")</f>
        <v>0</v>
      </c>
      <c r="E7">
        <f t="shared" si="0"/>
        <v>7</v>
      </c>
      <c r="F7" s="4">
        <f t="shared" si="1"/>
        <v>1</v>
      </c>
      <c r="G7" s="4">
        <f t="shared" si="2"/>
        <v>0</v>
      </c>
      <c r="H7" s="4">
        <f t="shared" si="3"/>
        <v>0</v>
      </c>
    </row>
    <row r="8" spans="1:8" ht="19" x14ac:dyDescent="0.2">
      <c r="A8" s="12" t="s">
        <v>2101</v>
      </c>
      <c r="B8" s="14">
        <f>COUNTIFS(Crowdfunding!D$2:D$1001,"&gt;=25000",Crowdfunding!D$2:D$1001,"&lt;=29999",Crowdfunding!F$2:F$1001,"=successful")</f>
        <v>11</v>
      </c>
      <c r="C8">
        <f>COUNTIFS(Crowdfunding!D$2:D$1001,"&gt;=25000",Crowdfunding!D$2:D$1001,"&lt;=29999",Crowdfunding!F$2:F$1001,"=failed")</f>
        <v>3</v>
      </c>
      <c r="D8">
        <f>COUNTIFS(Crowdfunding!D$2:D$1001,"&gt;=25000",Crowdfunding!D$2:D$1001,"&lt;=29999",Crowdfunding!F$2:F$1001,"=canceled")</f>
        <v>0</v>
      </c>
      <c r="E8">
        <f t="shared" si="0"/>
        <v>14</v>
      </c>
      <c r="F8" s="4">
        <f t="shared" si="1"/>
        <v>0.7857142857142857</v>
      </c>
      <c r="G8" s="4">
        <f t="shared" si="2"/>
        <v>0.21428571428571427</v>
      </c>
      <c r="H8" s="4">
        <f t="shared" si="3"/>
        <v>0</v>
      </c>
    </row>
    <row r="9" spans="1:8" ht="19" x14ac:dyDescent="0.2">
      <c r="A9" s="12" t="s">
        <v>2102</v>
      </c>
      <c r="B9" s="14">
        <f>COUNTIFS(Crowdfunding!D$2:D$1001,"&gt;=30000",Crowdfunding!D$2:D$1001,"&lt;=34999",Crowdfunding!F$2:F$1001,"=successful")</f>
        <v>7</v>
      </c>
      <c r="C9">
        <f>COUNTIFS(Crowdfunding!D$2:D$1001,"&gt;=30000",Crowdfunding!D$2:D$1001,"&lt;=34999",Crowdfunding!F$2:F$1001,"=failed")</f>
        <v>0</v>
      </c>
      <c r="D9">
        <f>COUNTIFS(Crowdfunding!D$2:D$1001,"&gt;=30000",Crowdfunding!D$2:D$1001,"&lt;=34999",Crowdfunding!F$2:F$1001,"=canceled")</f>
        <v>0</v>
      </c>
      <c r="E9">
        <f t="shared" si="0"/>
        <v>7</v>
      </c>
      <c r="F9" s="4">
        <f t="shared" si="1"/>
        <v>1</v>
      </c>
      <c r="G9" s="4">
        <f t="shared" si="2"/>
        <v>0</v>
      </c>
      <c r="H9" s="4">
        <f t="shared" si="3"/>
        <v>0</v>
      </c>
    </row>
    <row r="10" spans="1:8" ht="19" x14ac:dyDescent="0.2">
      <c r="A10" s="12" t="s">
        <v>2103</v>
      </c>
      <c r="B10" s="14">
        <f>COUNTIFS(Crowdfunding!D$2:D$1001,"&gt;=35000",Crowdfunding!D$2:D$1001,"&lt;=39999",Crowdfunding!F$2:F$1001,"=successful")</f>
        <v>8</v>
      </c>
      <c r="C10">
        <f>COUNTIFS(Crowdfunding!D$2:D$1001,"&gt;=35000",Crowdfunding!D$2:D$1001,"&lt;=39999",Crowdfunding!F$2:F$1001,"=failed")</f>
        <v>3</v>
      </c>
      <c r="D10">
        <f>COUNTIFS(Crowdfunding!D$2:D$1001,"&gt;=35000",Crowdfunding!D$2:D$1001,"&lt;=39999",Crowdfunding!F$2:F$1001,"=canceled")</f>
        <v>1</v>
      </c>
      <c r="E10">
        <f t="shared" si="0"/>
        <v>12</v>
      </c>
      <c r="F10" s="4">
        <f t="shared" si="1"/>
        <v>0.66666666666666663</v>
      </c>
      <c r="G10" s="4">
        <f t="shared" si="2"/>
        <v>0.25</v>
      </c>
      <c r="H10" s="4">
        <f t="shared" si="3"/>
        <v>8.3333333333333329E-2</v>
      </c>
    </row>
    <row r="11" spans="1:8" ht="19" x14ac:dyDescent="0.2">
      <c r="A11" s="12" t="s">
        <v>2104</v>
      </c>
      <c r="B11" s="14">
        <f>COUNTIFS(Crowdfunding!D$2:D$1001,"&gt;=40000",Crowdfunding!D$2:D$1001,"&lt;=44999",Crowdfunding!F$2:F$1001,"=successful")</f>
        <v>11</v>
      </c>
      <c r="C11">
        <f>COUNTIFS(Crowdfunding!D$2:D$1001,"&gt;=40000",Crowdfunding!D$2:D$1001,"&lt;=44999",Crowdfunding!F$2:F$1001,"=failed")</f>
        <v>3</v>
      </c>
      <c r="D11">
        <f>COUNTIFS(Crowdfunding!D$2:D$1001,"&gt;=40000",Crowdfunding!D$2:D$1001,"&lt;=44999",Crowdfunding!F$2:F$1001,"=canceled")</f>
        <v>0</v>
      </c>
      <c r="E11">
        <f t="shared" si="0"/>
        <v>14</v>
      </c>
      <c r="F11" s="4">
        <f t="shared" si="1"/>
        <v>0.7857142857142857</v>
      </c>
      <c r="G11" s="4">
        <f t="shared" si="2"/>
        <v>0.21428571428571427</v>
      </c>
      <c r="H11" s="4">
        <f t="shared" si="3"/>
        <v>0</v>
      </c>
    </row>
    <row r="12" spans="1:8" ht="19" x14ac:dyDescent="0.2">
      <c r="A12" s="12" t="s">
        <v>2105</v>
      </c>
      <c r="B12" s="14">
        <f>COUNTIFS(Crowdfunding!D$2:D$1001,"&gt;=45000",Crowdfunding!D$2:D$1001,"&lt;=49999",Crowdfunding!F$2:F$1001,"=successful")</f>
        <v>8</v>
      </c>
      <c r="C12">
        <f>COUNTIFS(Crowdfunding!D$2:D$1001,"&gt;=45000",Crowdfunding!D$2:D$1001,"&lt;=49999",Crowdfunding!F$2:F$1001,"=failed")</f>
        <v>3</v>
      </c>
      <c r="D12">
        <f>COUNTIFS(Crowdfunding!D$2:D$1001,"&gt;=45000",Crowdfunding!D$2:D$1001,"&lt;=49999",Crowdfunding!F$2:F$1001,"=canceled")</f>
        <v>0</v>
      </c>
      <c r="E12">
        <f t="shared" si="0"/>
        <v>11</v>
      </c>
      <c r="F12" s="4">
        <f t="shared" si="1"/>
        <v>0.72727272727272729</v>
      </c>
      <c r="G12" s="4">
        <f t="shared" si="2"/>
        <v>0.27272727272727271</v>
      </c>
      <c r="H12" s="4">
        <f t="shared" si="3"/>
        <v>0</v>
      </c>
    </row>
    <row r="13" spans="1:8" ht="19" x14ac:dyDescent="0.2">
      <c r="A13" s="12" t="s">
        <v>2106</v>
      </c>
      <c r="B13" s="14">
        <f>COUNTIFS(Crowdfunding!D$2:D$1001,"&gt;=50000",Crowdfunding!F$2:F$1001,"=successful")</f>
        <v>114</v>
      </c>
      <c r="C13">
        <f>COUNTIFS(Crowdfunding!D$2:D$1001,"&gt;=50000",Crowdfunding!F$2:F$1001,"=failed")</f>
        <v>163</v>
      </c>
      <c r="D13">
        <f>COUNTIFS(Crowdfunding!D$2:D$1001,"&gt;=50000",Crowdfunding!F$2:F$1001,"=canceled")</f>
        <v>28</v>
      </c>
      <c r="E13">
        <f t="shared" si="0"/>
        <v>305</v>
      </c>
      <c r="F13" s="4">
        <f t="shared" si="1"/>
        <v>0.3737704918032787</v>
      </c>
      <c r="G13" s="4">
        <f t="shared" si="2"/>
        <v>0.53442622950819674</v>
      </c>
      <c r="H13" s="4">
        <f t="shared" si="3"/>
        <v>9.1803278688524587E-2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9E49-F551-1746-BCE2-472946178E68}">
  <sheetPr codeName="Sheet6"/>
  <dimension ref="A1:J931"/>
  <sheetViews>
    <sheetView workbookViewId="0">
      <selection activeCell="I11" sqref="I11"/>
    </sheetView>
  </sheetViews>
  <sheetFormatPr baseColWidth="10" defaultRowHeight="16" x14ac:dyDescent="0.2"/>
  <cols>
    <col min="1" max="1" width="10.83203125" customWidth="1"/>
    <col min="2" max="2" width="13.1640625" style="19" customWidth="1"/>
    <col min="4" max="4" width="13.6640625" style="22" customWidth="1"/>
    <col min="7" max="7" width="31.83203125" customWidth="1"/>
    <col min="9" max="9" width="30.33203125" customWidth="1"/>
    <col min="10" max="10" width="18.5" customWidth="1"/>
  </cols>
  <sheetData>
    <row r="1" spans="1:10" x14ac:dyDescent="0.2">
      <c r="A1" t="s">
        <v>18471</v>
      </c>
      <c r="B1" s="19" t="s">
        <v>5</v>
      </c>
      <c r="C1" t="s">
        <v>18471</v>
      </c>
      <c r="D1" s="22" t="s">
        <v>5</v>
      </c>
      <c r="G1" s="24" t="s">
        <v>18473</v>
      </c>
      <c r="I1" s="24" t="s">
        <v>18474</v>
      </c>
    </row>
    <row r="2" spans="1:10" x14ac:dyDescent="0.2">
      <c r="A2" s="15" t="s">
        <v>20</v>
      </c>
      <c r="B2" s="20">
        <v>7295</v>
      </c>
      <c r="C2" s="17" t="s">
        <v>14</v>
      </c>
      <c r="D2" s="21">
        <v>0</v>
      </c>
      <c r="G2" s="23"/>
      <c r="I2" s="23"/>
    </row>
    <row r="3" spans="1:10" x14ac:dyDescent="0.2">
      <c r="A3" s="16" t="s">
        <v>20</v>
      </c>
      <c r="B3" s="21">
        <v>6465</v>
      </c>
      <c r="C3" s="18" t="s">
        <v>14</v>
      </c>
      <c r="D3" s="20">
        <v>24</v>
      </c>
      <c r="G3" t="s">
        <v>18475</v>
      </c>
      <c r="H3">
        <f>AVERAGE(B2:B566)</f>
        <v>851.14690265486729</v>
      </c>
      <c r="I3" t="s">
        <v>18483</v>
      </c>
      <c r="J3">
        <f>AVERAGE(D2:D365)</f>
        <v>585.61538461538464</v>
      </c>
    </row>
    <row r="4" spans="1:10" x14ac:dyDescent="0.2">
      <c r="A4" s="15" t="s">
        <v>20</v>
      </c>
      <c r="B4" s="21">
        <v>6406</v>
      </c>
      <c r="C4" s="17" t="s">
        <v>14</v>
      </c>
      <c r="D4" s="21">
        <v>53</v>
      </c>
      <c r="G4" t="s">
        <v>18476</v>
      </c>
      <c r="H4">
        <f>MEDIAN(B2:B566)</f>
        <v>201</v>
      </c>
      <c r="I4" t="s">
        <v>18480</v>
      </c>
      <c r="J4">
        <f>MEDIAN(D2:D365)</f>
        <v>114.5</v>
      </c>
    </row>
    <row r="5" spans="1:10" x14ac:dyDescent="0.2">
      <c r="A5" s="16" t="s">
        <v>20</v>
      </c>
      <c r="B5" s="21">
        <v>6286</v>
      </c>
      <c r="C5" s="18" t="s">
        <v>14</v>
      </c>
      <c r="D5" s="20">
        <v>18</v>
      </c>
      <c r="G5" t="s">
        <v>18477</v>
      </c>
      <c r="H5">
        <f>MIN(B2:B566)</f>
        <v>16</v>
      </c>
      <c r="I5" t="s">
        <v>18477</v>
      </c>
      <c r="J5">
        <f>MIN(D2:D365)</f>
        <v>0</v>
      </c>
    </row>
    <row r="6" spans="1:10" x14ac:dyDescent="0.2">
      <c r="A6" s="15" t="s">
        <v>20</v>
      </c>
      <c r="B6" s="20">
        <v>6212</v>
      </c>
      <c r="C6" s="17" t="s">
        <v>14</v>
      </c>
      <c r="D6" s="21">
        <v>44</v>
      </c>
      <c r="G6" t="s">
        <v>18478</v>
      </c>
      <c r="H6">
        <f>MAX(B2:B566)</f>
        <v>7295</v>
      </c>
      <c r="I6" t="s">
        <v>18481</v>
      </c>
      <c r="J6">
        <f>MAX(D2:D365)</f>
        <v>6080</v>
      </c>
    </row>
    <row r="7" spans="1:10" x14ac:dyDescent="0.2">
      <c r="A7" s="16" t="s">
        <v>20</v>
      </c>
      <c r="B7" s="20">
        <v>5966</v>
      </c>
      <c r="C7" s="18" t="s">
        <v>14</v>
      </c>
      <c r="D7" s="20">
        <v>27</v>
      </c>
      <c r="G7" t="s">
        <v>18479</v>
      </c>
      <c r="H7">
        <f>_xlfn.VAR.P(B2:B566)</f>
        <v>1603373.7324019109</v>
      </c>
      <c r="I7" t="s">
        <v>18482</v>
      </c>
      <c r="J7">
        <f>_xlfn.VAR.P(D2:D365)</f>
        <v>921574.68174133555</v>
      </c>
    </row>
    <row r="8" spans="1:10" x14ac:dyDescent="0.2">
      <c r="A8" s="15" t="s">
        <v>20</v>
      </c>
      <c r="B8" s="21">
        <v>5880</v>
      </c>
      <c r="C8" s="17" t="s">
        <v>14</v>
      </c>
      <c r="D8" s="21">
        <v>55</v>
      </c>
      <c r="G8" t="s">
        <v>18472</v>
      </c>
      <c r="H8">
        <f>STDEV(B2:B566)</f>
        <v>1267.366006183523</v>
      </c>
      <c r="I8" t="s">
        <v>18472</v>
      </c>
      <c r="J8">
        <f>STDEV(D2:D365)</f>
        <v>961.30819978260524</v>
      </c>
    </row>
    <row r="9" spans="1:10" x14ac:dyDescent="0.2">
      <c r="A9" s="16" t="s">
        <v>20</v>
      </c>
      <c r="B9" s="21">
        <v>5512</v>
      </c>
      <c r="C9" s="18" t="s">
        <v>14</v>
      </c>
      <c r="D9" s="20">
        <v>200</v>
      </c>
    </row>
    <row r="10" spans="1:10" x14ac:dyDescent="0.2">
      <c r="A10" s="15" t="s">
        <v>20</v>
      </c>
      <c r="B10" s="21">
        <v>5419</v>
      </c>
      <c r="C10" s="17" t="s">
        <v>14</v>
      </c>
      <c r="D10" s="21">
        <v>452</v>
      </c>
    </row>
    <row r="11" spans="1:10" x14ac:dyDescent="0.2">
      <c r="A11" s="16" t="s">
        <v>20</v>
      </c>
      <c r="B11" s="20">
        <v>5203</v>
      </c>
      <c r="C11" s="18" t="s">
        <v>14</v>
      </c>
      <c r="D11" s="20">
        <v>674</v>
      </c>
    </row>
    <row r="12" spans="1:10" x14ac:dyDescent="0.2">
      <c r="A12" s="15" t="s">
        <v>20</v>
      </c>
      <c r="B12" s="20">
        <v>5180</v>
      </c>
      <c r="C12" s="17" t="s">
        <v>14</v>
      </c>
      <c r="D12" s="21">
        <v>558</v>
      </c>
    </row>
    <row r="13" spans="1:10" x14ac:dyDescent="0.2">
      <c r="A13" s="16" t="s">
        <v>20</v>
      </c>
      <c r="B13" s="20">
        <v>5168</v>
      </c>
      <c r="C13" s="18" t="s">
        <v>14</v>
      </c>
      <c r="D13" s="20">
        <v>15</v>
      </c>
    </row>
    <row r="14" spans="1:10" x14ac:dyDescent="0.2">
      <c r="A14" s="15" t="s">
        <v>20</v>
      </c>
      <c r="B14" s="21">
        <v>5139</v>
      </c>
      <c r="C14" s="17" t="s">
        <v>14</v>
      </c>
      <c r="D14" s="21">
        <v>2307</v>
      </c>
    </row>
    <row r="15" spans="1:10" x14ac:dyDescent="0.2">
      <c r="A15" s="16" t="s">
        <v>20</v>
      </c>
      <c r="B15" s="21">
        <v>4799</v>
      </c>
      <c r="C15" s="18" t="s">
        <v>14</v>
      </c>
      <c r="D15" s="20">
        <v>88</v>
      </c>
    </row>
    <row r="16" spans="1:10" x14ac:dyDescent="0.2">
      <c r="A16" s="15" t="s">
        <v>20</v>
      </c>
      <c r="B16" s="21">
        <v>4498</v>
      </c>
      <c r="C16" s="17" t="s">
        <v>14</v>
      </c>
      <c r="D16" s="21">
        <v>48</v>
      </c>
    </row>
    <row r="17" spans="1:4" x14ac:dyDescent="0.2">
      <c r="A17" s="16" t="s">
        <v>20</v>
      </c>
      <c r="B17" s="20">
        <v>4358</v>
      </c>
      <c r="C17" s="18" t="s">
        <v>14</v>
      </c>
      <c r="D17" s="20">
        <v>1</v>
      </c>
    </row>
    <row r="18" spans="1:4" x14ac:dyDescent="0.2">
      <c r="A18" s="15" t="s">
        <v>20</v>
      </c>
      <c r="B18" s="20">
        <v>4289</v>
      </c>
      <c r="C18" s="17" t="s">
        <v>14</v>
      </c>
      <c r="D18" s="21">
        <v>1467</v>
      </c>
    </row>
    <row r="19" spans="1:4" x14ac:dyDescent="0.2">
      <c r="A19" s="16" t="s">
        <v>20</v>
      </c>
      <c r="B19" s="20">
        <v>4233</v>
      </c>
      <c r="C19" s="18" t="s">
        <v>14</v>
      </c>
      <c r="D19" s="20">
        <v>75</v>
      </c>
    </row>
    <row r="20" spans="1:4" x14ac:dyDescent="0.2">
      <c r="A20" s="15" t="s">
        <v>20</v>
      </c>
      <c r="B20" s="21">
        <v>4065</v>
      </c>
      <c r="C20" s="17" t="s">
        <v>14</v>
      </c>
      <c r="D20" s="21">
        <v>120</v>
      </c>
    </row>
    <row r="21" spans="1:4" x14ac:dyDescent="0.2">
      <c r="A21" s="16" t="s">
        <v>20</v>
      </c>
      <c r="B21" s="20">
        <v>4006</v>
      </c>
      <c r="C21" s="18" t="s">
        <v>14</v>
      </c>
      <c r="D21" s="20">
        <v>2253</v>
      </c>
    </row>
    <row r="22" spans="1:4" x14ac:dyDescent="0.2">
      <c r="A22" s="15" t="s">
        <v>20</v>
      </c>
      <c r="B22" s="21">
        <v>3934</v>
      </c>
      <c r="C22" s="17" t="s">
        <v>14</v>
      </c>
      <c r="D22" s="21">
        <v>5</v>
      </c>
    </row>
    <row r="23" spans="1:4" x14ac:dyDescent="0.2">
      <c r="A23" s="16" t="s">
        <v>20</v>
      </c>
      <c r="B23" s="20">
        <v>3777</v>
      </c>
      <c r="C23" s="18" t="s">
        <v>14</v>
      </c>
      <c r="D23" s="20">
        <v>38</v>
      </c>
    </row>
    <row r="24" spans="1:4" x14ac:dyDescent="0.2">
      <c r="A24" s="15" t="s">
        <v>20</v>
      </c>
      <c r="B24" s="21">
        <v>3742</v>
      </c>
      <c r="C24" s="17" t="s">
        <v>14</v>
      </c>
      <c r="D24" s="21">
        <v>12</v>
      </c>
    </row>
    <row r="25" spans="1:4" x14ac:dyDescent="0.2">
      <c r="A25" s="16" t="s">
        <v>20</v>
      </c>
      <c r="B25" s="20">
        <v>3727</v>
      </c>
      <c r="C25" s="18" t="s">
        <v>14</v>
      </c>
      <c r="D25" s="20">
        <v>1684</v>
      </c>
    </row>
    <row r="26" spans="1:4" x14ac:dyDescent="0.2">
      <c r="A26" s="15" t="s">
        <v>20</v>
      </c>
      <c r="B26" s="21">
        <v>3657</v>
      </c>
      <c r="C26" s="17" t="s">
        <v>14</v>
      </c>
      <c r="D26" s="21">
        <v>56</v>
      </c>
    </row>
    <row r="27" spans="1:4" x14ac:dyDescent="0.2">
      <c r="A27" s="16" t="s">
        <v>20</v>
      </c>
      <c r="B27" s="20">
        <v>3596</v>
      </c>
      <c r="C27" s="18" t="s">
        <v>14</v>
      </c>
      <c r="D27" s="20">
        <v>838</v>
      </c>
    </row>
    <row r="28" spans="1:4" x14ac:dyDescent="0.2">
      <c r="A28" s="15" t="s">
        <v>20</v>
      </c>
      <c r="B28" s="20">
        <v>3594</v>
      </c>
      <c r="C28" s="17" t="s">
        <v>14</v>
      </c>
      <c r="D28" s="21">
        <v>1000</v>
      </c>
    </row>
    <row r="29" spans="1:4" x14ac:dyDescent="0.2">
      <c r="A29" s="16" t="s">
        <v>20</v>
      </c>
      <c r="B29" s="20">
        <v>3537</v>
      </c>
      <c r="C29" s="18" t="s">
        <v>14</v>
      </c>
      <c r="D29" s="20">
        <v>1482</v>
      </c>
    </row>
    <row r="30" spans="1:4" x14ac:dyDescent="0.2">
      <c r="A30" s="15" t="s">
        <v>20</v>
      </c>
      <c r="B30" s="21">
        <v>3533</v>
      </c>
      <c r="C30" s="17" t="s">
        <v>14</v>
      </c>
      <c r="D30" s="21">
        <v>106</v>
      </c>
    </row>
    <row r="31" spans="1:4" x14ac:dyDescent="0.2">
      <c r="A31" s="16" t="s">
        <v>20</v>
      </c>
      <c r="B31" s="20">
        <v>3388</v>
      </c>
      <c r="C31" s="18" t="s">
        <v>14</v>
      </c>
      <c r="D31" s="20">
        <v>679</v>
      </c>
    </row>
    <row r="32" spans="1:4" x14ac:dyDescent="0.2">
      <c r="A32" s="15" t="s">
        <v>20</v>
      </c>
      <c r="B32" s="20">
        <v>3376</v>
      </c>
      <c r="C32" s="17" t="s">
        <v>14</v>
      </c>
      <c r="D32" s="21">
        <v>1220</v>
      </c>
    </row>
    <row r="33" spans="1:4" x14ac:dyDescent="0.2">
      <c r="A33" s="16" t="s">
        <v>20</v>
      </c>
      <c r="B33" s="20">
        <v>3318</v>
      </c>
      <c r="C33" s="18" t="s">
        <v>14</v>
      </c>
      <c r="D33" s="20">
        <v>1</v>
      </c>
    </row>
    <row r="34" spans="1:4" x14ac:dyDescent="0.2">
      <c r="A34" s="15" t="s">
        <v>20</v>
      </c>
      <c r="B34" s="20">
        <v>3308</v>
      </c>
      <c r="C34" s="17" t="s">
        <v>14</v>
      </c>
      <c r="D34" s="21">
        <v>37</v>
      </c>
    </row>
    <row r="35" spans="1:4" x14ac:dyDescent="0.2">
      <c r="A35" s="16" t="s">
        <v>20</v>
      </c>
      <c r="B35" s="20">
        <v>3272</v>
      </c>
      <c r="C35" s="18" t="s">
        <v>14</v>
      </c>
      <c r="D35" s="20">
        <v>60</v>
      </c>
    </row>
    <row r="36" spans="1:4" x14ac:dyDescent="0.2">
      <c r="A36" s="15" t="s">
        <v>20</v>
      </c>
      <c r="B36" s="21">
        <v>3205</v>
      </c>
      <c r="C36" s="17" t="s">
        <v>14</v>
      </c>
      <c r="D36" s="21">
        <v>296</v>
      </c>
    </row>
    <row r="37" spans="1:4" x14ac:dyDescent="0.2">
      <c r="A37" s="16" t="s">
        <v>20</v>
      </c>
      <c r="B37" s="21">
        <v>3177</v>
      </c>
      <c r="C37" s="18" t="s">
        <v>14</v>
      </c>
      <c r="D37" s="20">
        <v>3304</v>
      </c>
    </row>
    <row r="38" spans="1:4" x14ac:dyDescent="0.2">
      <c r="A38" s="15" t="s">
        <v>20</v>
      </c>
      <c r="B38" s="20">
        <v>3131</v>
      </c>
      <c r="C38" s="17" t="s">
        <v>14</v>
      </c>
      <c r="D38" s="21">
        <v>73</v>
      </c>
    </row>
    <row r="39" spans="1:4" x14ac:dyDescent="0.2">
      <c r="A39" s="16" t="s">
        <v>20</v>
      </c>
      <c r="B39" s="20">
        <v>3116</v>
      </c>
      <c r="C39" s="18" t="s">
        <v>14</v>
      </c>
      <c r="D39" s="20">
        <v>3387</v>
      </c>
    </row>
    <row r="40" spans="1:4" x14ac:dyDescent="0.2">
      <c r="A40" s="15" t="s">
        <v>20</v>
      </c>
      <c r="B40" s="21">
        <v>3063</v>
      </c>
      <c r="C40" s="17" t="s">
        <v>14</v>
      </c>
      <c r="D40" s="21">
        <v>662</v>
      </c>
    </row>
    <row r="41" spans="1:4" x14ac:dyDescent="0.2">
      <c r="A41" s="16" t="s">
        <v>20</v>
      </c>
      <c r="B41" s="21">
        <v>3059</v>
      </c>
      <c r="C41" s="18" t="s">
        <v>14</v>
      </c>
      <c r="D41" s="20">
        <v>774</v>
      </c>
    </row>
    <row r="42" spans="1:4" x14ac:dyDescent="0.2">
      <c r="A42" s="15" t="s">
        <v>20</v>
      </c>
      <c r="B42" s="21">
        <v>3036</v>
      </c>
      <c r="C42" s="17" t="s">
        <v>14</v>
      </c>
      <c r="D42" s="21">
        <v>672</v>
      </c>
    </row>
    <row r="43" spans="1:4" x14ac:dyDescent="0.2">
      <c r="A43" s="16" t="s">
        <v>20</v>
      </c>
      <c r="B43" s="20">
        <v>3016</v>
      </c>
      <c r="C43" s="18" t="s">
        <v>14</v>
      </c>
      <c r="D43" s="20">
        <v>940</v>
      </c>
    </row>
    <row r="44" spans="1:4" x14ac:dyDescent="0.2">
      <c r="A44" s="15" t="s">
        <v>20</v>
      </c>
      <c r="B44" s="21">
        <v>2985</v>
      </c>
      <c r="C44" s="17" t="s">
        <v>14</v>
      </c>
      <c r="D44" s="21">
        <v>117</v>
      </c>
    </row>
    <row r="45" spans="1:4" x14ac:dyDescent="0.2">
      <c r="A45" s="16" t="s">
        <v>20</v>
      </c>
      <c r="B45" s="21">
        <v>2893</v>
      </c>
      <c r="C45" s="18" t="s">
        <v>14</v>
      </c>
      <c r="D45" s="20">
        <v>115</v>
      </c>
    </row>
    <row r="46" spans="1:4" x14ac:dyDescent="0.2">
      <c r="A46" s="15" t="s">
        <v>20</v>
      </c>
      <c r="B46" s="21">
        <v>2875</v>
      </c>
      <c r="C46" s="17" t="s">
        <v>14</v>
      </c>
      <c r="D46" s="21">
        <v>326</v>
      </c>
    </row>
    <row r="47" spans="1:4" x14ac:dyDescent="0.2">
      <c r="A47" s="16" t="s">
        <v>20</v>
      </c>
      <c r="B47" s="21">
        <v>2857</v>
      </c>
      <c r="C47" s="18" t="s">
        <v>14</v>
      </c>
      <c r="D47" s="20">
        <v>1</v>
      </c>
    </row>
    <row r="48" spans="1:4" x14ac:dyDescent="0.2">
      <c r="A48" s="15" t="s">
        <v>20</v>
      </c>
      <c r="B48" s="20">
        <v>2805</v>
      </c>
      <c r="C48" s="17" t="s">
        <v>14</v>
      </c>
      <c r="D48" s="21">
        <v>1467</v>
      </c>
    </row>
    <row r="49" spans="1:4" x14ac:dyDescent="0.2">
      <c r="A49" s="16" t="s">
        <v>20</v>
      </c>
      <c r="B49" s="21">
        <v>2768</v>
      </c>
      <c r="C49" s="18" t="s">
        <v>14</v>
      </c>
      <c r="D49" s="20">
        <v>5681</v>
      </c>
    </row>
    <row r="50" spans="1:4" x14ac:dyDescent="0.2">
      <c r="A50" s="15" t="s">
        <v>20</v>
      </c>
      <c r="B50" s="20">
        <v>2756</v>
      </c>
      <c r="C50" s="17" t="s">
        <v>14</v>
      </c>
      <c r="D50" s="21">
        <v>1059</v>
      </c>
    </row>
    <row r="51" spans="1:4" x14ac:dyDescent="0.2">
      <c r="A51" s="16" t="s">
        <v>20</v>
      </c>
      <c r="B51" s="21">
        <v>2739</v>
      </c>
      <c r="C51" s="18" t="s">
        <v>14</v>
      </c>
      <c r="D51" s="20">
        <v>1194</v>
      </c>
    </row>
    <row r="52" spans="1:4" x14ac:dyDescent="0.2">
      <c r="A52" s="15" t="s">
        <v>20</v>
      </c>
      <c r="B52" s="20">
        <v>2725</v>
      </c>
      <c r="C52" s="17" t="s">
        <v>14</v>
      </c>
      <c r="D52" s="21">
        <v>30</v>
      </c>
    </row>
    <row r="53" spans="1:4" x14ac:dyDescent="0.2">
      <c r="A53" s="16" t="s">
        <v>20</v>
      </c>
      <c r="B53" s="20">
        <v>2693</v>
      </c>
      <c r="C53" s="18" t="s">
        <v>14</v>
      </c>
      <c r="D53" s="20">
        <v>75</v>
      </c>
    </row>
    <row r="54" spans="1:4" x14ac:dyDescent="0.2">
      <c r="A54" s="15" t="s">
        <v>20</v>
      </c>
      <c r="B54" s="21">
        <v>2673</v>
      </c>
      <c r="C54" s="17" t="s">
        <v>14</v>
      </c>
      <c r="D54" s="21">
        <v>955</v>
      </c>
    </row>
    <row r="55" spans="1:4" x14ac:dyDescent="0.2">
      <c r="A55" s="16" t="s">
        <v>20</v>
      </c>
      <c r="B55" s="21">
        <v>2662</v>
      </c>
      <c r="C55" s="18" t="s">
        <v>14</v>
      </c>
      <c r="D55" s="20">
        <v>67</v>
      </c>
    </row>
    <row r="56" spans="1:4" x14ac:dyDescent="0.2">
      <c r="A56" s="15" t="s">
        <v>20</v>
      </c>
      <c r="B56" s="21">
        <v>2551</v>
      </c>
      <c r="C56" s="17" t="s">
        <v>14</v>
      </c>
      <c r="D56" s="21">
        <v>5</v>
      </c>
    </row>
    <row r="57" spans="1:4" x14ac:dyDescent="0.2">
      <c r="A57" s="16" t="s">
        <v>20</v>
      </c>
      <c r="B57" s="20">
        <v>2528</v>
      </c>
      <c r="C57" s="18" t="s">
        <v>14</v>
      </c>
      <c r="D57" s="20">
        <v>26</v>
      </c>
    </row>
    <row r="58" spans="1:4" x14ac:dyDescent="0.2">
      <c r="A58" s="15" t="s">
        <v>20</v>
      </c>
      <c r="B58" s="21">
        <v>2526</v>
      </c>
      <c r="C58" s="17" t="s">
        <v>14</v>
      </c>
      <c r="D58" s="21">
        <v>1130</v>
      </c>
    </row>
    <row r="59" spans="1:4" x14ac:dyDescent="0.2">
      <c r="A59" s="16" t="s">
        <v>20</v>
      </c>
      <c r="B59" s="21">
        <v>2506</v>
      </c>
      <c r="C59" s="18" t="s">
        <v>14</v>
      </c>
      <c r="D59" s="20">
        <v>782</v>
      </c>
    </row>
    <row r="60" spans="1:4" x14ac:dyDescent="0.2">
      <c r="A60" s="15" t="s">
        <v>20</v>
      </c>
      <c r="B60" s="20">
        <v>2489</v>
      </c>
      <c r="C60" s="17" t="s">
        <v>14</v>
      </c>
      <c r="D60" s="21">
        <v>210</v>
      </c>
    </row>
    <row r="61" spans="1:4" x14ac:dyDescent="0.2">
      <c r="A61" s="16" t="s">
        <v>20</v>
      </c>
      <c r="B61" s="21">
        <v>2475</v>
      </c>
      <c r="C61" s="18" t="s">
        <v>14</v>
      </c>
      <c r="D61" s="20">
        <v>136</v>
      </c>
    </row>
    <row r="62" spans="1:4" x14ac:dyDescent="0.2">
      <c r="A62" s="15" t="s">
        <v>20</v>
      </c>
      <c r="B62" s="20">
        <v>2468</v>
      </c>
      <c r="C62" s="17" t="s">
        <v>14</v>
      </c>
      <c r="D62" s="21">
        <v>86</v>
      </c>
    </row>
    <row r="63" spans="1:4" x14ac:dyDescent="0.2">
      <c r="A63" s="16" t="s">
        <v>20</v>
      </c>
      <c r="B63" s="21">
        <v>2443</v>
      </c>
      <c r="C63" s="18" t="s">
        <v>14</v>
      </c>
      <c r="D63" s="20">
        <v>19</v>
      </c>
    </row>
    <row r="64" spans="1:4" x14ac:dyDescent="0.2">
      <c r="A64" s="15" t="s">
        <v>20</v>
      </c>
      <c r="B64" s="20">
        <v>2443</v>
      </c>
      <c r="C64" s="17" t="s">
        <v>14</v>
      </c>
      <c r="D64" s="21">
        <v>886</v>
      </c>
    </row>
    <row r="65" spans="1:4" x14ac:dyDescent="0.2">
      <c r="A65" s="16" t="s">
        <v>20</v>
      </c>
      <c r="B65" s="20">
        <v>2441</v>
      </c>
      <c r="C65" s="18" t="s">
        <v>14</v>
      </c>
      <c r="D65" s="20">
        <v>35</v>
      </c>
    </row>
    <row r="66" spans="1:4" x14ac:dyDescent="0.2">
      <c r="A66" s="15" t="s">
        <v>20</v>
      </c>
      <c r="B66" s="20">
        <v>2436</v>
      </c>
      <c r="C66" s="17" t="s">
        <v>14</v>
      </c>
      <c r="D66" s="21">
        <v>24</v>
      </c>
    </row>
    <row r="67" spans="1:4" x14ac:dyDescent="0.2">
      <c r="A67" s="16" t="s">
        <v>20</v>
      </c>
      <c r="B67" s="20">
        <v>2431</v>
      </c>
      <c r="C67" s="18" t="s">
        <v>14</v>
      </c>
      <c r="D67" s="20">
        <v>86</v>
      </c>
    </row>
    <row r="68" spans="1:4" x14ac:dyDescent="0.2">
      <c r="A68" s="15" t="s">
        <v>20</v>
      </c>
      <c r="B68" s="20">
        <v>2414</v>
      </c>
      <c r="C68" s="17" t="s">
        <v>14</v>
      </c>
      <c r="D68" s="21">
        <v>243</v>
      </c>
    </row>
    <row r="69" spans="1:4" x14ac:dyDescent="0.2">
      <c r="A69" s="16" t="s">
        <v>20</v>
      </c>
      <c r="B69" s="21">
        <v>2409</v>
      </c>
      <c r="C69" s="18" t="s">
        <v>14</v>
      </c>
      <c r="D69" s="20">
        <v>65</v>
      </c>
    </row>
    <row r="70" spans="1:4" x14ac:dyDescent="0.2">
      <c r="A70" s="15" t="s">
        <v>20</v>
      </c>
      <c r="B70" s="20">
        <v>2353</v>
      </c>
      <c r="C70" s="17" t="s">
        <v>14</v>
      </c>
      <c r="D70" s="21">
        <v>100</v>
      </c>
    </row>
    <row r="71" spans="1:4" x14ac:dyDescent="0.2">
      <c r="A71" s="16" t="s">
        <v>20</v>
      </c>
      <c r="B71" s="20">
        <v>2346</v>
      </c>
      <c r="C71" s="18" t="s">
        <v>14</v>
      </c>
      <c r="D71" s="20">
        <v>168</v>
      </c>
    </row>
    <row r="72" spans="1:4" x14ac:dyDescent="0.2">
      <c r="A72" s="15" t="s">
        <v>20</v>
      </c>
      <c r="B72" s="21">
        <v>2331</v>
      </c>
      <c r="C72" s="17" t="s">
        <v>14</v>
      </c>
      <c r="D72" s="21">
        <v>13</v>
      </c>
    </row>
    <row r="73" spans="1:4" x14ac:dyDescent="0.2">
      <c r="A73" s="16" t="s">
        <v>20</v>
      </c>
      <c r="B73" s="20">
        <v>2326</v>
      </c>
      <c r="C73" s="18" t="s">
        <v>14</v>
      </c>
      <c r="D73" s="20">
        <v>1</v>
      </c>
    </row>
    <row r="74" spans="1:4" x14ac:dyDescent="0.2">
      <c r="A74" s="15" t="s">
        <v>20</v>
      </c>
      <c r="B74" s="21">
        <v>2320</v>
      </c>
      <c r="C74" s="17" t="s">
        <v>14</v>
      </c>
      <c r="D74" s="21">
        <v>40</v>
      </c>
    </row>
    <row r="75" spans="1:4" x14ac:dyDescent="0.2">
      <c r="A75" s="16" t="s">
        <v>20</v>
      </c>
      <c r="B75" s="21">
        <v>2293</v>
      </c>
      <c r="C75" s="18" t="s">
        <v>14</v>
      </c>
      <c r="D75" s="20">
        <v>226</v>
      </c>
    </row>
    <row r="76" spans="1:4" x14ac:dyDescent="0.2">
      <c r="A76" s="15" t="s">
        <v>20</v>
      </c>
      <c r="B76" s="20">
        <v>2289</v>
      </c>
      <c r="C76" s="17" t="s">
        <v>14</v>
      </c>
      <c r="D76" s="21">
        <v>1625</v>
      </c>
    </row>
    <row r="77" spans="1:4" x14ac:dyDescent="0.2">
      <c r="A77" s="16" t="s">
        <v>20</v>
      </c>
      <c r="B77" s="20">
        <v>2283</v>
      </c>
      <c r="C77" s="18" t="s">
        <v>14</v>
      </c>
      <c r="D77" s="20">
        <v>143</v>
      </c>
    </row>
    <row r="78" spans="1:4" x14ac:dyDescent="0.2">
      <c r="A78" s="15" t="s">
        <v>20</v>
      </c>
      <c r="B78" s="20">
        <v>2266</v>
      </c>
      <c r="C78" s="17" t="s">
        <v>14</v>
      </c>
      <c r="D78" s="21">
        <v>934</v>
      </c>
    </row>
    <row r="79" spans="1:4" x14ac:dyDescent="0.2">
      <c r="A79" s="16" t="s">
        <v>20</v>
      </c>
      <c r="B79" s="20">
        <v>2261</v>
      </c>
      <c r="C79" s="18" t="s">
        <v>14</v>
      </c>
      <c r="D79" s="20">
        <v>17</v>
      </c>
    </row>
    <row r="80" spans="1:4" x14ac:dyDescent="0.2">
      <c r="A80" s="15" t="s">
        <v>20</v>
      </c>
      <c r="B80" s="20">
        <v>2237</v>
      </c>
      <c r="C80" s="17" t="s">
        <v>14</v>
      </c>
      <c r="D80" s="21">
        <v>2179</v>
      </c>
    </row>
    <row r="81" spans="1:4" x14ac:dyDescent="0.2">
      <c r="A81" s="16" t="s">
        <v>20</v>
      </c>
      <c r="B81" s="20">
        <v>2230</v>
      </c>
      <c r="C81" s="18" t="s">
        <v>14</v>
      </c>
      <c r="D81" s="20">
        <v>931</v>
      </c>
    </row>
    <row r="82" spans="1:4" x14ac:dyDescent="0.2">
      <c r="A82" s="15" t="s">
        <v>20</v>
      </c>
      <c r="B82" s="21">
        <v>2220</v>
      </c>
      <c r="C82" s="17" t="s">
        <v>14</v>
      </c>
      <c r="D82" s="21">
        <v>92</v>
      </c>
    </row>
    <row r="83" spans="1:4" x14ac:dyDescent="0.2">
      <c r="A83" s="16" t="s">
        <v>20</v>
      </c>
      <c r="B83" s="21">
        <v>2218</v>
      </c>
      <c r="C83" s="18" t="s">
        <v>14</v>
      </c>
      <c r="D83" s="20">
        <v>57</v>
      </c>
    </row>
    <row r="84" spans="1:4" x14ac:dyDescent="0.2">
      <c r="A84" s="15" t="s">
        <v>20</v>
      </c>
      <c r="B84" s="20">
        <v>2188</v>
      </c>
      <c r="C84" s="17" t="s">
        <v>14</v>
      </c>
      <c r="D84" s="21">
        <v>41</v>
      </c>
    </row>
    <row r="85" spans="1:4" x14ac:dyDescent="0.2">
      <c r="A85" s="16" t="s">
        <v>20</v>
      </c>
      <c r="B85" s="21">
        <v>2144</v>
      </c>
      <c r="C85" s="18" t="s">
        <v>14</v>
      </c>
      <c r="D85" s="20">
        <v>1</v>
      </c>
    </row>
    <row r="86" spans="1:4" x14ac:dyDescent="0.2">
      <c r="A86" s="15" t="s">
        <v>20</v>
      </c>
      <c r="B86" s="20">
        <v>2120</v>
      </c>
      <c r="C86" s="17" t="s">
        <v>14</v>
      </c>
      <c r="D86" s="21">
        <v>101</v>
      </c>
    </row>
    <row r="87" spans="1:4" x14ac:dyDescent="0.2">
      <c r="A87" s="16" t="s">
        <v>20</v>
      </c>
      <c r="B87" s="21">
        <v>2107</v>
      </c>
      <c r="C87" s="18" t="s">
        <v>14</v>
      </c>
      <c r="D87" s="20">
        <v>1335</v>
      </c>
    </row>
    <row r="88" spans="1:4" x14ac:dyDescent="0.2">
      <c r="A88" s="15" t="s">
        <v>20</v>
      </c>
      <c r="B88" s="20">
        <v>2106</v>
      </c>
      <c r="C88" s="17" t="s">
        <v>14</v>
      </c>
      <c r="D88" s="21">
        <v>15</v>
      </c>
    </row>
    <row r="89" spans="1:4" x14ac:dyDescent="0.2">
      <c r="A89" s="16" t="s">
        <v>20</v>
      </c>
      <c r="B89" s="21">
        <v>2105</v>
      </c>
      <c r="C89" s="18" t="s">
        <v>14</v>
      </c>
      <c r="D89" s="20">
        <v>454</v>
      </c>
    </row>
    <row r="90" spans="1:4" x14ac:dyDescent="0.2">
      <c r="A90" s="15" t="s">
        <v>20</v>
      </c>
      <c r="B90" s="20">
        <v>2100</v>
      </c>
      <c r="C90" s="17" t="s">
        <v>14</v>
      </c>
      <c r="D90" s="21">
        <v>3182</v>
      </c>
    </row>
    <row r="91" spans="1:4" x14ac:dyDescent="0.2">
      <c r="A91" s="16" t="s">
        <v>20</v>
      </c>
      <c r="B91" s="20">
        <v>2080</v>
      </c>
      <c r="C91" s="18" t="s">
        <v>14</v>
      </c>
      <c r="D91" s="20">
        <v>15</v>
      </c>
    </row>
    <row r="92" spans="1:4" x14ac:dyDescent="0.2">
      <c r="A92" s="15" t="s">
        <v>20</v>
      </c>
      <c r="B92" s="20">
        <v>2053</v>
      </c>
      <c r="C92" s="17" t="s">
        <v>14</v>
      </c>
      <c r="D92" s="21">
        <v>133</v>
      </c>
    </row>
    <row r="93" spans="1:4" x14ac:dyDescent="0.2">
      <c r="A93" s="16" t="s">
        <v>20</v>
      </c>
      <c r="B93" s="20">
        <v>2043</v>
      </c>
      <c r="C93" s="18" t="s">
        <v>14</v>
      </c>
      <c r="D93" s="20">
        <v>2062</v>
      </c>
    </row>
    <row r="94" spans="1:4" x14ac:dyDescent="0.2">
      <c r="A94" s="15" t="s">
        <v>20</v>
      </c>
      <c r="B94" s="21">
        <v>2038</v>
      </c>
      <c r="C94" s="17" t="s">
        <v>14</v>
      </c>
      <c r="D94" s="21">
        <v>29</v>
      </c>
    </row>
    <row r="95" spans="1:4" x14ac:dyDescent="0.2">
      <c r="A95" s="16" t="s">
        <v>20</v>
      </c>
      <c r="B95" s="20">
        <v>2013</v>
      </c>
      <c r="C95" s="18" t="s">
        <v>14</v>
      </c>
      <c r="D95" s="20">
        <v>132</v>
      </c>
    </row>
    <row r="96" spans="1:4" x14ac:dyDescent="0.2">
      <c r="A96" s="15" t="s">
        <v>20</v>
      </c>
      <c r="B96" s="21">
        <v>1991</v>
      </c>
      <c r="C96" s="17" t="s">
        <v>14</v>
      </c>
      <c r="D96" s="21">
        <v>137</v>
      </c>
    </row>
    <row r="97" spans="1:4" x14ac:dyDescent="0.2">
      <c r="A97" s="16" t="s">
        <v>20</v>
      </c>
      <c r="B97" s="21">
        <v>1989</v>
      </c>
      <c r="C97" s="18" t="s">
        <v>14</v>
      </c>
      <c r="D97" s="20">
        <v>908</v>
      </c>
    </row>
    <row r="98" spans="1:4" x14ac:dyDescent="0.2">
      <c r="A98" s="15" t="s">
        <v>20</v>
      </c>
      <c r="B98" s="21">
        <v>1965</v>
      </c>
      <c r="C98" s="17" t="s">
        <v>14</v>
      </c>
      <c r="D98" s="21">
        <v>10</v>
      </c>
    </row>
    <row r="99" spans="1:4" x14ac:dyDescent="0.2">
      <c r="A99" s="16" t="s">
        <v>20</v>
      </c>
      <c r="B99" s="20">
        <v>1917</v>
      </c>
      <c r="C99" s="18" t="s">
        <v>14</v>
      </c>
      <c r="D99" s="20">
        <v>1910</v>
      </c>
    </row>
    <row r="100" spans="1:4" x14ac:dyDescent="0.2">
      <c r="A100" s="15" t="s">
        <v>20</v>
      </c>
      <c r="B100" s="20">
        <v>1902</v>
      </c>
      <c r="C100" s="17" t="s">
        <v>14</v>
      </c>
      <c r="D100" s="21">
        <v>38</v>
      </c>
    </row>
    <row r="101" spans="1:4" x14ac:dyDescent="0.2">
      <c r="A101" s="16" t="s">
        <v>20</v>
      </c>
      <c r="B101" s="20">
        <v>1894</v>
      </c>
      <c r="C101" s="18" t="s">
        <v>14</v>
      </c>
      <c r="D101" s="20">
        <v>104</v>
      </c>
    </row>
    <row r="102" spans="1:4" x14ac:dyDescent="0.2">
      <c r="A102" s="15" t="s">
        <v>20</v>
      </c>
      <c r="B102" s="21">
        <v>1887</v>
      </c>
      <c r="C102" s="17" t="s">
        <v>14</v>
      </c>
      <c r="D102" s="21">
        <v>49</v>
      </c>
    </row>
    <row r="103" spans="1:4" x14ac:dyDescent="0.2">
      <c r="A103" s="16" t="s">
        <v>20</v>
      </c>
      <c r="B103" s="21">
        <v>1884</v>
      </c>
      <c r="C103" s="18" t="s">
        <v>14</v>
      </c>
      <c r="D103" s="20">
        <v>1</v>
      </c>
    </row>
    <row r="104" spans="1:4" x14ac:dyDescent="0.2">
      <c r="A104" s="15" t="s">
        <v>20</v>
      </c>
      <c r="B104" s="21">
        <v>1866</v>
      </c>
      <c r="C104" s="17" t="s">
        <v>14</v>
      </c>
      <c r="D104" s="21">
        <v>245</v>
      </c>
    </row>
    <row r="105" spans="1:4" x14ac:dyDescent="0.2">
      <c r="A105" s="16" t="s">
        <v>20</v>
      </c>
      <c r="B105" s="20">
        <v>1821</v>
      </c>
      <c r="C105" s="18" t="s">
        <v>14</v>
      </c>
      <c r="D105" s="20">
        <v>32</v>
      </c>
    </row>
    <row r="106" spans="1:4" x14ac:dyDescent="0.2">
      <c r="A106" s="15" t="s">
        <v>20</v>
      </c>
      <c r="B106" s="20">
        <v>1815</v>
      </c>
      <c r="C106" s="17" t="s">
        <v>14</v>
      </c>
      <c r="D106" s="21">
        <v>7</v>
      </c>
    </row>
    <row r="107" spans="1:4" x14ac:dyDescent="0.2">
      <c r="A107" s="16" t="s">
        <v>20</v>
      </c>
      <c r="B107" s="20">
        <v>1797</v>
      </c>
      <c r="C107" s="18" t="s">
        <v>14</v>
      </c>
      <c r="D107" s="20">
        <v>803</v>
      </c>
    </row>
    <row r="108" spans="1:4" x14ac:dyDescent="0.2">
      <c r="A108" s="15" t="s">
        <v>20</v>
      </c>
      <c r="B108" s="20">
        <v>1785</v>
      </c>
      <c r="C108" s="17" t="s">
        <v>14</v>
      </c>
      <c r="D108" s="21">
        <v>16</v>
      </c>
    </row>
    <row r="109" spans="1:4" x14ac:dyDescent="0.2">
      <c r="A109" s="16" t="s">
        <v>20</v>
      </c>
      <c r="B109" s="20">
        <v>1784</v>
      </c>
      <c r="C109" s="18" t="s">
        <v>14</v>
      </c>
      <c r="D109" s="20">
        <v>31</v>
      </c>
    </row>
    <row r="110" spans="1:4" x14ac:dyDescent="0.2">
      <c r="A110" s="15" t="s">
        <v>20</v>
      </c>
      <c r="B110" s="20">
        <v>1782</v>
      </c>
      <c r="C110" s="17" t="s">
        <v>14</v>
      </c>
      <c r="D110" s="21">
        <v>108</v>
      </c>
    </row>
    <row r="111" spans="1:4" x14ac:dyDescent="0.2">
      <c r="A111" s="16" t="s">
        <v>20</v>
      </c>
      <c r="B111" s="21">
        <v>1773</v>
      </c>
      <c r="C111" s="18" t="s">
        <v>14</v>
      </c>
      <c r="D111" s="20">
        <v>30</v>
      </c>
    </row>
    <row r="112" spans="1:4" x14ac:dyDescent="0.2">
      <c r="A112" s="15" t="s">
        <v>20</v>
      </c>
      <c r="B112" s="21">
        <v>1713</v>
      </c>
      <c r="C112" s="17" t="s">
        <v>14</v>
      </c>
      <c r="D112" s="21">
        <v>17</v>
      </c>
    </row>
    <row r="113" spans="1:4" x14ac:dyDescent="0.2">
      <c r="A113" s="16" t="s">
        <v>20</v>
      </c>
      <c r="B113" s="21">
        <v>1703</v>
      </c>
      <c r="C113" s="18" t="s">
        <v>14</v>
      </c>
      <c r="D113" s="20">
        <v>80</v>
      </c>
    </row>
    <row r="114" spans="1:4" x14ac:dyDescent="0.2">
      <c r="A114" s="15" t="s">
        <v>20</v>
      </c>
      <c r="B114" s="20">
        <v>1697</v>
      </c>
      <c r="C114" s="17" t="s">
        <v>14</v>
      </c>
      <c r="D114" s="21">
        <v>2468</v>
      </c>
    </row>
    <row r="115" spans="1:4" x14ac:dyDescent="0.2">
      <c r="A115" s="16" t="s">
        <v>20</v>
      </c>
      <c r="B115" s="20">
        <v>1690</v>
      </c>
      <c r="C115" s="18" t="s">
        <v>14</v>
      </c>
      <c r="D115" s="20">
        <v>26</v>
      </c>
    </row>
    <row r="116" spans="1:4" x14ac:dyDescent="0.2">
      <c r="A116" s="15" t="s">
        <v>20</v>
      </c>
      <c r="B116" s="21">
        <v>1684</v>
      </c>
      <c r="C116" s="17" t="s">
        <v>14</v>
      </c>
      <c r="D116" s="21">
        <v>73</v>
      </c>
    </row>
    <row r="117" spans="1:4" x14ac:dyDescent="0.2">
      <c r="A117" s="16" t="s">
        <v>20</v>
      </c>
      <c r="B117" s="21">
        <v>1681</v>
      </c>
      <c r="C117" s="18" t="s">
        <v>14</v>
      </c>
      <c r="D117" s="20">
        <v>128</v>
      </c>
    </row>
    <row r="118" spans="1:4" x14ac:dyDescent="0.2">
      <c r="A118" s="15" t="s">
        <v>20</v>
      </c>
      <c r="B118" s="21">
        <v>1629</v>
      </c>
      <c r="C118" s="17" t="s">
        <v>14</v>
      </c>
      <c r="D118" s="21">
        <v>33</v>
      </c>
    </row>
    <row r="119" spans="1:4" x14ac:dyDescent="0.2">
      <c r="A119" s="16" t="s">
        <v>20</v>
      </c>
      <c r="B119" s="20">
        <v>1621</v>
      </c>
      <c r="C119" s="18" t="s">
        <v>14</v>
      </c>
      <c r="D119" s="20">
        <v>1072</v>
      </c>
    </row>
    <row r="120" spans="1:4" x14ac:dyDescent="0.2">
      <c r="A120" s="15" t="s">
        <v>20</v>
      </c>
      <c r="B120" s="20">
        <v>1613</v>
      </c>
      <c r="C120" s="17" t="s">
        <v>14</v>
      </c>
      <c r="D120" s="21">
        <v>393</v>
      </c>
    </row>
    <row r="121" spans="1:4" x14ac:dyDescent="0.2">
      <c r="A121" s="16" t="s">
        <v>20</v>
      </c>
      <c r="B121" s="20">
        <v>1606</v>
      </c>
      <c r="C121" s="18" t="s">
        <v>14</v>
      </c>
      <c r="D121" s="20">
        <v>1257</v>
      </c>
    </row>
    <row r="122" spans="1:4" x14ac:dyDescent="0.2">
      <c r="A122" s="15" t="s">
        <v>20</v>
      </c>
      <c r="B122" s="21">
        <v>1605</v>
      </c>
      <c r="C122" s="17" t="s">
        <v>14</v>
      </c>
      <c r="D122" s="21">
        <v>328</v>
      </c>
    </row>
    <row r="123" spans="1:4" x14ac:dyDescent="0.2">
      <c r="A123" s="16" t="s">
        <v>20</v>
      </c>
      <c r="B123" s="20">
        <v>1604</v>
      </c>
      <c r="C123" s="18" t="s">
        <v>14</v>
      </c>
      <c r="D123" s="20">
        <v>147</v>
      </c>
    </row>
    <row r="124" spans="1:4" x14ac:dyDescent="0.2">
      <c r="A124" s="15" t="s">
        <v>20</v>
      </c>
      <c r="B124" s="20">
        <v>1600</v>
      </c>
      <c r="C124" s="17" t="s">
        <v>14</v>
      </c>
      <c r="D124" s="21">
        <v>830</v>
      </c>
    </row>
    <row r="125" spans="1:4" x14ac:dyDescent="0.2">
      <c r="A125" s="16" t="s">
        <v>20</v>
      </c>
      <c r="B125" s="20">
        <v>1573</v>
      </c>
      <c r="C125" s="18" t="s">
        <v>14</v>
      </c>
      <c r="D125" s="20">
        <v>331</v>
      </c>
    </row>
    <row r="126" spans="1:4" x14ac:dyDescent="0.2">
      <c r="A126" s="15" t="s">
        <v>20</v>
      </c>
      <c r="B126" s="21">
        <v>1572</v>
      </c>
      <c r="C126" s="17" t="s">
        <v>14</v>
      </c>
      <c r="D126" s="21">
        <v>25</v>
      </c>
    </row>
    <row r="127" spans="1:4" x14ac:dyDescent="0.2">
      <c r="A127" s="16" t="s">
        <v>20</v>
      </c>
      <c r="B127" s="21">
        <v>1561</v>
      </c>
      <c r="C127" s="18" t="s">
        <v>14</v>
      </c>
      <c r="D127" s="20">
        <v>3483</v>
      </c>
    </row>
    <row r="128" spans="1:4" x14ac:dyDescent="0.2">
      <c r="A128" s="15" t="s">
        <v>20</v>
      </c>
      <c r="B128" s="20">
        <v>1559</v>
      </c>
      <c r="C128" s="17" t="s">
        <v>14</v>
      </c>
      <c r="D128" s="21">
        <v>923</v>
      </c>
    </row>
    <row r="129" spans="1:4" x14ac:dyDescent="0.2">
      <c r="A129" s="16" t="s">
        <v>20</v>
      </c>
      <c r="B129" s="21">
        <v>1548</v>
      </c>
      <c r="C129" s="18" t="s">
        <v>14</v>
      </c>
      <c r="D129" s="20">
        <v>1</v>
      </c>
    </row>
    <row r="130" spans="1:4" x14ac:dyDescent="0.2">
      <c r="A130" s="15" t="s">
        <v>20</v>
      </c>
      <c r="B130" s="20">
        <v>1539</v>
      </c>
      <c r="C130" s="17" t="s">
        <v>14</v>
      </c>
      <c r="D130" s="21">
        <v>33</v>
      </c>
    </row>
    <row r="131" spans="1:4" x14ac:dyDescent="0.2">
      <c r="A131" s="16" t="s">
        <v>20</v>
      </c>
      <c r="B131" s="21">
        <v>1518</v>
      </c>
      <c r="C131" s="18" t="s">
        <v>14</v>
      </c>
      <c r="D131" s="20">
        <v>40</v>
      </c>
    </row>
    <row r="132" spans="1:4" x14ac:dyDescent="0.2">
      <c r="A132" s="15" t="s">
        <v>20</v>
      </c>
      <c r="B132" s="20">
        <v>1470</v>
      </c>
      <c r="C132" s="17" t="s">
        <v>14</v>
      </c>
      <c r="D132" s="21">
        <v>23</v>
      </c>
    </row>
    <row r="133" spans="1:4" x14ac:dyDescent="0.2">
      <c r="A133" s="16" t="s">
        <v>20</v>
      </c>
      <c r="B133" s="20">
        <v>1467</v>
      </c>
      <c r="C133" s="18" t="s">
        <v>14</v>
      </c>
      <c r="D133" s="20">
        <v>75</v>
      </c>
    </row>
    <row r="134" spans="1:4" x14ac:dyDescent="0.2">
      <c r="A134" s="15" t="s">
        <v>20</v>
      </c>
      <c r="B134" s="21">
        <v>1460</v>
      </c>
      <c r="C134" s="17" t="s">
        <v>14</v>
      </c>
      <c r="D134" s="21">
        <v>2176</v>
      </c>
    </row>
    <row r="135" spans="1:4" x14ac:dyDescent="0.2">
      <c r="A135" s="16" t="s">
        <v>20</v>
      </c>
      <c r="B135" s="20">
        <v>1442</v>
      </c>
      <c r="C135" s="18" t="s">
        <v>14</v>
      </c>
      <c r="D135" s="20">
        <v>441</v>
      </c>
    </row>
    <row r="136" spans="1:4" x14ac:dyDescent="0.2">
      <c r="A136" s="15" t="s">
        <v>20</v>
      </c>
      <c r="B136" s="21">
        <v>1425</v>
      </c>
      <c r="C136" s="17" t="s">
        <v>14</v>
      </c>
      <c r="D136" s="21">
        <v>25</v>
      </c>
    </row>
    <row r="137" spans="1:4" x14ac:dyDescent="0.2">
      <c r="A137" s="16" t="s">
        <v>20</v>
      </c>
      <c r="B137" s="20">
        <v>1396</v>
      </c>
      <c r="C137" s="18" t="s">
        <v>14</v>
      </c>
      <c r="D137" s="20">
        <v>127</v>
      </c>
    </row>
    <row r="138" spans="1:4" x14ac:dyDescent="0.2">
      <c r="A138" s="15" t="s">
        <v>20</v>
      </c>
      <c r="B138" s="20">
        <v>1396</v>
      </c>
      <c r="C138" s="17" t="s">
        <v>14</v>
      </c>
      <c r="D138" s="21">
        <v>355</v>
      </c>
    </row>
    <row r="139" spans="1:4" x14ac:dyDescent="0.2">
      <c r="A139" s="16" t="s">
        <v>20</v>
      </c>
      <c r="B139" s="21">
        <v>1385</v>
      </c>
      <c r="C139" s="18" t="s">
        <v>14</v>
      </c>
      <c r="D139" s="20">
        <v>44</v>
      </c>
    </row>
    <row r="140" spans="1:4" x14ac:dyDescent="0.2">
      <c r="A140" s="15" t="s">
        <v>20</v>
      </c>
      <c r="B140" s="20">
        <v>1354</v>
      </c>
      <c r="C140" s="17" t="s">
        <v>14</v>
      </c>
      <c r="D140" s="21">
        <v>67</v>
      </c>
    </row>
    <row r="141" spans="1:4" x14ac:dyDescent="0.2">
      <c r="A141" s="16" t="s">
        <v>20</v>
      </c>
      <c r="B141" s="21">
        <v>1345</v>
      </c>
      <c r="C141" s="18" t="s">
        <v>14</v>
      </c>
      <c r="D141" s="20">
        <v>1068</v>
      </c>
    </row>
    <row r="142" spans="1:4" x14ac:dyDescent="0.2">
      <c r="A142" s="15" t="s">
        <v>20</v>
      </c>
      <c r="B142" s="21">
        <v>1297</v>
      </c>
      <c r="C142" s="17" t="s">
        <v>14</v>
      </c>
      <c r="D142" s="21">
        <v>424</v>
      </c>
    </row>
    <row r="143" spans="1:4" x14ac:dyDescent="0.2">
      <c r="A143" s="16" t="s">
        <v>20</v>
      </c>
      <c r="B143" s="20">
        <v>1280</v>
      </c>
      <c r="C143" s="18" t="s">
        <v>14</v>
      </c>
      <c r="D143" s="20">
        <v>151</v>
      </c>
    </row>
    <row r="144" spans="1:4" x14ac:dyDescent="0.2">
      <c r="A144" s="15" t="s">
        <v>20</v>
      </c>
      <c r="B144" s="20">
        <v>1267</v>
      </c>
      <c r="C144" s="17" t="s">
        <v>14</v>
      </c>
      <c r="D144" s="21">
        <v>1608</v>
      </c>
    </row>
    <row r="145" spans="1:4" x14ac:dyDescent="0.2">
      <c r="A145" s="16" t="s">
        <v>20</v>
      </c>
      <c r="B145" s="21">
        <v>1249</v>
      </c>
      <c r="C145" s="18" t="s">
        <v>14</v>
      </c>
      <c r="D145" s="20">
        <v>941</v>
      </c>
    </row>
    <row r="146" spans="1:4" x14ac:dyDescent="0.2">
      <c r="A146" s="15" t="s">
        <v>20</v>
      </c>
      <c r="B146" s="20">
        <v>1170</v>
      </c>
      <c r="C146" s="17" t="s">
        <v>14</v>
      </c>
      <c r="D146" s="21">
        <v>1</v>
      </c>
    </row>
    <row r="147" spans="1:4" x14ac:dyDescent="0.2">
      <c r="A147" s="16" t="s">
        <v>20</v>
      </c>
      <c r="B147" s="21">
        <v>1152</v>
      </c>
      <c r="C147" s="18" t="s">
        <v>14</v>
      </c>
      <c r="D147" s="20">
        <v>40</v>
      </c>
    </row>
    <row r="148" spans="1:4" x14ac:dyDescent="0.2">
      <c r="A148" s="15" t="s">
        <v>20</v>
      </c>
      <c r="B148" s="21">
        <v>1140</v>
      </c>
      <c r="C148" s="17" t="s">
        <v>14</v>
      </c>
      <c r="D148" s="21">
        <v>3015</v>
      </c>
    </row>
    <row r="149" spans="1:4" x14ac:dyDescent="0.2">
      <c r="A149" s="16" t="s">
        <v>20</v>
      </c>
      <c r="B149" s="20">
        <v>1137</v>
      </c>
      <c r="C149" s="18" t="s">
        <v>14</v>
      </c>
      <c r="D149" s="20">
        <v>435</v>
      </c>
    </row>
    <row r="150" spans="1:4" x14ac:dyDescent="0.2">
      <c r="A150" s="15" t="s">
        <v>20</v>
      </c>
      <c r="B150" s="21">
        <v>1113</v>
      </c>
      <c r="C150" s="17" t="s">
        <v>14</v>
      </c>
      <c r="D150" s="21">
        <v>714</v>
      </c>
    </row>
    <row r="151" spans="1:4" x14ac:dyDescent="0.2">
      <c r="A151" s="16" t="s">
        <v>20</v>
      </c>
      <c r="B151" s="21">
        <v>1101</v>
      </c>
      <c r="C151" s="18" t="s">
        <v>14</v>
      </c>
      <c r="D151" s="20">
        <v>5497</v>
      </c>
    </row>
    <row r="152" spans="1:4" x14ac:dyDescent="0.2">
      <c r="A152" s="15" t="s">
        <v>20</v>
      </c>
      <c r="B152" s="21">
        <v>1095</v>
      </c>
      <c r="C152" s="17" t="s">
        <v>14</v>
      </c>
      <c r="D152" s="21">
        <v>418</v>
      </c>
    </row>
    <row r="153" spans="1:4" x14ac:dyDescent="0.2">
      <c r="A153" s="16" t="s">
        <v>20</v>
      </c>
      <c r="B153" s="20">
        <v>1073</v>
      </c>
      <c r="C153" s="18" t="s">
        <v>14</v>
      </c>
      <c r="D153" s="20">
        <v>1439</v>
      </c>
    </row>
    <row r="154" spans="1:4" x14ac:dyDescent="0.2">
      <c r="A154" s="15" t="s">
        <v>20</v>
      </c>
      <c r="B154" s="20">
        <v>1071</v>
      </c>
      <c r="C154" s="17" t="s">
        <v>14</v>
      </c>
      <c r="D154" s="21">
        <v>15</v>
      </c>
    </row>
    <row r="155" spans="1:4" x14ac:dyDescent="0.2">
      <c r="A155" s="16" t="s">
        <v>20</v>
      </c>
      <c r="B155" s="20">
        <v>1071</v>
      </c>
      <c r="C155" s="18" t="s">
        <v>14</v>
      </c>
      <c r="D155" s="20">
        <v>1999</v>
      </c>
    </row>
    <row r="156" spans="1:4" x14ac:dyDescent="0.2">
      <c r="A156" s="15" t="s">
        <v>20</v>
      </c>
      <c r="B156" s="20">
        <v>1052</v>
      </c>
      <c r="C156" s="17" t="s">
        <v>14</v>
      </c>
      <c r="D156" s="21">
        <v>118</v>
      </c>
    </row>
    <row r="157" spans="1:4" x14ac:dyDescent="0.2">
      <c r="A157" s="16" t="s">
        <v>20</v>
      </c>
      <c r="B157" s="20">
        <v>1022</v>
      </c>
      <c r="C157" s="18" t="s">
        <v>14</v>
      </c>
      <c r="D157" s="20">
        <v>162</v>
      </c>
    </row>
    <row r="158" spans="1:4" x14ac:dyDescent="0.2">
      <c r="A158" s="15" t="s">
        <v>20</v>
      </c>
      <c r="B158" s="20">
        <v>1015</v>
      </c>
      <c r="C158" s="17" t="s">
        <v>14</v>
      </c>
      <c r="D158" s="21">
        <v>83</v>
      </c>
    </row>
    <row r="159" spans="1:4" x14ac:dyDescent="0.2">
      <c r="A159" s="16" t="s">
        <v>20</v>
      </c>
      <c r="B159" s="21">
        <v>980</v>
      </c>
      <c r="C159" s="18" t="s">
        <v>14</v>
      </c>
      <c r="D159" s="20">
        <v>747</v>
      </c>
    </row>
    <row r="160" spans="1:4" x14ac:dyDescent="0.2">
      <c r="A160" s="15" t="s">
        <v>20</v>
      </c>
      <c r="B160" s="21">
        <v>943</v>
      </c>
      <c r="C160" s="17" t="s">
        <v>14</v>
      </c>
      <c r="D160" s="21">
        <v>84</v>
      </c>
    </row>
    <row r="161" spans="1:4" x14ac:dyDescent="0.2">
      <c r="A161" s="16" t="s">
        <v>20</v>
      </c>
      <c r="B161" s="21">
        <v>909</v>
      </c>
      <c r="C161" s="18" t="s">
        <v>14</v>
      </c>
      <c r="D161" s="20">
        <v>91</v>
      </c>
    </row>
    <row r="162" spans="1:4" x14ac:dyDescent="0.2">
      <c r="A162" s="15" t="s">
        <v>20</v>
      </c>
      <c r="B162" s="21">
        <v>903</v>
      </c>
      <c r="C162" s="17" t="s">
        <v>14</v>
      </c>
      <c r="D162" s="21">
        <v>792</v>
      </c>
    </row>
    <row r="163" spans="1:4" x14ac:dyDescent="0.2">
      <c r="A163" s="16" t="s">
        <v>20</v>
      </c>
      <c r="B163" s="21">
        <v>890</v>
      </c>
      <c r="C163" s="18" t="s">
        <v>14</v>
      </c>
      <c r="D163" s="20">
        <v>32</v>
      </c>
    </row>
    <row r="164" spans="1:4" x14ac:dyDescent="0.2">
      <c r="A164" s="15" t="s">
        <v>20</v>
      </c>
      <c r="B164" s="20">
        <v>820</v>
      </c>
      <c r="C164" s="17" t="s">
        <v>14</v>
      </c>
      <c r="D164" s="21">
        <v>186</v>
      </c>
    </row>
    <row r="165" spans="1:4" x14ac:dyDescent="0.2">
      <c r="A165" s="16" t="s">
        <v>20</v>
      </c>
      <c r="B165" s="20">
        <v>768</v>
      </c>
      <c r="C165" s="18" t="s">
        <v>14</v>
      </c>
      <c r="D165" s="20">
        <v>605</v>
      </c>
    </row>
    <row r="166" spans="1:4" x14ac:dyDescent="0.2">
      <c r="A166" s="15" t="s">
        <v>20</v>
      </c>
      <c r="B166" s="20">
        <v>762</v>
      </c>
      <c r="C166" s="17" t="s">
        <v>14</v>
      </c>
      <c r="D166" s="21">
        <v>1</v>
      </c>
    </row>
    <row r="167" spans="1:4" x14ac:dyDescent="0.2">
      <c r="A167" s="16" t="s">
        <v>20</v>
      </c>
      <c r="B167" s="20">
        <v>723</v>
      </c>
      <c r="C167" s="18" t="s">
        <v>14</v>
      </c>
      <c r="D167" s="20">
        <v>31</v>
      </c>
    </row>
    <row r="168" spans="1:4" x14ac:dyDescent="0.2">
      <c r="A168" s="15" t="s">
        <v>20</v>
      </c>
      <c r="B168" s="21">
        <v>676</v>
      </c>
      <c r="C168" s="17" t="s">
        <v>14</v>
      </c>
      <c r="D168" s="21">
        <v>1181</v>
      </c>
    </row>
    <row r="169" spans="1:4" x14ac:dyDescent="0.2">
      <c r="A169" s="16" t="s">
        <v>20</v>
      </c>
      <c r="B169" s="21">
        <v>659</v>
      </c>
      <c r="C169" s="18" t="s">
        <v>14</v>
      </c>
      <c r="D169" s="20">
        <v>39</v>
      </c>
    </row>
    <row r="170" spans="1:4" x14ac:dyDescent="0.2">
      <c r="A170" s="15" t="s">
        <v>20</v>
      </c>
      <c r="B170" s="21">
        <v>645</v>
      </c>
      <c r="C170" s="17" t="s">
        <v>14</v>
      </c>
      <c r="D170" s="21">
        <v>46</v>
      </c>
    </row>
    <row r="171" spans="1:4" x14ac:dyDescent="0.2">
      <c r="A171" s="16" t="s">
        <v>20</v>
      </c>
      <c r="B171" s="21">
        <v>589</v>
      </c>
      <c r="C171" s="18" t="s">
        <v>14</v>
      </c>
      <c r="D171" s="20">
        <v>105</v>
      </c>
    </row>
    <row r="172" spans="1:4" x14ac:dyDescent="0.2">
      <c r="A172" s="15" t="s">
        <v>20</v>
      </c>
      <c r="B172" s="20">
        <v>555</v>
      </c>
      <c r="C172" s="17" t="s">
        <v>14</v>
      </c>
      <c r="D172" s="21">
        <v>535</v>
      </c>
    </row>
    <row r="173" spans="1:4" x14ac:dyDescent="0.2">
      <c r="A173" s="16" t="s">
        <v>20</v>
      </c>
      <c r="B173" s="21">
        <v>554</v>
      </c>
      <c r="C173" s="18" t="s">
        <v>14</v>
      </c>
      <c r="D173" s="20">
        <v>16</v>
      </c>
    </row>
    <row r="174" spans="1:4" x14ac:dyDescent="0.2">
      <c r="A174" s="15" t="s">
        <v>20</v>
      </c>
      <c r="B174" s="21">
        <v>546</v>
      </c>
      <c r="C174" s="17" t="s">
        <v>14</v>
      </c>
      <c r="D174" s="21">
        <v>575</v>
      </c>
    </row>
    <row r="175" spans="1:4" x14ac:dyDescent="0.2">
      <c r="A175" s="16" t="s">
        <v>20</v>
      </c>
      <c r="B175" s="20">
        <v>536</v>
      </c>
      <c r="C175" s="18" t="s">
        <v>14</v>
      </c>
      <c r="D175" s="20">
        <v>1120</v>
      </c>
    </row>
    <row r="176" spans="1:4" x14ac:dyDescent="0.2">
      <c r="A176" s="15" t="s">
        <v>20</v>
      </c>
      <c r="B176" s="20">
        <v>533</v>
      </c>
      <c r="C176" s="17" t="s">
        <v>14</v>
      </c>
      <c r="D176" s="21">
        <v>113</v>
      </c>
    </row>
    <row r="177" spans="1:4" x14ac:dyDescent="0.2">
      <c r="A177" s="16" t="s">
        <v>20</v>
      </c>
      <c r="B177" s="20">
        <v>524</v>
      </c>
      <c r="C177" s="18" t="s">
        <v>14</v>
      </c>
      <c r="D177" s="20">
        <v>1538</v>
      </c>
    </row>
    <row r="178" spans="1:4" x14ac:dyDescent="0.2">
      <c r="A178" s="15" t="s">
        <v>20</v>
      </c>
      <c r="B178" s="20">
        <v>498</v>
      </c>
      <c r="C178" s="17" t="s">
        <v>14</v>
      </c>
      <c r="D178" s="21">
        <v>9</v>
      </c>
    </row>
    <row r="179" spans="1:4" x14ac:dyDescent="0.2">
      <c r="A179" s="16" t="s">
        <v>20</v>
      </c>
      <c r="B179" s="20">
        <v>484</v>
      </c>
      <c r="C179" s="18" t="s">
        <v>14</v>
      </c>
      <c r="D179" s="20">
        <v>554</v>
      </c>
    </row>
    <row r="180" spans="1:4" x14ac:dyDescent="0.2">
      <c r="A180" s="15" t="s">
        <v>20</v>
      </c>
      <c r="B180" s="20">
        <v>480</v>
      </c>
      <c r="C180" s="17" t="s">
        <v>14</v>
      </c>
      <c r="D180" s="21">
        <v>648</v>
      </c>
    </row>
    <row r="181" spans="1:4" x14ac:dyDescent="0.2">
      <c r="A181" s="16" t="s">
        <v>20</v>
      </c>
      <c r="B181" s="21">
        <v>470</v>
      </c>
      <c r="C181" s="18" t="s">
        <v>14</v>
      </c>
      <c r="D181" s="20">
        <v>21</v>
      </c>
    </row>
    <row r="182" spans="1:4" x14ac:dyDescent="0.2">
      <c r="A182" s="15" t="s">
        <v>20</v>
      </c>
      <c r="B182" s="21">
        <v>462</v>
      </c>
      <c r="C182" s="17" t="s">
        <v>14</v>
      </c>
      <c r="D182" s="21">
        <v>54</v>
      </c>
    </row>
    <row r="183" spans="1:4" x14ac:dyDescent="0.2">
      <c r="A183" s="16" t="s">
        <v>20</v>
      </c>
      <c r="B183" s="21">
        <v>460</v>
      </c>
      <c r="C183" s="18" t="s">
        <v>14</v>
      </c>
      <c r="D183" s="20">
        <v>120</v>
      </c>
    </row>
    <row r="184" spans="1:4" x14ac:dyDescent="0.2">
      <c r="A184" s="15" t="s">
        <v>20</v>
      </c>
      <c r="B184" s="21">
        <v>454</v>
      </c>
      <c r="C184" s="17" t="s">
        <v>14</v>
      </c>
      <c r="D184" s="21">
        <v>579</v>
      </c>
    </row>
    <row r="185" spans="1:4" x14ac:dyDescent="0.2">
      <c r="A185" s="16" t="s">
        <v>20</v>
      </c>
      <c r="B185" s="20">
        <v>452</v>
      </c>
      <c r="C185" s="18" t="s">
        <v>14</v>
      </c>
      <c r="D185" s="20">
        <v>2072</v>
      </c>
    </row>
    <row r="186" spans="1:4" x14ac:dyDescent="0.2">
      <c r="A186" s="15" t="s">
        <v>20</v>
      </c>
      <c r="B186" s="21">
        <v>432</v>
      </c>
      <c r="C186" s="17" t="s">
        <v>14</v>
      </c>
      <c r="D186" s="21">
        <v>0</v>
      </c>
    </row>
    <row r="187" spans="1:4" x14ac:dyDescent="0.2">
      <c r="A187" s="16" t="s">
        <v>20</v>
      </c>
      <c r="B187" s="21">
        <v>419</v>
      </c>
      <c r="C187" s="18" t="s">
        <v>14</v>
      </c>
      <c r="D187" s="20">
        <v>1796</v>
      </c>
    </row>
    <row r="188" spans="1:4" x14ac:dyDescent="0.2">
      <c r="A188" s="15" t="s">
        <v>20</v>
      </c>
      <c r="B188" s="21">
        <v>411</v>
      </c>
      <c r="C188" s="17" t="s">
        <v>14</v>
      </c>
      <c r="D188" s="21">
        <v>62</v>
      </c>
    </row>
    <row r="189" spans="1:4" x14ac:dyDescent="0.2">
      <c r="A189" s="16" t="s">
        <v>20</v>
      </c>
      <c r="B189" s="20">
        <v>409</v>
      </c>
      <c r="C189" s="18" t="s">
        <v>14</v>
      </c>
      <c r="D189" s="20">
        <v>347</v>
      </c>
    </row>
    <row r="190" spans="1:4" x14ac:dyDescent="0.2">
      <c r="A190" s="15" t="s">
        <v>20</v>
      </c>
      <c r="B190" s="21">
        <v>397</v>
      </c>
      <c r="C190" s="17" t="s">
        <v>14</v>
      </c>
      <c r="D190" s="21">
        <v>19</v>
      </c>
    </row>
    <row r="191" spans="1:4" x14ac:dyDescent="0.2">
      <c r="A191" s="16" t="s">
        <v>20</v>
      </c>
      <c r="B191" s="20">
        <v>393</v>
      </c>
      <c r="C191" s="18" t="s">
        <v>14</v>
      </c>
      <c r="D191" s="20">
        <v>1258</v>
      </c>
    </row>
    <row r="192" spans="1:4" x14ac:dyDescent="0.2">
      <c r="A192" s="15" t="s">
        <v>20</v>
      </c>
      <c r="B192" s="21">
        <v>381</v>
      </c>
      <c r="C192" s="17" t="s">
        <v>14</v>
      </c>
      <c r="D192" s="21">
        <v>362</v>
      </c>
    </row>
    <row r="193" spans="1:4" x14ac:dyDescent="0.2">
      <c r="A193" s="16" t="s">
        <v>20</v>
      </c>
      <c r="B193" s="21">
        <v>381</v>
      </c>
      <c r="C193" s="18" t="s">
        <v>14</v>
      </c>
      <c r="D193" s="20">
        <v>133</v>
      </c>
    </row>
    <row r="194" spans="1:4" x14ac:dyDescent="0.2">
      <c r="A194" s="15" t="s">
        <v>20</v>
      </c>
      <c r="B194" s="21">
        <v>375</v>
      </c>
      <c r="C194" s="17" t="s">
        <v>14</v>
      </c>
      <c r="D194" s="21">
        <v>846</v>
      </c>
    </row>
    <row r="195" spans="1:4" x14ac:dyDescent="0.2">
      <c r="A195" s="16" t="s">
        <v>20</v>
      </c>
      <c r="B195" s="21">
        <v>374</v>
      </c>
      <c r="C195" s="18" t="s">
        <v>14</v>
      </c>
      <c r="D195" s="20">
        <v>10</v>
      </c>
    </row>
    <row r="196" spans="1:4" x14ac:dyDescent="0.2">
      <c r="A196" s="15" t="s">
        <v>20</v>
      </c>
      <c r="B196" s="21">
        <v>369</v>
      </c>
      <c r="C196" s="17" t="s">
        <v>14</v>
      </c>
      <c r="D196" s="21">
        <v>191</v>
      </c>
    </row>
    <row r="197" spans="1:4" x14ac:dyDescent="0.2">
      <c r="A197" s="16" t="s">
        <v>20</v>
      </c>
      <c r="B197" s="20">
        <v>366</v>
      </c>
      <c r="C197" s="18" t="s">
        <v>14</v>
      </c>
      <c r="D197" s="20">
        <v>1979</v>
      </c>
    </row>
    <row r="198" spans="1:4" x14ac:dyDescent="0.2">
      <c r="A198" s="15" t="s">
        <v>20</v>
      </c>
      <c r="B198" s="21">
        <v>363</v>
      </c>
      <c r="C198" s="17" t="s">
        <v>14</v>
      </c>
      <c r="D198" s="21">
        <v>63</v>
      </c>
    </row>
    <row r="199" spans="1:4" x14ac:dyDescent="0.2">
      <c r="A199" s="16" t="s">
        <v>20</v>
      </c>
      <c r="B199" s="20">
        <v>361</v>
      </c>
      <c r="C199" s="18" t="s">
        <v>14</v>
      </c>
      <c r="D199" s="20">
        <v>6080</v>
      </c>
    </row>
    <row r="200" spans="1:4" x14ac:dyDescent="0.2">
      <c r="A200" s="15" t="s">
        <v>20</v>
      </c>
      <c r="B200" s="21">
        <v>340</v>
      </c>
      <c r="C200" s="17" t="s">
        <v>14</v>
      </c>
      <c r="D200" s="21">
        <v>80</v>
      </c>
    </row>
    <row r="201" spans="1:4" x14ac:dyDescent="0.2">
      <c r="A201" s="16" t="s">
        <v>20</v>
      </c>
      <c r="B201" s="20">
        <v>337</v>
      </c>
      <c r="C201" s="18" t="s">
        <v>14</v>
      </c>
      <c r="D201" s="20">
        <v>9</v>
      </c>
    </row>
    <row r="202" spans="1:4" x14ac:dyDescent="0.2">
      <c r="A202" s="15" t="s">
        <v>20</v>
      </c>
      <c r="B202" s="21">
        <v>336</v>
      </c>
      <c r="C202" s="17" t="s">
        <v>14</v>
      </c>
      <c r="D202" s="21">
        <v>1784</v>
      </c>
    </row>
    <row r="203" spans="1:4" x14ac:dyDescent="0.2">
      <c r="A203" s="16" t="s">
        <v>20</v>
      </c>
      <c r="B203" s="21">
        <v>331</v>
      </c>
      <c r="C203" s="18" t="s">
        <v>14</v>
      </c>
      <c r="D203" s="20">
        <v>243</v>
      </c>
    </row>
    <row r="204" spans="1:4" x14ac:dyDescent="0.2">
      <c r="A204" s="15" t="s">
        <v>20</v>
      </c>
      <c r="B204" s="21">
        <v>330</v>
      </c>
      <c r="C204" s="17" t="s">
        <v>14</v>
      </c>
      <c r="D204" s="21">
        <v>1296</v>
      </c>
    </row>
    <row r="205" spans="1:4" x14ac:dyDescent="0.2">
      <c r="A205" s="16" t="s">
        <v>20</v>
      </c>
      <c r="B205" s="20">
        <v>329</v>
      </c>
      <c r="C205" s="18" t="s">
        <v>14</v>
      </c>
      <c r="D205" s="20">
        <v>77</v>
      </c>
    </row>
    <row r="206" spans="1:4" x14ac:dyDescent="0.2">
      <c r="A206" s="15" t="s">
        <v>20</v>
      </c>
      <c r="B206" s="21">
        <v>323</v>
      </c>
      <c r="C206" s="17" t="s">
        <v>14</v>
      </c>
      <c r="D206" s="21">
        <v>395</v>
      </c>
    </row>
    <row r="207" spans="1:4" x14ac:dyDescent="0.2">
      <c r="A207" s="16" t="s">
        <v>20</v>
      </c>
      <c r="B207" s="21">
        <v>316</v>
      </c>
      <c r="C207" s="18" t="s">
        <v>14</v>
      </c>
      <c r="D207" s="20">
        <v>49</v>
      </c>
    </row>
    <row r="208" spans="1:4" x14ac:dyDescent="0.2">
      <c r="A208" s="15" t="s">
        <v>20</v>
      </c>
      <c r="B208" s="21">
        <v>307</v>
      </c>
      <c r="C208" s="17" t="s">
        <v>14</v>
      </c>
      <c r="D208" s="21">
        <v>180</v>
      </c>
    </row>
    <row r="209" spans="1:4" x14ac:dyDescent="0.2">
      <c r="A209" s="16" t="s">
        <v>20</v>
      </c>
      <c r="B209" s="20">
        <v>307</v>
      </c>
      <c r="C209" s="18" t="s">
        <v>14</v>
      </c>
      <c r="D209" s="20">
        <v>2690</v>
      </c>
    </row>
    <row r="210" spans="1:4" x14ac:dyDescent="0.2">
      <c r="A210" s="15" t="s">
        <v>20</v>
      </c>
      <c r="B210" s="21">
        <v>303</v>
      </c>
      <c r="C210" s="17" t="s">
        <v>14</v>
      </c>
      <c r="D210" s="21">
        <v>2779</v>
      </c>
    </row>
    <row r="211" spans="1:4" x14ac:dyDescent="0.2">
      <c r="A211" s="16" t="s">
        <v>20</v>
      </c>
      <c r="B211" s="21">
        <v>300</v>
      </c>
      <c r="C211" s="18" t="s">
        <v>14</v>
      </c>
      <c r="D211" s="20">
        <v>92</v>
      </c>
    </row>
    <row r="212" spans="1:4" x14ac:dyDescent="0.2">
      <c r="A212" s="15" t="s">
        <v>20</v>
      </c>
      <c r="B212" s="21">
        <v>300</v>
      </c>
      <c r="C212" s="17" t="s">
        <v>14</v>
      </c>
      <c r="D212" s="21">
        <v>1028</v>
      </c>
    </row>
    <row r="213" spans="1:4" x14ac:dyDescent="0.2">
      <c r="A213" s="16" t="s">
        <v>20</v>
      </c>
      <c r="B213" s="21">
        <v>299</v>
      </c>
      <c r="C213" s="18" t="s">
        <v>14</v>
      </c>
      <c r="D213" s="20">
        <v>26</v>
      </c>
    </row>
    <row r="214" spans="1:4" x14ac:dyDescent="0.2">
      <c r="A214" s="15" t="s">
        <v>20</v>
      </c>
      <c r="B214" s="21">
        <v>297</v>
      </c>
      <c r="C214" s="17" t="s">
        <v>14</v>
      </c>
      <c r="D214" s="21">
        <v>1790</v>
      </c>
    </row>
    <row r="215" spans="1:4" x14ac:dyDescent="0.2">
      <c r="A215" s="16" t="s">
        <v>20</v>
      </c>
      <c r="B215" s="20">
        <v>296</v>
      </c>
      <c r="C215" s="18" t="s">
        <v>14</v>
      </c>
      <c r="D215" s="20">
        <v>37</v>
      </c>
    </row>
    <row r="216" spans="1:4" x14ac:dyDescent="0.2">
      <c r="A216" s="15" t="s">
        <v>20</v>
      </c>
      <c r="B216" s="20">
        <v>295</v>
      </c>
      <c r="C216" s="17" t="s">
        <v>14</v>
      </c>
      <c r="D216" s="21">
        <v>35</v>
      </c>
    </row>
    <row r="217" spans="1:4" x14ac:dyDescent="0.2">
      <c r="A217" s="16" t="s">
        <v>20</v>
      </c>
      <c r="B217" s="20">
        <v>290</v>
      </c>
      <c r="C217" s="18" t="s">
        <v>14</v>
      </c>
      <c r="D217" s="20">
        <v>558</v>
      </c>
    </row>
    <row r="218" spans="1:4" x14ac:dyDescent="0.2">
      <c r="A218" s="15" t="s">
        <v>20</v>
      </c>
      <c r="B218" s="20">
        <v>288</v>
      </c>
      <c r="C218" s="17" t="s">
        <v>14</v>
      </c>
      <c r="D218" s="21">
        <v>64</v>
      </c>
    </row>
    <row r="219" spans="1:4" x14ac:dyDescent="0.2">
      <c r="A219" s="16" t="s">
        <v>20</v>
      </c>
      <c r="B219" s="21">
        <v>282</v>
      </c>
      <c r="C219" s="18" t="s">
        <v>14</v>
      </c>
      <c r="D219" s="20">
        <v>245</v>
      </c>
    </row>
    <row r="220" spans="1:4" x14ac:dyDescent="0.2">
      <c r="A220" s="15" t="s">
        <v>20</v>
      </c>
      <c r="B220" s="21">
        <v>280</v>
      </c>
      <c r="C220" s="17" t="s">
        <v>14</v>
      </c>
      <c r="D220" s="21">
        <v>71</v>
      </c>
    </row>
    <row r="221" spans="1:4" x14ac:dyDescent="0.2">
      <c r="A221" s="16" t="s">
        <v>20</v>
      </c>
      <c r="B221" s="20">
        <v>279</v>
      </c>
      <c r="C221" s="18" t="s">
        <v>14</v>
      </c>
      <c r="D221" s="20">
        <v>42</v>
      </c>
    </row>
    <row r="222" spans="1:4" x14ac:dyDescent="0.2">
      <c r="A222" s="15" t="s">
        <v>20</v>
      </c>
      <c r="B222" s="21">
        <v>275</v>
      </c>
      <c r="C222" s="17" t="s">
        <v>14</v>
      </c>
      <c r="D222" s="21">
        <v>156</v>
      </c>
    </row>
    <row r="223" spans="1:4" x14ac:dyDescent="0.2">
      <c r="A223" s="16" t="s">
        <v>20</v>
      </c>
      <c r="B223" s="20">
        <v>272</v>
      </c>
      <c r="C223" s="18" t="s">
        <v>14</v>
      </c>
      <c r="D223" s="20">
        <v>1368</v>
      </c>
    </row>
    <row r="224" spans="1:4" x14ac:dyDescent="0.2">
      <c r="A224" s="15" t="s">
        <v>20</v>
      </c>
      <c r="B224" s="21">
        <v>270</v>
      </c>
      <c r="C224" s="17" t="s">
        <v>14</v>
      </c>
      <c r="D224" s="21">
        <v>102</v>
      </c>
    </row>
    <row r="225" spans="1:4" x14ac:dyDescent="0.2">
      <c r="A225" s="16" t="s">
        <v>20</v>
      </c>
      <c r="B225" s="20">
        <v>269</v>
      </c>
      <c r="C225" s="18" t="s">
        <v>14</v>
      </c>
      <c r="D225" s="20">
        <v>86</v>
      </c>
    </row>
    <row r="226" spans="1:4" x14ac:dyDescent="0.2">
      <c r="A226" s="15" t="s">
        <v>20</v>
      </c>
      <c r="B226" s="20">
        <v>268</v>
      </c>
      <c r="C226" s="17" t="s">
        <v>14</v>
      </c>
      <c r="D226" s="21">
        <v>253</v>
      </c>
    </row>
    <row r="227" spans="1:4" x14ac:dyDescent="0.2">
      <c r="A227" s="16" t="s">
        <v>20</v>
      </c>
      <c r="B227" s="20">
        <v>266</v>
      </c>
      <c r="C227" s="18" t="s">
        <v>14</v>
      </c>
      <c r="D227" s="20">
        <v>157</v>
      </c>
    </row>
    <row r="228" spans="1:4" x14ac:dyDescent="0.2">
      <c r="A228" s="15" t="s">
        <v>20</v>
      </c>
      <c r="B228" s="21">
        <v>264</v>
      </c>
      <c r="C228" s="17" t="s">
        <v>14</v>
      </c>
      <c r="D228" s="21">
        <v>183</v>
      </c>
    </row>
    <row r="229" spans="1:4" x14ac:dyDescent="0.2">
      <c r="A229" s="16" t="s">
        <v>20</v>
      </c>
      <c r="B229" s="20">
        <v>261</v>
      </c>
      <c r="C229" s="18" t="s">
        <v>14</v>
      </c>
      <c r="D229" s="20">
        <v>82</v>
      </c>
    </row>
    <row r="230" spans="1:4" x14ac:dyDescent="0.2">
      <c r="A230" s="15" t="s">
        <v>20</v>
      </c>
      <c r="B230" s="21">
        <v>261</v>
      </c>
      <c r="C230" s="17" t="s">
        <v>14</v>
      </c>
      <c r="D230" s="21">
        <v>1</v>
      </c>
    </row>
    <row r="231" spans="1:4" x14ac:dyDescent="0.2">
      <c r="A231" s="16" t="s">
        <v>20</v>
      </c>
      <c r="B231" s="21">
        <v>255</v>
      </c>
      <c r="C231" s="18" t="s">
        <v>14</v>
      </c>
      <c r="D231" s="20">
        <v>1198</v>
      </c>
    </row>
    <row r="232" spans="1:4" x14ac:dyDescent="0.2">
      <c r="A232" s="15" t="s">
        <v>20</v>
      </c>
      <c r="B232" s="20">
        <v>254</v>
      </c>
      <c r="C232" s="17" t="s">
        <v>14</v>
      </c>
      <c r="D232" s="21">
        <v>648</v>
      </c>
    </row>
    <row r="233" spans="1:4" x14ac:dyDescent="0.2">
      <c r="A233" s="16" t="s">
        <v>20</v>
      </c>
      <c r="B233" s="20">
        <v>253</v>
      </c>
      <c r="C233" s="18" t="s">
        <v>14</v>
      </c>
      <c r="D233" s="20">
        <v>64</v>
      </c>
    </row>
    <row r="234" spans="1:4" x14ac:dyDescent="0.2">
      <c r="A234" s="15" t="s">
        <v>20</v>
      </c>
      <c r="B234" s="21">
        <v>252</v>
      </c>
      <c r="C234" s="17" t="s">
        <v>14</v>
      </c>
      <c r="D234" s="21">
        <v>62</v>
      </c>
    </row>
    <row r="235" spans="1:4" x14ac:dyDescent="0.2">
      <c r="A235" s="16" t="s">
        <v>20</v>
      </c>
      <c r="B235" s="20">
        <v>250</v>
      </c>
      <c r="C235" s="18" t="s">
        <v>14</v>
      </c>
      <c r="D235" s="20">
        <v>750</v>
      </c>
    </row>
    <row r="236" spans="1:4" x14ac:dyDescent="0.2">
      <c r="A236" s="15" t="s">
        <v>20</v>
      </c>
      <c r="B236" s="21">
        <v>249</v>
      </c>
      <c r="C236" s="17" t="s">
        <v>14</v>
      </c>
      <c r="D236" s="21">
        <v>105</v>
      </c>
    </row>
    <row r="237" spans="1:4" x14ac:dyDescent="0.2">
      <c r="A237" s="16" t="s">
        <v>20</v>
      </c>
      <c r="B237" s="20">
        <v>249</v>
      </c>
      <c r="C237" s="18" t="s">
        <v>14</v>
      </c>
      <c r="D237" s="20">
        <v>2604</v>
      </c>
    </row>
    <row r="238" spans="1:4" x14ac:dyDescent="0.2">
      <c r="A238" s="15" t="s">
        <v>20</v>
      </c>
      <c r="B238" s="20">
        <v>247</v>
      </c>
      <c r="C238" s="17" t="s">
        <v>14</v>
      </c>
      <c r="D238" s="21">
        <v>65</v>
      </c>
    </row>
    <row r="239" spans="1:4" x14ac:dyDescent="0.2">
      <c r="A239" s="16" t="s">
        <v>20</v>
      </c>
      <c r="B239" s="21">
        <v>247</v>
      </c>
      <c r="C239" s="18" t="s">
        <v>14</v>
      </c>
      <c r="D239" s="20">
        <v>94</v>
      </c>
    </row>
    <row r="240" spans="1:4" x14ac:dyDescent="0.2">
      <c r="A240" s="15" t="s">
        <v>20</v>
      </c>
      <c r="B240" s="20">
        <v>246</v>
      </c>
      <c r="C240" s="17" t="s">
        <v>14</v>
      </c>
      <c r="D240" s="21">
        <v>257</v>
      </c>
    </row>
    <row r="241" spans="1:4" x14ac:dyDescent="0.2">
      <c r="A241" s="16" t="s">
        <v>20</v>
      </c>
      <c r="B241" s="21">
        <v>246</v>
      </c>
      <c r="C241" s="18" t="s">
        <v>14</v>
      </c>
      <c r="D241" s="20">
        <v>2928</v>
      </c>
    </row>
    <row r="242" spans="1:4" x14ac:dyDescent="0.2">
      <c r="A242" s="15" t="s">
        <v>20</v>
      </c>
      <c r="B242" s="21">
        <v>245</v>
      </c>
      <c r="C242" s="17" t="s">
        <v>14</v>
      </c>
      <c r="D242" s="21">
        <v>4697</v>
      </c>
    </row>
    <row r="243" spans="1:4" x14ac:dyDescent="0.2">
      <c r="A243" s="16" t="s">
        <v>20</v>
      </c>
      <c r="B243" s="20">
        <v>244</v>
      </c>
      <c r="C243" s="18" t="s">
        <v>14</v>
      </c>
      <c r="D243" s="20">
        <v>2915</v>
      </c>
    </row>
    <row r="244" spans="1:4" x14ac:dyDescent="0.2">
      <c r="A244" s="15" t="s">
        <v>20</v>
      </c>
      <c r="B244" s="21">
        <v>244</v>
      </c>
      <c r="C244" s="17" t="s">
        <v>14</v>
      </c>
      <c r="D244" s="21">
        <v>18</v>
      </c>
    </row>
    <row r="245" spans="1:4" x14ac:dyDescent="0.2">
      <c r="A245" s="16" t="s">
        <v>20</v>
      </c>
      <c r="B245" s="20">
        <v>241</v>
      </c>
      <c r="C245" s="18" t="s">
        <v>14</v>
      </c>
      <c r="D245" s="20">
        <v>602</v>
      </c>
    </row>
    <row r="246" spans="1:4" x14ac:dyDescent="0.2">
      <c r="A246" s="15" t="s">
        <v>20</v>
      </c>
      <c r="B246" s="21">
        <v>239</v>
      </c>
      <c r="C246" s="17" t="s">
        <v>14</v>
      </c>
      <c r="D246" s="21">
        <v>1</v>
      </c>
    </row>
    <row r="247" spans="1:4" x14ac:dyDescent="0.2">
      <c r="A247" s="16" t="s">
        <v>20</v>
      </c>
      <c r="B247" s="21">
        <v>238</v>
      </c>
      <c r="C247" s="18" t="s">
        <v>14</v>
      </c>
      <c r="D247" s="20">
        <v>3868</v>
      </c>
    </row>
    <row r="248" spans="1:4" x14ac:dyDescent="0.2">
      <c r="A248" s="15" t="s">
        <v>20</v>
      </c>
      <c r="B248" s="20">
        <v>238</v>
      </c>
      <c r="C248" s="17" t="s">
        <v>14</v>
      </c>
      <c r="D248" s="21">
        <v>504</v>
      </c>
    </row>
    <row r="249" spans="1:4" x14ac:dyDescent="0.2">
      <c r="A249" s="16" t="s">
        <v>20</v>
      </c>
      <c r="B249" s="20">
        <v>237</v>
      </c>
      <c r="C249" s="18" t="s">
        <v>14</v>
      </c>
      <c r="D249" s="20">
        <v>14</v>
      </c>
    </row>
    <row r="250" spans="1:4" x14ac:dyDescent="0.2">
      <c r="A250" s="15" t="s">
        <v>20</v>
      </c>
      <c r="B250" s="20">
        <v>236</v>
      </c>
      <c r="C250" s="17" t="s">
        <v>14</v>
      </c>
      <c r="D250" s="21">
        <v>750</v>
      </c>
    </row>
    <row r="251" spans="1:4" x14ac:dyDescent="0.2">
      <c r="A251" s="16" t="s">
        <v>20</v>
      </c>
      <c r="B251" s="21">
        <v>236</v>
      </c>
      <c r="C251" s="18" t="s">
        <v>14</v>
      </c>
      <c r="D251" s="20">
        <v>77</v>
      </c>
    </row>
    <row r="252" spans="1:4" x14ac:dyDescent="0.2">
      <c r="A252" s="15" t="s">
        <v>20</v>
      </c>
      <c r="B252" s="20">
        <v>235</v>
      </c>
      <c r="C252" s="17" t="s">
        <v>14</v>
      </c>
      <c r="D252" s="21">
        <v>752</v>
      </c>
    </row>
    <row r="253" spans="1:4" x14ac:dyDescent="0.2">
      <c r="A253" s="16" t="s">
        <v>20</v>
      </c>
      <c r="B253" s="21">
        <v>234</v>
      </c>
      <c r="C253" s="18" t="s">
        <v>14</v>
      </c>
      <c r="D253" s="20">
        <v>131</v>
      </c>
    </row>
    <row r="254" spans="1:4" x14ac:dyDescent="0.2">
      <c r="A254" s="15" t="s">
        <v>20</v>
      </c>
      <c r="B254" s="21">
        <v>233</v>
      </c>
      <c r="C254" s="17" t="s">
        <v>14</v>
      </c>
      <c r="D254" s="21">
        <v>87</v>
      </c>
    </row>
    <row r="255" spans="1:4" x14ac:dyDescent="0.2">
      <c r="A255" s="16" t="s">
        <v>20</v>
      </c>
      <c r="B255" s="21">
        <v>227</v>
      </c>
      <c r="C255" s="18" t="s">
        <v>14</v>
      </c>
      <c r="D255" s="20">
        <v>1063</v>
      </c>
    </row>
    <row r="256" spans="1:4" x14ac:dyDescent="0.2">
      <c r="A256" s="15" t="s">
        <v>20</v>
      </c>
      <c r="B256" s="20">
        <v>226</v>
      </c>
      <c r="C256" s="17" t="s">
        <v>14</v>
      </c>
      <c r="D256" s="21">
        <v>76</v>
      </c>
    </row>
    <row r="257" spans="1:4" x14ac:dyDescent="0.2">
      <c r="A257" s="16" t="s">
        <v>20</v>
      </c>
      <c r="B257" s="21">
        <v>226</v>
      </c>
      <c r="C257" s="18" t="s">
        <v>14</v>
      </c>
      <c r="D257" s="20">
        <v>4428</v>
      </c>
    </row>
    <row r="258" spans="1:4" x14ac:dyDescent="0.2">
      <c r="A258" s="15" t="s">
        <v>20</v>
      </c>
      <c r="B258" s="20">
        <v>225</v>
      </c>
      <c r="C258" s="17" t="s">
        <v>14</v>
      </c>
      <c r="D258" s="21">
        <v>58</v>
      </c>
    </row>
    <row r="259" spans="1:4" x14ac:dyDescent="0.2">
      <c r="A259" s="16" t="s">
        <v>20</v>
      </c>
      <c r="B259" s="20">
        <v>223</v>
      </c>
      <c r="C259" s="18" t="s">
        <v>14</v>
      </c>
      <c r="D259" s="20">
        <v>111</v>
      </c>
    </row>
    <row r="260" spans="1:4" x14ac:dyDescent="0.2">
      <c r="A260" s="15" t="s">
        <v>20</v>
      </c>
      <c r="B260" s="21">
        <v>222</v>
      </c>
      <c r="C260" s="17" t="s">
        <v>14</v>
      </c>
      <c r="D260" s="21">
        <v>2955</v>
      </c>
    </row>
    <row r="261" spans="1:4" x14ac:dyDescent="0.2">
      <c r="A261" s="16" t="s">
        <v>20</v>
      </c>
      <c r="B261" s="20">
        <v>222</v>
      </c>
      <c r="C261" s="18" t="s">
        <v>14</v>
      </c>
      <c r="D261" s="20">
        <v>1657</v>
      </c>
    </row>
    <row r="262" spans="1:4" x14ac:dyDescent="0.2">
      <c r="A262" s="15" t="s">
        <v>20</v>
      </c>
      <c r="B262" s="20">
        <v>221</v>
      </c>
      <c r="C262" s="17" t="s">
        <v>14</v>
      </c>
      <c r="D262" s="21">
        <v>926</v>
      </c>
    </row>
    <row r="263" spans="1:4" x14ac:dyDescent="0.2">
      <c r="A263" s="16" t="s">
        <v>20</v>
      </c>
      <c r="B263" s="21">
        <v>221</v>
      </c>
      <c r="C263" s="18" t="s">
        <v>14</v>
      </c>
      <c r="D263" s="20">
        <v>77</v>
      </c>
    </row>
    <row r="264" spans="1:4" x14ac:dyDescent="0.2">
      <c r="A264" s="15" t="s">
        <v>20</v>
      </c>
      <c r="B264" s="20">
        <v>220</v>
      </c>
      <c r="C264" s="17" t="s">
        <v>14</v>
      </c>
      <c r="D264" s="21">
        <v>1748</v>
      </c>
    </row>
    <row r="265" spans="1:4" x14ac:dyDescent="0.2">
      <c r="A265" s="16" t="s">
        <v>20</v>
      </c>
      <c r="B265" s="21">
        <v>220</v>
      </c>
      <c r="C265" s="18" t="s">
        <v>14</v>
      </c>
      <c r="D265" s="20">
        <v>79</v>
      </c>
    </row>
    <row r="266" spans="1:4" x14ac:dyDescent="0.2">
      <c r="A266" s="15" t="s">
        <v>20</v>
      </c>
      <c r="B266" s="20">
        <v>219</v>
      </c>
      <c r="C266" s="17" t="s">
        <v>14</v>
      </c>
      <c r="D266" s="21">
        <v>889</v>
      </c>
    </row>
    <row r="267" spans="1:4" x14ac:dyDescent="0.2">
      <c r="A267" s="16" t="s">
        <v>20</v>
      </c>
      <c r="B267" s="20">
        <v>218</v>
      </c>
      <c r="C267" s="18" t="s">
        <v>14</v>
      </c>
      <c r="D267" s="20">
        <v>56</v>
      </c>
    </row>
    <row r="268" spans="1:4" x14ac:dyDescent="0.2">
      <c r="A268" s="15" t="s">
        <v>20</v>
      </c>
      <c r="B268" s="20">
        <v>218</v>
      </c>
      <c r="C268" s="17" t="s">
        <v>14</v>
      </c>
      <c r="D268" s="21">
        <v>1</v>
      </c>
    </row>
    <row r="269" spans="1:4" x14ac:dyDescent="0.2">
      <c r="A269" s="16" t="s">
        <v>20</v>
      </c>
      <c r="B269" s="20">
        <v>217</v>
      </c>
      <c r="C269" s="18" t="s">
        <v>14</v>
      </c>
      <c r="D269" s="20">
        <v>83</v>
      </c>
    </row>
    <row r="270" spans="1:4" x14ac:dyDescent="0.2">
      <c r="A270" s="15" t="s">
        <v>20</v>
      </c>
      <c r="B270" s="20">
        <v>216</v>
      </c>
      <c r="C270" s="17" t="s">
        <v>14</v>
      </c>
      <c r="D270" s="21">
        <v>2025</v>
      </c>
    </row>
    <row r="271" spans="1:4" x14ac:dyDescent="0.2">
      <c r="A271" s="16" t="s">
        <v>20</v>
      </c>
      <c r="B271" s="21">
        <v>214</v>
      </c>
      <c r="C271" s="18" t="s">
        <v>14</v>
      </c>
      <c r="D271" s="20">
        <v>14</v>
      </c>
    </row>
    <row r="272" spans="1:4" x14ac:dyDescent="0.2">
      <c r="A272" s="15" t="s">
        <v>20</v>
      </c>
      <c r="B272" s="20">
        <v>211</v>
      </c>
      <c r="C272" s="17" t="s">
        <v>14</v>
      </c>
      <c r="D272" s="21">
        <v>656</v>
      </c>
    </row>
    <row r="273" spans="1:4" x14ac:dyDescent="0.2">
      <c r="A273" s="16" t="s">
        <v>20</v>
      </c>
      <c r="B273" s="21">
        <v>211</v>
      </c>
      <c r="C273" s="18" t="s">
        <v>14</v>
      </c>
      <c r="D273" s="20">
        <v>1596</v>
      </c>
    </row>
    <row r="274" spans="1:4" x14ac:dyDescent="0.2">
      <c r="A274" s="15" t="s">
        <v>20</v>
      </c>
      <c r="B274" s="21">
        <v>210</v>
      </c>
      <c r="C274" s="17" t="s">
        <v>14</v>
      </c>
      <c r="D274" s="21">
        <v>10</v>
      </c>
    </row>
    <row r="275" spans="1:4" x14ac:dyDescent="0.2">
      <c r="A275" s="16" t="s">
        <v>20</v>
      </c>
      <c r="B275" s="20">
        <v>209</v>
      </c>
      <c r="C275" s="18" t="s">
        <v>14</v>
      </c>
      <c r="D275" s="20">
        <v>1121</v>
      </c>
    </row>
    <row r="276" spans="1:4" x14ac:dyDescent="0.2">
      <c r="A276" s="15" t="s">
        <v>20</v>
      </c>
      <c r="B276" s="20">
        <v>207</v>
      </c>
      <c r="C276" s="17" t="s">
        <v>14</v>
      </c>
      <c r="D276" s="21">
        <v>15</v>
      </c>
    </row>
    <row r="277" spans="1:4" x14ac:dyDescent="0.2">
      <c r="A277" s="16" t="s">
        <v>20</v>
      </c>
      <c r="B277" s="20">
        <v>207</v>
      </c>
      <c r="C277" s="18" t="s">
        <v>14</v>
      </c>
      <c r="D277" s="20">
        <v>191</v>
      </c>
    </row>
    <row r="278" spans="1:4" x14ac:dyDescent="0.2">
      <c r="A278" s="15" t="s">
        <v>20</v>
      </c>
      <c r="B278" s="20">
        <v>206</v>
      </c>
      <c r="C278" s="17" t="s">
        <v>14</v>
      </c>
      <c r="D278" s="21">
        <v>16</v>
      </c>
    </row>
    <row r="279" spans="1:4" x14ac:dyDescent="0.2">
      <c r="A279" s="16" t="s">
        <v>20</v>
      </c>
      <c r="B279" s="20">
        <v>205</v>
      </c>
      <c r="C279" s="18" t="s">
        <v>14</v>
      </c>
      <c r="D279" s="20">
        <v>17</v>
      </c>
    </row>
    <row r="280" spans="1:4" x14ac:dyDescent="0.2">
      <c r="A280" s="15" t="s">
        <v>20</v>
      </c>
      <c r="B280" s="21">
        <v>203</v>
      </c>
      <c r="C280" s="17" t="s">
        <v>14</v>
      </c>
      <c r="D280" s="21">
        <v>34</v>
      </c>
    </row>
    <row r="281" spans="1:4" x14ac:dyDescent="0.2">
      <c r="A281" s="16" t="s">
        <v>20</v>
      </c>
      <c r="B281" s="21">
        <v>203</v>
      </c>
      <c r="C281" s="18" t="s">
        <v>14</v>
      </c>
      <c r="D281" s="20">
        <v>1</v>
      </c>
    </row>
    <row r="282" spans="1:4" x14ac:dyDescent="0.2">
      <c r="A282" s="15" t="s">
        <v>20</v>
      </c>
      <c r="B282" s="20">
        <v>202</v>
      </c>
      <c r="C282" s="17" t="s">
        <v>14</v>
      </c>
      <c r="D282" s="21">
        <v>1274</v>
      </c>
    </row>
    <row r="283" spans="1:4" x14ac:dyDescent="0.2">
      <c r="A283" s="16" t="s">
        <v>20</v>
      </c>
      <c r="B283" s="20">
        <v>202</v>
      </c>
      <c r="C283" s="18" t="s">
        <v>14</v>
      </c>
      <c r="D283" s="20">
        <v>210</v>
      </c>
    </row>
    <row r="284" spans="1:4" x14ac:dyDescent="0.2">
      <c r="A284" s="15" t="s">
        <v>20</v>
      </c>
      <c r="B284" s="21">
        <v>201</v>
      </c>
      <c r="C284" s="17" t="s">
        <v>14</v>
      </c>
      <c r="D284" s="21">
        <v>248</v>
      </c>
    </row>
    <row r="285" spans="1:4" x14ac:dyDescent="0.2">
      <c r="A285" s="16" t="s">
        <v>20</v>
      </c>
      <c r="B285" s="21">
        <v>199</v>
      </c>
      <c r="C285" s="18" t="s">
        <v>14</v>
      </c>
      <c r="D285" s="20">
        <v>513</v>
      </c>
    </row>
    <row r="286" spans="1:4" x14ac:dyDescent="0.2">
      <c r="A286" s="15" t="s">
        <v>20</v>
      </c>
      <c r="B286" s="20">
        <v>199</v>
      </c>
      <c r="C286" s="17" t="s">
        <v>14</v>
      </c>
      <c r="D286" s="21">
        <v>3410</v>
      </c>
    </row>
    <row r="287" spans="1:4" x14ac:dyDescent="0.2">
      <c r="A287" s="16" t="s">
        <v>20</v>
      </c>
      <c r="B287" s="21">
        <v>199</v>
      </c>
      <c r="C287" s="18" t="s">
        <v>14</v>
      </c>
      <c r="D287" s="20">
        <v>10</v>
      </c>
    </row>
    <row r="288" spans="1:4" x14ac:dyDescent="0.2">
      <c r="A288" s="15" t="s">
        <v>20</v>
      </c>
      <c r="B288" s="21">
        <v>198</v>
      </c>
      <c r="C288" s="17" t="s">
        <v>14</v>
      </c>
      <c r="D288" s="21">
        <v>2201</v>
      </c>
    </row>
    <row r="289" spans="1:4" x14ac:dyDescent="0.2">
      <c r="A289" s="16" t="s">
        <v>20</v>
      </c>
      <c r="B289" s="20">
        <v>198</v>
      </c>
      <c r="C289" s="18" t="s">
        <v>14</v>
      </c>
      <c r="D289" s="20">
        <v>676</v>
      </c>
    </row>
    <row r="290" spans="1:4" x14ac:dyDescent="0.2">
      <c r="A290" s="15" t="s">
        <v>20</v>
      </c>
      <c r="B290" s="20">
        <v>198</v>
      </c>
      <c r="C290" s="17" t="s">
        <v>14</v>
      </c>
      <c r="D290" s="21">
        <v>831</v>
      </c>
    </row>
    <row r="291" spans="1:4" x14ac:dyDescent="0.2">
      <c r="A291" s="16" t="s">
        <v>20</v>
      </c>
      <c r="B291" s="21">
        <v>196</v>
      </c>
      <c r="C291" s="18" t="s">
        <v>14</v>
      </c>
      <c r="D291" s="20">
        <v>859</v>
      </c>
    </row>
    <row r="292" spans="1:4" x14ac:dyDescent="0.2">
      <c r="A292" s="15" t="s">
        <v>20</v>
      </c>
      <c r="B292" s="21">
        <v>195</v>
      </c>
      <c r="C292" s="17" t="s">
        <v>14</v>
      </c>
      <c r="D292" s="21">
        <v>45</v>
      </c>
    </row>
    <row r="293" spans="1:4" x14ac:dyDescent="0.2">
      <c r="A293" s="16" t="s">
        <v>20</v>
      </c>
      <c r="B293" s="21">
        <v>195</v>
      </c>
      <c r="C293" s="18" t="s">
        <v>14</v>
      </c>
      <c r="D293" s="20">
        <v>6</v>
      </c>
    </row>
    <row r="294" spans="1:4" x14ac:dyDescent="0.2">
      <c r="A294" s="15" t="s">
        <v>20</v>
      </c>
      <c r="B294" s="20">
        <v>194</v>
      </c>
      <c r="C294" s="17" t="s">
        <v>14</v>
      </c>
      <c r="D294" s="21">
        <v>7</v>
      </c>
    </row>
    <row r="295" spans="1:4" x14ac:dyDescent="0.2">
      <c r="A295" s="16" t="s">
        <v>20</v>
      </c>
      <c r="B295" s="20">
        <v>194</v>
      </c>
      <c r="C295" s="18" t="s">
        <v>14</v>
      </c>
      <c r="D295" s="20">
        <v>31</v>
      </c>
    </row>
    <row r="296" spans="1:4" x14ac:dyDescent="0.2">
      <c r="A296" s="15" t="s">
        <v>20</v>
      </c>
      <c r="B296" s="21">
        <v>194</v>
      </c>
      <c r="C296" s="17" t="s">
        <v>14</v>
      </c>
      <c r="D296" s="21">
        <v>78</v>
      </c>
    </row>
    <row r="297" spans="1:4" x14ac:dyDescent="0.2">
      <c r="A297" s="16" t="s">
        <v>20</v>
      </c>
      <c r="B297" s="20">
        <v>194</v>
      </c>
      <c r="C297" s="18" t="s">
        <v>14</v>
      </c>
      <c r="D297" s="20">
        <v>1225</v>
      </c>
    </row>
    <row r="298" spans="1:4" x14ac:dyDescent="0.2">
      <c r="A298" s="15" t="s">
        <v>20</v>
      </c>
      <c r="B298" s="20">
        <v>193</v>
      </c>
      <c r="C298" s="17" t="s">
        <v>14</v>
      </c>
      <c r="D298" s="21">
        <v>1</v>
      </c>
    </row>
    <row r="299" spans="1:4" x14ac:dyDescent="0.2">
      <c r="A299" s="16" t="s">
        <v>20</v>
      </c>
      <c r="B299" s="21">
        <v>192</v>
      </c>
      <c r="C299" s="18" t="s">
        <v>14</v>
      </c>
      <c r="D299" s="20">
        <v>67</v>
      </c>
    </row>
    <row r="300" spans="1:4" x14ac:dyDescent="0.2">
      <c r="A300" s="15" t="s">
        <v>20</v>
      </c>
      <c r="B300" s="20">
        <v>192</v>
      </c>
      <c r="C300" s="17" t="s">
        <v>14</v>
      </c>
      <c r="D300" s="21">
        <v>19</v>
      </c>
    </row>
    <row r="301" spans="1:4" x14ac:dyDescent="0.2">
      <c r="A301" s="16" t="s">
        <v>20</v>
      </c>
      <c r="B301" s="21">
        <v>191</v>
      </c>
      <c r="C301" s="18" t="s">
        <v>14</v>
      </c>
      <c r="D301" s="20">
        <v>2108</v>
      </c>
    </row>
    <row r="302" spans="1:4" x14ac:dyDescent="0.2">
      <c r="A302" s="15" t="s">
        <v>20</v>
      </c>
      <c r="B302" s="21">
        <v>191</v>
      </c>
      <c r="C302" s="17" t="s">
        <v>14</v>
      </c>
      <c r="D302" s="21">
        <v>679</v>
      </c>
    </row>
    <row r="303" spans="1:4" x14ac:dyDescent="0.2">
      <c r="A303" s="16" t="s">
        <v>20</v>
      </c>
      <c r="B303" s="20">
        <v>191</v>
      </c>
      <c r="C303" s="18" t="s">
        <v>14</v>
      </c>
      <c r="D303" s="20">
        <v>36</v>
      </c>
    </row>
    <row r="304" spans="1:4" x14ac:dyDescent="0.2">
      <c r="A304" s="15" t="s">
        <v>20</v>
      </c>
      <c r="B304" s="20">
        <v>190</v>
      </c>
      <c r="C304" s="17" t="s">
        <v>14</v>
      </c>
      <c r="D304" s="21">
        <v>47</v>
      </c>
    </row>
    <row r="305" spans="1:4" x14ac:dyDescent="0.2">
      <c r="A305" s="16" t="s">
        <v>20</v>
      </c>
      <c r="B305" s="21">
        <v>190</v>
      </c>
      <c r="C305" s="18" t="s">
        <v>14</v>
      </c>
      <c r="D305" s="20">
        <v>70</v>
      </c>
    </row>
    <row r="306" spans="1:4" x14ac:dyDescent="0.2">
      <c r="A306" s="15" t="s">
        <v>20</v>
      </c>
      <c r="B306" s="20">
        <v>189</v>
      </c>
      <c r="C306" s="17" t="s">
        <v>14</v>
      </c>
      <c r="D306" s="21">
        <v>154</v>
      </c>
    </row>
    <row r="307" spans="1:4" x14ac:dyDescent="0.2">
      <c r="A307" s="16" t="s">
        <v>20</v>
      </c>
      <c r="B307" s="20">
        <v>189</v>
      </c>
      <c r="C307" s="18" t="s">
        <v>14</v>
      </c>
      <c r="D307" s="20">
        <v>22</v>
      </c>
    </row>
    <row r="308" spans="1:4" x14ac:dyDescent="0.2">
      <c r="A308" s="15" t="s">
        <v>20</v>
      </c>
      <c r="B308" s="20">
        <v>187</v>
      </c>
      <c r="C308" s="17" t="s">
        <v>14</v>
      </c>
      <c r="D308" s="21">
        <v>1758</v>
      </c>
    </row>
    <row r="309" spans="1:4" x14ac:dyDescent="0.2">
      <c r="A309" s="16" t="s">
        <v>20</v>
      </c>
      <c r="B309" s="21">
        <v>186</v>
      </c>
      <c r="C309" s="18" t="s">
        <v>14</v>
      </c>
      <c r="D309" s="20">
        <v>94</v>
      </c>
    </row>
    <row r="310" spans="1:4" x14ac:dyDescent="0.2">
      <c r="A310" s="15" t="s">
        <v>20</v>
      </c>
      <c r="B310" s="20">
        <v>186</v>
      </c>
      <c r="C310" s="17" t="s">
        <v>14</v>
      </c>
      <c r="D310" s="21">
        <v>33</v>
      </c>
    </row>
    <row r="311" spans="1:4" x14ac:dyDescent="0.2">
      <c r="A311" s="16" t="s">
        <v>20</v>
      </c>
      <c r="B311" s="21">
        <v>186</v>
      </c>
      <c r="C311" s="18" t="s">
        <v>14</v>
      </c>
      <c r="D311" s="20">
        <v>1</v>
      </c>
    </row>
    <row r="312" spans="1:4" x14ac:dyDescent="0.2">
      <c r="A312" s="15" t="s">
        <v>20</v>
      </c>
      <c r="B312" s="20">
        <v>186</v>
      </c>
      <c r="C312" s="17" t="s">
        <v>14</v>
      </c>
      <c r="D312" s="21">
        <v>31</v>
      </c>
    </row>
    <row r="313" spans="1:4" x14ac:dyDescent="0.2">
      <c r="A313" s="16" t="s">
        <v>20</v>
      </c>
      <c r="B313" s="20">
        <v>186</v>
      </c>
      <c r="C313" s="18" t="s">
        <v>14</v>
      </c>
      <c r="D313" s="20">
        <v>35</v>
      </c>
    </row>
    <row r="314" spans="1:4" x14ac:dyDescent="0.2">
      <c r="A314" s="15" t="s">
        <v>20</v>
      </c>
      <c r="B314" s="21">
        <v>185</v>
      </c>
      <c r="C314" s="17" t="s">
        <v>14</v>
      </c>
      <c r="D314" s="21">
        <v>63</v>
      </c>
    </row>
    <row r="315" spans="1:4" x14ac:dyDescent="0.2">
      <c r="A315" s="16" t="s">
        <v>20</v>
      </c>
      <c r="B315" s="21">
        <v>184</v>
      </c>
      <c r="C315" s="18" t="s">
        <v>14</v>
      </c>
      <c r="D315" s="20">
        <v>526</v>
      </c>
    </row>
    <row r="316" spans="1:4" x14ac:dyDescent="0.2">
      <c r="A316" s="15" t="s">
        <v>20</v>
      </c>
      <c r="B316" s="20">
        <v>183</v>
      </c>
      <c r="C316" s="17" t="s">
        <v>14</v>
      </c>
      <c r="D316" s="21">
        <v>121</v>
      </c>
    </row>
    <row r="317" spans="1:4" x14ac:dyDescent="0.2">
      <c r="A317" s="16" t="s">
        <v>20</v>
      </c>
      <c r="B317" s="20">
        <v>183</v>
      </c>
      <c r="C317" s="18" t="s">
        <v>14</v>
      </c>
      <c r="D317" s="20">
        <v>67</v>
      </c>
    </row>
    <row r="318" spans="1:4" x14ac:dyDescent="0.2">
      <c r="A318" s="15" t="s">
        <v>20</v>
      </c>
      <c r="B318" s="20">
        <v>182</v>
      </c>
      <c r="C318" s="17" t="s">
        <v>14</v>
      </c>
      <c r="D318" s="21">
        <v>57</v>
      </c>
    </row>
    <row r="319" spans="1:4" x14ac:dyDescent="0.2">
      <c r="A319" s="16" t="s">
        <v>20</v>
      </c>
      <c r="B319" s="20">
        <v>181</v>
      </c>
      <c r="C319" s="18" t="s">
        <v>14</v>
      </c>
      <c r="D319" s="20">
        <v>1229</v>
      </c>
    </row>
    <row r="320" spans="1:4" x14ac:dyDescent="0.2">
      <c r="A320" s="15" t="s">
        <v>20</v>
      </c>
      <c r="B320" s="21">
        <v>181</v>
      </c>
      <c r="C320" s="17" t="s">
        <v>14</v>
      </c>
      <c r="D320" s="21">
        <v>12</v>
      </c>
    </row>
    <row r="321" spans="1:4" x14ac:dyDescent="0.2">
      <c r="A321" s="16" t="s">
        <v>20</v>
      </c>
      <c r="B321" s="20">
        <v>180</v>
      </c>
      <c r="C321" s="18" t="s">
        <v>14</v>
      </c>
      <c r="D321" s="20">
        <v>452</v>
      </c>
    </row>
    <row r="322" spans="1:4" x14ac:dyDescent="0.2">
      <c r="A322" s="15" t="s">
        <v>20</v>
      </c>
      <c r="B322" s="21">
        <v>180</v>
      </c>
      <c r="C322" s="17" t="s">
        <v>14</v>
      </c>
      <c r="D322" s="21">
        <v>1886</v>
      </c>
    </row>
    <row r="323" spans="1:4" x14ac:dyDescent="0.2">
      <c r="A323" s="16" t="s">
        <v>20</v>
      </c>
      <c r="B323" s="21">
        <v>180</v>
      </c>
      <c r="C323" s="18" t="s">
        <v>14</v>
      </c>
      <c r="D323" s="20">
        <v>1825</v>
      </c>
    </row>
    <row r="324" spans="1:4" x14ac:dyDescent="0.2">
      <c r="A324" s="15" t="s">
        <v>20</v>
      </c>
      <c r="B324" s="20">
        <v>180</v>
      </c>
      <c r="C324" s="17" t="s">
        <v>14</v>
      </c>
      <c r="D324" s="21">
        <v>31</v>
      </c>
    </row>
    <row r="325" spans="1:4" x14ac:dyDescent="0.2">
      <c r="A325" s="16" t="s">
        <v>20</v>
      </c>
      <c r="B325" s="20">
        <v>179</v>
      </c>
      <c r="C325" s="18" t="s">
        <v>14</v>
      </c>
      <c r="D325" s="20">
        <v>107</v>
      </c>
    </row>
    <row r="326" spans="1:4" x14ac:dyDescent="0.2">
      <c r="A326" s="15" t="s">
        <v>20</v>
      </c>
      <c r="B326" s="21">
        <v>176</v>
      </c>
      <c r="C326" s="17" t="s">
        <v>14</v>
      </c>
      <c r="D326" s="21">
        <v>27</v>
      </c>
    </row>
    <row r="327" spans="1:4" x14ac:dyDescent="0.2">
      <c r="A327" s="16" t="s">
        <v>20</v>
      </c>
      <c r="B327" s="21">
        <v>175</v>
      </c>
      <c r="C327" s="18" t="s">
        <v>14</v>
      </c>
      <c r="D327" s="20">
        <v>1221</v>
      </c>
    </row>
    <row r="328" spans="1:4" x14ac:dyDescent="0.2">
      <c r="A328" s="15" t="s">
        <v>20</v>
      </c>
      <c r="B328" s="20">
        <v>174</v>
      </c>
      <c r="C328" s="17" t="s">
        <v>14</v>
      </c>
      <c r="D328" s="21">
        <v>1</v>
      </c>
    </row>
    <row r="329" spans="1:4" x14ac:dyDescent="0.2">
      <c r="A329" s="16" t="s">
        <v>20</v>
      </c>
      <c r="B329" s="20">
        <v>174</v>
      </c>
      <c r="C329" s="18" t="s">
        <v>14</v>
      </c>
      <c r="D329" s="20">
        <v>16</v>
      </c>
    </row>
    <row r="330" spans="1:4" x14ac:dyDescent="0.2">
      <c r="A330" s="15" t="s">
        <v>20</v>
      </c>
      <c r="B330" s="21">
        <v>173</v>
      </c>
      <c r="C330" s="17" t="s">
        <v>14</v>
      </c>
      <c r="D330" s="21">
        <v>41</v>
      </c>
    </row>
    <row r="331" spans="1:4" x14ac:dyDescent="0.2">
      <c r="A331" s="16" t="s">
        <v>20</v>
      </c>
      <c r="B331" s="21">
        <v>172</v>
      </c>
      <c r="C331" s="18" t="s">
        <v>14</v>
      </c>
      <c r="D331" s="20">
        <v>523</v>
      </c>
    </row>
    <row r="332" spans="1:4" x14ac:dyDescent="0.2">
      <c r="A332" s="15" t="s">
        <v>20</v>
      </c>
      <c r="B332" s="20">
        <v>170</v>
      </c>
      <c r="C332" s="17" t="s">
        <v>14</v>
      </c>
      <c r="D332" s="21">
        <v>141</v>
      </c>
    </row>
    <row r="333" spans="1:4" x14ac:dyDescent="0.2">
      <c r="A333" s="16" t="s">
        <v>20</v>
      </c>
      <c r="B333" s="21">
        <v>170</v>
      </c>
      <c r="C333" s="18" t="s">
        <v>14</v>
      </c>
      <c r="D333" s="20">
        <v>52</v>
      </c>
    </row>
    <row r="334" spans="1:4" x14ac:dyDescent="0.2">
      <c r="A334" s="15" t="s">
        <v>20</v>
      </c>
      <c r="B334" s="21">
        <v>170</v>
      </c>
      <c r="C334" s="17" t="s">
        <v>14</v>
      </c>
      <c r="D334" s="21">
        <v>225</v>
      </c>
    </row>
    <row r="335" spans="1:4" x14ac:dyDescent="0.2">
      <c r="A335" s="16" t="s">
        <v>20</v>
      </c>
      <c r="B335" s="21">
        <v>169</v>
      </c>
      <c r="C335" s="18" t="s">
        <v>14</v>
      </c>
      <c r="D335" s="20">
        <v>38</v>
      </c>
    </row>
    <row r="336" spans="1:4" x14ac:dyDescent="0.2">
      <c r="A336" s="15" t="s">
        <v>20</v>
      </c>
      <c r="B336" s="21">
        <v>168</v>
      </c>
      <c r="C336" s="17" t="s">
        <v>14</v>
      </c>
      <c r="D336" s="21">
        <v>15</v>
      </c>
    </row>
    <row r="337" spans="1:4" x14ac:dyDescent="0.2">
      <c r="A337" s="16" t="s">
        <v>20</v>
      </c>
      <c r="B337" s="20">
        <v>168</v>
      </c>
      <c r="C337" s="18" t="s">
        <v>14</v>
      </c>
      <c r="D337" s="20">
        <v>37</v>
      </c>
    </row>
    <row r="338" spans="1:4" x14ac:dyDescent="0.2">
      <c r="A338" s="15" t="s">
        <v>20</v>
      </c>
      <c r="B338" s="20">
        <v>166</v>
      </c>
      <c r="C338" s="17" t="s">
        <v>14</v>
      </c>
      <c r="D338" s="21">
        <v>112</v>
      </c>
    </row>
    <row r="339" spans="1:4" x14ac:dyDescent="0.2">
      <c r="A339" s="16" t="s">
        <v>20</v>
      </c>
      <c r="B339" s="20">
        <v>165</v>
      </c>
      <c r="C339" s="18" t="s">
        <v>14</v>
      </c>
      <c r="D339" s="20">
        <v>21</v>
      </c>
    </row>
    <row r="340" spans="1:4" x14ac:dyDescent="0.2">
      <c r="A340" s="15" t="s">
        <v>20</v>
      </c>
      <c r="B340" s="21">
        <v>165</v>
      </c>
      <c r="C340" s="17" t="s">
        <v>14</v>
      </c>
      <c r="D340" s="21">
        <v>67</v>
      </c>
    </row>
    <row r="341" spans="1:4" x14ac:dyDescent="0.2">
      <c r="A341" s="16" t="s">
        <v>20</v>
      </c>
      <c r="B341" s="20">
        <v>165</v>
      </c>
      <c r="C341" s="18" t="s">
        <v>14</v>
      </c>
      <c r="D341" s="20">
        <v>78</v>
      </c>
    </row>
    <row r="342" spans="1:4" x14ac:dyDescent="0.2">
      <c r="A342" s="15" t="s">
        <v>20</v>
      </c>
      <c r="B342" s="21">
        <v>165</v>
      </c>
      <c r="C342" s="17" t="s">
        <v>14</v>
      </c>
      <c r="D342" s="21">
        <v>67</v>
      </c>
    </row>
    <row r="343" spans="1:4" x14ac:dyDescent="0.2">
      <c r="A343" s="16" t="s">
        <v>20</v>
      </c>
      <c r="B343" s="20">
        <v>164</v>
      </c>
      <c r="C343" s="18" t="s">
        <v>14</v>
      </c>
      <c r="D343" s="20">
        <v>263</v>
      </c>
    </row>
    <row r="344" spans="1:4" x14ac:dyDescent="0.2">
      <c r="A344" s="15" t="s">
        <v>20</v>
      </c>
      <c r="B344" s="21">
        <v>164</v>
      </c>
      <c r="C344" s="17" t="s">
        <v>14</v>
      </c>
      <c r="D344" s="21">
        <v>1691</v>
      </c>
    </row>
    <row r="345" spans="1:4" x14ac:dyDescent="0.2">
      <c r="A345" s="16" t="s">
        <v>20</v>
      </c>
      <c r="B345" s="20">
        <v>164</v>
      </c>
      <c r="C345" s="18" t="s">
        <v>14</v>
      </c>
      <c r="D345" s="20">
        <v>181</v>
      </c>
    </row>
    <row r="346" spans="1:4" x14ac:dyDescent="0.2">
      <c r="A346" s="15" t="s">
        <v>20</v>
      </c>
      <c r="B346" s="21">
        <v>164</v>
      </c>
      <c r="C346" s="17" t="s">
        <v>14</v>
      </c>
      <c r="D346" s="21">
        <v>13</v>
      </c>
    </row>
    <row r="347" spans="1:4" x14ac:dyDescent="0.2">
      <c r="A347" s="16" t="s">
        <v>20</v>
      </c>
      <c r="B347" s="21">
        <v>164</v>
      </c>
      <c r="C347" s="18" t="s">
        <v>14</v>
      </c>
      <c r="D347" s="20">
        <v>1</v>
      </c>
    </row>
    <row r="348" spans="1:4" x14ac:dyDescent="0.2">
      <c r="A348" s="15" t="s">
        <v>20</v>
      </c>
      <c r="B348" s="20">
        <v>163</v>
      </c>
      <c r="C348" s="17" t="s">
        <v>14</v>
      </c>
      <c r="D348" s="21">
        <v>21</v>
      </c>
    </row>
    <row r="349" spans="1:4" x14ac:dyDescent="0.2">
      <c r="A349" s="16" t="s">
        <v>20</v>
      </c>
      <c r="B349" s="20">
        <v>163</v>
      </c>
      <c r="C349" s="18" t="s">
        <v>14</v>
      </c>
      <c r="D349" s="20">
        <v>830</v>
      </c>
    </row>
    <row r="350" spans="1:4" x14ac:dyDescent="0.2">
      <c r="A350" s="15" t="s">
        <v>20</v>
      </c>
      <c r="B350" s="20">
        <v>161</v>
      </c>
      <c r="C350" s="17" t="s">
        <v>14</v>
      </c>
      <c r="D350" s="21">
        <v>130</v>
      </c>
    </row>
    <row r="351" spans="1:4" x14ac:dyDescent="0.2">
      <c r="A351" s="16" t="s">
        <v>20</v>
      </c>
      <c r="B351" s="21">
        <v>160</v>
      </c>
      <c r="C351" s="18" t="s">
        <v>14</v>
      </c>
      <c r="D351" s="20">
        <v>55</v>
      </c>
    </row>
    <row r="352" spans="1:4" x14ac:dyDescent="0.2">
      <c r="A352" s="15" t="s">
        <v>20</v>
      </c>
      <c r="B352" s="21">
        <v>160</v>
      </c>
      <c r="C352" s="17" t="s">
        <v>14</v>
      </c>
      <c r="D352" s="21">
        <v>114</v>
      </c>
    </row>
    <row r="353" spans="1:4" x14ac:dyDescent="0.2">
      <c r="A353" s="16" t="s">
        <v>20</v>
      </c>
      <c r="B353" s="21">
        <v>159</v>
      </c>
      <c r="C353" s="18" t="s">
        <v>14</v>
      </c>
      <c r="D353" s="20">
        <v>594</v>
      </c>
    </row>
    <row r="354" spans="1:4" x14ac:dyDescent="0.2">
      <c r="A354" s="15" t="s">
        <v>20</v>
      </c>
      <c r="B354" s="20">
        <v>159</v>
      </c>
      <c r="C354" s="17" t="s">
        <v>14</v>
      </c>
      <c r="D354" s="21">
        <v>24</v>
      </c>
    </row>
    <row r="355" spans="1:4" x14ac:dyDescent="0.2">
      <c r="A355" s="16" t="s">
        <v>20</v>
      </c>
      <c r="B355" s="21">
        <v>159</v>
      </c>
      <c r="C355" s="18" t="s">
        <v>14</v>
      </c>
      <c r="D355" s="20">
        <v>252</v>
      </c>
    </row>
    <row r="356" spans="1:4" x14ac:dyDescent="0.2">
      <c r="A356" s="15" t="s">
        <v>20</v>
      </c>
      <c r="B356" s="20">
        <v>158</v>
      </c>
      <c r="C356" s="17" t="s">
        <v>14</v>
      </c>
      <c r="D356" s="21">
        <v>67</v>
      </c>
    </row>
    <row r="357" spans="1:4" x14ac:dyDescent="0.2">
      <c r="A357" s="16" t="s">
        <v>20</v>
      </c>
      <c r="B357" s="21">
        <v>158</v>
      </c>
      <c r="C357" s="18" t="s">
        <v>14</v>
      </c>
      <c r="D357" s="20">
        <v>742</v>
      </c>
    </row>
    <row r="358" spans="1:4" x14ac:dyDescent="0.2">
      <c r="A358" s="15" t="s">
        <v>20</v>
      </c>
      <c r="B358" s="20">
        <v>157</v>
      </c>
      <c r="C358" s="17" t="s">
        <v>14</v>
      </c>
      <c r="D358" s="21">
        <v>75</v>
      </c>
    </row>
    <row r="359" spans="1:4" x14ac:dyDescent="0.2">
      <c r="A359" s="16" t="s">
        <v>20</v>
      </c>
      <c r="B359" s="20">
        <v>157</v>
      </c>
      <c r="C359" s="18" t="s">
        <v>14</v>
      </c>
      <c r="D359" s="20">
        <v>4405</v>
      </c>
    </row>
    <row r="360" spans="1:4" x14ac:dyDescent="0.2">
      <c r="A360" s="15" t="s">
        <v>20</v>
      </c>
      <c r="B360" s="21">
        <v>157</v>
      </c>
      <c r="C360" s="17" t="s">
        <v>14</v>
      </c>
      <c r="D360" s="21">
        <v>92</v>
      </c>
    </row>
    <row r="361" spans="1:4" x14ac:dyDescent="0.2">
      <c r="A361" s="16" t="s">
        <v>20</v>
      </c>
      <c r="B361" s="21">
        <v>157</v>
      </c>
      <c r="C361" s="18" t="s">
        <v>14</v>
      </c>
      <c r="D361" s="20">
        <v>64</v>
      </c>
    </row>
    <row r="362" spans="1:4" x14ac:dyDescent="0.2">
      <c r="A362" s="15" t="s">
        <v>20</v>
      </c>
      <c r="B362" s="20">
        <v>157</v>
      </c>
      <c r="C362" s="17" t="s">
        <v>14</v>
      </c>
      <c r="D362" s="21">
        <v>64</v>
      </c>
    </row>
    <row r="363" spans="1:4" x14ac:dyDescent="0.2">
      <c r="A363" s="16" t="s">
        <v>20</v>
      </c>
      <c r="B363" s="20">
        <v>156</v>
      </c>
      <c r="C363" s="18" t="s">
        <v>14</v>
      </c>
      <c r="D363" s="20">
        <v>842</v>
      </c>
    </row>
    <row r="364" spans="1:4" x14ac:dyDescent="0.2">
      <c r="A364" s="15" t="s">
        <v>20</v>
      </c>
      <c r="B364" s="20">
        <v>156</v>
      </c>
      <c r="C364" s="17" t="s">
        <v>14</v>
      </c>
      <c r="D364" s="21">
        <v>112</v>
      </c>
    </row>
    <row r="365" spans="1:4" x14ac:dyDescent="0.2">
      <c r="A365" s="16" t="s">
        <v>20</v>
      </c>
      <c r="B365" s="21">
        <v>155</v>
      </c>
      <c r="C365" s="18" t="s">
        <v>14</v>
      </c>
      <c r="D365" s="20">
        <v>374</v>
      </c>
    </row>
    <row r="366" spans="1:4" x14ac:dyDescent="0.2">
      <c r="A366" s="15" t="s">
        <v>20</v>
      </c>
      <c r="B366" s="20">
        <v>155</v>
      </c>
    </row>
    <row r="367" spans="1:4" x14ac:dyDescent="0.2">
      <c r="A367" s="16" t="s">
        <v>20</v>
      </c>
      <c r="B367" s="21">
        <v>155</v>
      </c>
    </row>
    <row r="368" spans="1:4" x14ac:dyDescent="0.2">
      <c r="A368" s="15" t="s">
        <v>20</v>
      </c>
      <c r="B368" s="21">
        <v>155</v>
      </c>
    </row>
    <row r="369" spans="1:2" x14ac:dyDescent="0.2">
      <c r="A369" s="16" t="s">
        <v>20</v>
      </c>
      <c r="B369" s="21">
        <v>154</v>
      </c>
    </row>
    <row r="370" spans="1:2" x14ac:dyDescent="0.2">
      <c r="A370" s="15" t="s">
        <v>20</v>
      </c>
      <c r="B370" s="21">
        <v>154</v>
      </c>
    </row>
    <row r="371" spans="1:2" x14ac:dyDescent="0.2">
      <c r="A371" s="16" t="s">
        <v>20</v>
      </c>
      <c r="B371" s="21">
        <v>154</v>
      </c>
    </row>
    <row r="372" spans="1:2" x14ac:dyDescent="0.2">
      <c r="A372" s="15" t="s">
        <v>20</v>
      </c>
      <c r="B372" s="21">
        <v>154</v>
      </c>
    </row>
    <row r="373" spans="1:2" x14ac:dyDescent="0.2">
      <c r="A373" s="16" t="s">
        <v>20</v>
      </c>
      <c r="B373" s="21">
        <v>150</v>
      </c>
    </row>
    <row r="374" spans="1:2" x14ac:dyDescent="0.2">
      <c r="A374" s="15" t="s">
        <v>20</v>
      </c>
      <c r="B374" s="21">
        <v>150</v>
      </c>
    </row>
    <row r="375" spans="1:2" x14ac:dyDescent="0.2">
      <c r="A375" s="16" t="s">
        <v>20</v>
      </c>
      <c r="B375" s="21">
        <v>149</v>
      </c>
    </row>
    <row r="376" spans="1:2" x14ac:dyDescent="0.2">
      <c r="A376" s="15" t="s">
        <v>20</v>
      </c>
      <c r="B376" s="21">
        <v>149</v>
      </c>
    </row>
    <row r="377" spans="1:2" x14ac:dyDescent="0.2">
      <c r="A377" s="16" t="s">
        <v>20</v>
      </c>
      <c r="B377" s="21">
        <v>148</v>
      </c>
    </row>
    <row r="378" spans="1:2" x14ac:dyDescent="0.2">
      <c r="A378" s="15" t="s">
        <v>20</v>
      </c>
      <c r="B378" s="21">
        <v>148</v>
      </c>
    </row>
    <row r="379" spans="1:2" x14ac:dyDescent="0.2">
      <c r="A379" s="16" t="s">
        <v>20</v>
      </c>
      <c r="B379" s="20">
        <v>147</v>
      </c>
    </row>
    <row r="380" spans="1:2" x14ac:dyDescent="0.2">
      <c r="A380" s="15" t="s">
        <v>20</v>
      </c>
      <c r="B380" s="21">
        <v>147</v>
      </c>
    </row>
    <row r="381" spans="1:2" x14ac:dyDescent="0.2">
      <c r="A381" s="16" t="s">
        <v>20</v>
      </c>
      <c r="B381" s="21">
        <v>147</v>
      </c>
    </row>
    <row r="382" spans="1:2" x14ac:dyDescent="0.2">
      <c r="A382" s="15" t="s">
        <v>20</v>
      </c>
      <c r="B382" s="21">
        <v>146</v>
      </c>
    </row>
    <row r="383" spans="1:2" x14ac:dyDescent="0.2">
      <c r="A383" s="16" t="s">
        <v>20</v>
      </c>
      <c r="B383" s="21">
        <v>144</v>
      </c>
    </row>
    <row r="384" spans="1:2" x14ac:dyDescent="0.2">
      <c r="A384" s="15" t="s">
        <v>20</v>
      </c>
      <c r="B384" s="20">
        <v>144</v>
      </c>
    </row>
    <row r="385" spans="1:2" x14ac:dyDescent="0.2">
      <c r="A385" s="16" t="s">
        <v>20</v>
      </c>
      <c r="B385" s="20">
        <v>144</v>
      </c>
    </row>
    <row r="386" spans="1:2" x14ac:dyDescent="0.2">
      <c r="A386" s="15" t="s">
        <v>20</v>
      </c>
      <c r="B386" s="21">
        <v>144</v>
      </c>
    </row>
    <row r="387" spans="1:2" x14ac:dyDescent="0.2">
      <c r="A387" s="16" t="s">
        <v>20</v>
      </c>
      <c r="B387" s="21">
        <v>143</v>
      </c>
    </row>
    <row r="388" spans="1:2" x14ac:dyDescent="0.2">
      <c r="A388" s="15" t="s">
        <v>20</v>
      </c>
      <c r="B388" s="20">
        <v>142</v>
      </c>
    </row>
    <row r="389" spans="1:2" x14ac:dyDescent="0.2">
      <c r="A389" s="16" t="s">
        <v>20</v>
      </c>
      <c r="B389" s="21">
        <v>142</v>
      </c>
    </row>
    <row r="390" spans="1:2" x14ac:dyDescent="0.2">
      <c r="A390" s="15" t="s">
        <v>20</v>
      </c>
      <c r="B390" s="20">
        <v>142</v>
      </c>
    </row>
    <row r="391" spans="1:2" x14ac:dyDescent="0.2">
      <c r="A391" s="16" t="s">
        <v>20</v>
      </c>
      <c r="B391" s="20">
        <v>142</v>
      </c>
    </row>
    <row r="392" spans="1:2" x14ac:dyDescent="0.2">
      <c r="A392" s="15" t="s">
        <v>20</v>
      </c>
      <c r="B392" s="21">
        <v>140</v>
      </c>
    </row>
    <row r="393" spans="1:2" x14ac:dyDescent="0.2">
      <c r="A393" s="16" t="s">
        <v>20</v>
      </c>
      <c r="B393" s="21">
        <v>140</v>
      </c>
    </row>
    <row r="394" spans="1:2" x14ac:dyDescent="0.2">
      <c r="A394" s="15" t="s">
        <v>20</v>
      </c>
      <c r="B394" s="20">
        <v>140</v>
      </c>
    </row>
    <row r="395" spans="1:2" x14ac:dyDescent="0.2">
      <c r="A395" s="16" t="s">
        <v>20</v>
      </c>
      <c r="B395" s="20">
        <v>139</v>
      </c>
    </row>
    <row r="396" spans="1:2" x14ac:dyDescent="0.2">
      <c r="A396" s="15" t="s">
        <v>20</v>
      </c>
      <c r="B396" s="21">
        <v>139</v>
      </c>
    </row>
    <row r="397" spans="1:2" x14ac:dyDescent="0.2">
      <c r="A397" s="16" t="s">
        <v>20</v>
      </c>
      <c r="B397" s="21">
        <v>138</v>
      </c>
    </row>
    <row r="398" spans="1:2" x14ac:dyDescent="0.2">
      <c r="A398" s="15" t="s">
        <v>20</v>
      </c>
      <c r="B398" s="21">
        <v>138</v>
      </c>
    </row>
    <row r="399" spans="1:2" x14ac:dyDescent="0.2">
      <c r="A399" s="16" t="s">
        <v>20</v>
      </c>
      <c r="B399" s="21">
        <v>138</v>
      </c>
    </row>
    <row r="400" spans="1:2" x14ac:dyDescent="0.2">
      <c r="A400" s="15" t="s">
        <v>20</v>
      </c>
      <c r="B400" s="21">
        <v>137</v>
      </c>
    </row>
    <row r="401" spans="1:2" x14ac:dyDescent="0.2">
      <c r="A401" s="16" t="s">
        <v>20</v>
      </c>
      <c r="B401" s="20">
        <v>137</v>
      </c>
    </row>
    <row r="402" spans="1:2" x14ac:dyDescent="0.2">
      <c r="A402" s="15" t="s">
        <v>20</v>
      </c>
      <c r="B402" s="21">
        <v>136</v>
      </c>
    </row>
    <row r="403" spans="1:2" x14ac:dyDescent="0.2">
      <c r="A403" s="16" t="s">
        <v>20</v>
      </c>
      <c r="B403" s="21">
        <v>135</v>
      </c>
    </row>
    <row r="404" spans="1:2" x14ac:dyDescent="0.2">
      <c r="A404" s="15" t="s">
        <v>20</v>
      </c>
      <c r="B404" s="20">
        <v>135</v>
      </c>
    </row>
    <row r="405" spans="1:2" x14ac:dyDescent="0.2">
      <c r="A405" s="16" t="s">
        <v>20</v>
      </c>
      <c r="B405" s="21">
        <v>135</v>
      </c>
    </row>
    <row r="406" spans="1:2" x14ac:dyDescent="0.2">
      <c r="A406" s="15" t="s">
        <v>20</v>
      </c>
      <c r="B406" s="20">
        <v>134</v>
      </c>
    </row>
    <row r="407" spans="1:2" x14ac:dyDescent="0.2">
      <c r="A407" s="16" t="s">
        <v>20</v>
      </c>
      <c r="B407" s="21">
        <v>134</v>
      </c>
    </row>
    <row r="408" spans="1:2" x14ac:dyDescent="0.2">
      <c r="A408" s="15" t="s">
        <v>20</v>
      </c>
      <c r="B408" s="21">
        <v>134</v>
      </c>
    </row>
    <row r="409" spans="1:2" x14ac:dyDescent="0.2">
      <c r="A409" s="16" t="s">
        <v>20</v>
      </c>
      <c r="B409" s="21">
        <v>133</v>
      </c>
    </row>
    <row r="410" spans="1:2" x14ac:dyDescent="0.2">
      <c r="A410" s="15" t="s">
        <v>20</v>
      </c>
      <c r="B410" s="21">
        <v>133</v>
      </c>
    </row>
    <row r="411" spans="1:2" x14ac:dyDescent="0.2">
      <c r="A411" s="16" t="s">
        <v>20</v>
      </c>
      <c r="B411" s="21">
        <v>133</v>
      </c>
    </row>
    <row r="412" spans="1:2" x14ac:dyDescent="0.2">
      <c r="A412" s="15" t="s">
        <v>20</v>
      </c>
      <c r="B412" s="21">
        <v>132</v>
      </c>
    </row>
    <row r="413" spans="1:2" x14ac:dyDescent="0.2">
      <c r="A413" s="16" t="s">
        <v>20</v>
      </c>
      <c r="B413" s="20">
        <v>132</v>
      </c>
    </row>
    <row r="414" spans="1:2" x14ac:dyDescent="0.2">
      <c r="A414" s="15" t="s">
        <v>20</v>
      </c>
      <c r="B414" s="21">
        <v>132</v>
      </c>
    </row>
    <row r="415" spans="1:2" x14ac:dyDescent="0.2">
      <c r="A415" s="16" t="s">
        <v>20</v>
      </c>
      <c r="B415" s="21">
        <v>131</v>
      </c>
    </row>
    <row r="416" spans="1:2" x14ac:dyDescent="0.2">
      <c r="A416" s="15" t="s">
        <v>20</v>
      </c>
      <c r="B416" s="21">
        <v>131</v>
      </c>
    </row>
    <row r="417" spans="1:2" x14ac:dyDescent="0.2">
      <c r="A417" s="16" t="s">
        <v>20</v>
      </c>
      <c r="B417" s="21">
        <v>131</v>
      </c>
    </row>
    <row r="418" spans="1:2" x14ac:dyDescent="0.2">
      <c r="A418" s="15" t="s">
        <v>20</v>
      </c>
      <c r="B418" s="20">
        <v>131</v>
      </c>
    </row>
    <row r="419" spans="1:2" x14ac:dyDescent="0.2">
      <c r="A419" s="16" t="s">
        <v>20</v>
      </c>
      <c r="B419" s="21">
        <v>131</v>
      </c>
    </row>
    <row r="420" spans="1:2" x14ac:dyDescent="0.2">
      <c r="A420" s="15" t="s">
        <v>20</v>
      </c>
      <c r="B420" s="20">
        <v>130</v>
      </c>
    </row>
    <row r="421" spans="1:2" x14ac:dyDescent="0.2">
      <c r="A421" s="16" t="s">
        <v>20</v>
      </c>
      <c r="B421" s="21">
        <v>130</v>
      </c>
    </row>
    <row r="422" spans="1:2" x14ac:dyDescent="0.2">
      <c r="A422" s="15" t="s">
        <v>20</v>
      </c>
      <c r="B422" s="21">
        <v>129</v>
      </c>
    </row>
    <row r="423" spans="1:2" x14ac:dyDescent="0.2">
      <c r="A423" s="16" t="s">
        <v>20</v>
      </c>
      <c r="B423" s="20">
        <v>129</v>
      </c>
    </row>
    <row r="424" spans="1:2" x14ac:dyDescent="0.2">
      <c r="A424" s="15" t="s">
        <v>20</v>
      </c>
      <c r="B424" s="21">
        <v>128</v>
      </c>
    </row>
    <row r="425" spans="1:2" x14ac:dyDescent="0.2">
      <c r="A425" s="16" t="s">
        <v>20</v>
      </c>
      <c r="B425" s="20">
        <v>128</v>
      </c>
    </row>
    <row r="426" spans="1:2" x14ac:dyDescent="0.2">
      <c r="A426" s="15" t="s">
        <v>20</v>
      </c>
      <c r="B426" s="20">
        <v>127</v>
      </c>
    </row>
    <row r="427" spans="1:2" x14ac:dyDescent="0.2">
      <c r="A427" s="16" t="s">
        <v>20</v>
      </c>
      <c r="B427" s="21">
        <v>127</v>
      </c>
    </row>
    <row r="428" spans="1:2" x14ac:dyDescent="0.2">
      <c r="A428" s="15" t="s">
        <v>20</v>
      </c>
      <c r="B428" s="20">
        <v>126</v>
      </c>
    </row>
    <row r="429" spans="1:2" x14ac:dyDescent="0.2">
      <c r="A429" s="16" t="s">
        <v>20</v>
      </c>
      <c r="B429" s="21">
        <v>126</v>
      </c>
    </row>
    <row r="430" spans="1:2" x14ac:dyDescent="0.2">
      <c r="A430" s="15" t="s">
        <v>20</v>
      </c>
      <c r="B430" s="20">
        <v>126</v>
      </c>
    </row>
    <row r="431" spans="1:2" x14ac:dyDescent="0.2">
      <c r="A431" s="16" t="s">
        <v>20</v>
      </c>
      <c r="B431" s="21">
        <v>126</v>
      </c>
    </row>
    <row r="432" spans="1:2" x14ac:dyDescent="0.2">
      <c r="A432" s="15" t="s">
        <v>20</v>
      </c>
      <c r="B432" s="20">
        <v>126</v>
      </c>
    </row>
    <row r="433" spans="1:2" x14ac:dyDescent="0.2">
      <c r="A433" s="16" t="s">
        <v>20</v>
      </c>
      <c r="B433" s="21">
        <v>125</v>
      </c>
    </row>
    <row r="434" spans="1:2" x14ac:dyDescent="0.2">
      <c r="A434" s="15" t="s">
        <v>20</v>
      </c>
      <c r="B434" s="20">
        <v>123</v>
      </c>
    </row>
    <row r="435" spans="1:2" x14ac:dyDescent="0.2">
      <c r="A435" s="16" t="s">
        <v>20</v>
      </c>
      <c r="B435" s="20">
        <v>123</v>
      </c>
    </row>
    <row r="436" spans="1:2" x14ac:dyDescent="0.2">
      <c r="A436" s="15" t="s">
        <v>20</v>
      </c>
      <c r="B436" s="20">
        <v>123</v>
      </c>
    </row>
    <row r="437" spans="1:2" x14ac:dyDescent="0.2">
      <c r="A437" s="16" t="s">
        <v>20</v>
      </c>
      <c r="B437" s="21">
        <v>122</v>
      </c>
    </row>
    <row r="438" spans="1:2" x14ac:dyDescent="0.2">
      <c r="A438" s="15" t="s">
        <v>20</v>
      </c>
      <c r="B438" s="21">
        <v>122</v>
      </c>
    </row>
    <row r="439" spans="1:2" x14ac:dyDescent="0.2">
      <c r="A439" s="16" t="s">
        <v>20</v>
      </c>
      <c r="B439" s="20">
        <v>122</v>
      </c>
    </row>
    <row r="440" spans="1:2" x14ac:dyDescent="0.2">
      <c r="A440" s="15" t="s">
        <v>20</v>
      </c>
      <c r="B440" s="21">
        <v>122</v>
      </c>
    </row>
    <row r="441" spans="1:2" x14ac:dyDescent="0.2">
      <c r="A441" s="16" t="s">
        <v>20</v>
      </c>
      <c r="B441" s="20">
        <v>121</v>
      </c>
    </row>
    <row r="442" spans="1:2" x14ac:dyDescent="0.2">
      <c r="A442" s="15" t="s">
        <v>20</v>
      </c>
      <c r="B442" s="21">
        <v>121</v>
      </c>
    </row>
    <row r="443" spans="1:2" x14ac:dyDescent="0.2">
      <c r="A443" s="16" t="s">
        <v>20</v>
      </c>
      <c r="B443" s="20">
        <v>121</v>
      </c>
    </row>
    <row r="444" spans="1:2" x14ac:dyDescent="0.2">
      <c r="A444" s="15" t="s">
        <v>20</v>
      </c>
      <c r="B444" s="21">
        <v>119</v>
      </c>
    </row>
    <row r="445" spans="1:2" x14ac:dyDescent="0.2">
      <c r="A445" s="16" t="s">
        <v>20</v>
      </c>
      <c r="B445" s="21">
        <v>117</v>
      </c>
    </row>
    <row r="446" spans="1:2" x14ac:dyDescent="0.2">
      <c r="A446" s="15" t="s">
        <v>20</v>
      </c>
      <c r="B446" s="20">
        <v>117</v>
      </c>
    </row>
    <row r="447" spans="1:2" x14ac:dyDescent="0.2">
      <c r="A447" s="16" t="s">
        <v>20</v>
      </c>
      <c r="B447" s="20">
        <v>116</v>
      </c>
    </row>
    <row r="448" spans="1:2" x14ac:dyDescent="0.2">
      <c r="A448" s="15" t="s">
        <v>20</v>
      </c>
      <c r="B448" s="20">
        <v>116</v>
      </c>
    </row>
    <row r="449" spans="1:2" x14ac:dyDescent="0.2">
      <c r="A449" s="16" t="s">
        <v>20</v>
      </c>
      <c r="B449" s="21">
        <v>115</v>
      </c>
    </row>
    <row r="450" spans="1:2" x14ac:dyDescent="0.2">
      <c r="A450" s="15" t="s">
        <v>20</v>
      </c>
      <c r="B450" s="20">
        <v>114</v>
      </c>
    </row>
    <row r="451" spans="1:2" x14ac:dyDescent="0.2">
      <c r="A451" s="16" t="s">
        <v>20</v>
      </c>
      <c r="B451" s="20">
        <v>114</v>
      </c>
    </row>
    <row r="452" spans="1:2" x14ac:dyDescent="0.2">
      <c r="A452" s="15" t="s">
        <v>20</v>
      </c>
      <c r="B452" s="21">
        <v>114</v>
      </c>
    </row>
    <row r="453" spans="1:2" x14ac:dyDescent="0.2">
      <c r="A453" s="16" t="s">
        <v>20</v>
      </c>
      <c r="B453" s="20">
        <v>113</v>
      </c>
    </row>
    <row r="454" spans="1:2" x14ac:dyDescent="0.2">
      <c r="A454" s="15" t="s">
        <v>20</v>
      </c>
      <c r="B454" s="20">
        <v>113</v>
      </c>
    </row>
    <row r="455" spans="1:2" x14ac:dyDescent="0.2">
      <c r="A455" s="16" t="s">
        <v>20</v>
      </c>
      <c r="B455" s="20">
        <v>112</v>
      </c>
    </row>
    <row r="456" spans="1:2" x14ac:dyDescent="0.2">
      <c r="A456" s="15" t="s">
        <v>20</v>
      </c>
      <c r="B456" s="20">
        <v>112</v>
      </c>
    </row>
    <row r="457" spans="1:2" x14ac:dyDescent="0.2">
      <c r="A457" s="16" t="s">
        <v>20</v>
      </c>
      <c r="B457" s="20">
        <v>112</v>
      </c>
    </row>
    <row r="458" spans="1:2" x14ac:dyDescent="0.2">
      <c r="A458" s="15" t="s">
        <v>20</v>
      </c>
      <c r="B458" s="20">
        <v>111</v>
      </c>
    </row>
    <row r="459" spans="1:2" x14ac:dyDescent="0.2">
      <c r="A459" s="16" t="s">
        <v>20</v>
      </c>
      <c r="B459" s="20">
        <v>110</v>
      </c>
    </row>
    <row r="460" spans="1:2" x14ac:dyDescent="0.2">
      <c r="A460" s="15" t="s">
        <v>20</v>
      </c>
      <c r="B460" s="20">
        <v>110</v>
      </c>
    </row>
    <row r="461" spans="1:2" x14ac:dyDescent="0.2">
      <c r="A461" s="16" t="s">
        <v>20</v>
      </c>
      <c r="B461" s="20">
        <v>110</v>
      </c>
    </row>
    <row r="462" spans="1:2" x14ac:dyDescent="0.2">
      <c r="A462" s="15" t="s">
        <v>20</v>
      </c>
      <c r="B462" s="20">
        <v>110</v>
      </c>
    </row>
    <row r="463" spans="1:2" x14ac:dyDescent="0.2">
      <c r="A463" s="16" t="s">
        <v>20</v>
      </c>
      <c r="B463" s="21">
        <v>107</v>
      </c>
    </row>
    <row r="464" spans="1:2" x14ac:dyDescent="0.2">
      <c r="A464" s="15" t="s">
        <v>20</v>
      </c>
      <c r="B464" s="20">
        <v>107</v>
      </c>
    </row>
    <row r="465" spans="1:2" x14ac:dyDescent="0.2">
      <c r="A465" s="16" t="s">
        <v>20</v>
      </c>
      <c r="B465" s="21">
        <v>107</v>
      </c>
    </row>
    <row r="466" spans="1:2" x14ac:dyDescent="0.2">
      <c r="A466" s="15" t="s">
        <v>20</v>
      </c>
      <c r="B466" s="21">
        <v>107</v>
      </c>
    </row>
    <row r="467" spans="1:2" x14ac:dyDescent="0.2">
      <c r="A467" s="16" t="s">
        <v>20</v>
      </c>
      <c r="B467" s="20">
        <v>107</v>
      </c>
    </row>
    <row r="468" spans="1:2" x14ac:dyDescent="0.2">
      <c r="A468" s="15" t="s">
        <v>20</v>
      </c>
      <c r="B468" s="21">
        <v>106</v>
      </c>
    </row>
    <row r="469" spans="1:2" x14ac:dyDescent="0.2">
      <c r="A469" s="16" t="s">
        <v>20</v>
      </c>
      <c r="B469" s="21">
        <v>106</v>
      </c>
    </row>
    <row r="470" spans="1:2" x14ac:dyDescent="0.2">
      <c r="A470" s="15" t="s">
        <v>20</v>
      </c>
      <c r="B470" s="21">
        <v>105</v>
      </c>
    </row>
    <row r="471" spans="1:2" x14ac:dyDescent="0.2">
      <c r="A471" s="16" t="s">
        <v>20</v>
      </c>
      <c r="B471" s="20">
        <v>103</v>
      </c>
    </row>
    <row r="472" spans="1:2" x14ac:dyDescent="0.2">
      <c r="A472" s="15" t="s">
        <v>20</v>
      </c>
      <c r="B472" s="21">
        <v>103</v>
      </c>
    </row>
    <row r="473" spans="1:2" x14ac:dyDescent="0.2">
      <c r="A473" s="16" t="s">
        <v>20</v>
      </c>
      <c r="B473" s="21">
        <v>102</v>
      </c>
    </row>
    <row r="474" spans="1:2" x14ac:dyDescent="0.2">
      <c r="A474" s="15" t="s">
        <v>20</v>
      </c>
      <c r="B474" s="20">
        <v>102</v>
      </c>
    </row>
    <row r="475" spans="1:2" x14ac:dyDescent="0.2">
      <c r="A475" s="16" t="s">
        <v>20</v>
      </c>
      <c r="B475" s="20">
        <v>101</v>
      </c>
    </row>
    <row r="476" spans="1:2" x14ac:dyDescent="0.2">
      <c r="A476" s="15" t="s">
        <v>20</v>
      </c>
      <c r="B476" s="21">
        <v>101</v>
      </c>
    </row>
    <row r="477" spans="1:2" x14ac:dyDescent="0.2">
      <c r="A477" s="16" t="s">
        <v>20</v>
      </c>
      <c r="B477" s="20">
        <v>100</v>
      </c>
    </row>
    <row r="478" spans="1:2" x14ac:dyDescent="0.2">
      <c r="A478" s="15" t="s">
        <v>20</v>
      </c>
      <c r="B478" s="21">
        <v>100</v>
      </c>
    </row>
    <row r="479" spans="1:2" x14ac:dyDescent="0.2">
      <c r="A479" s="16" t="s">
        <v>20</v>
      </c>
      <c r="B479" s="21">
        <v>98</v>
      </c>
    </row>
    <row r="480" spans="1:2" x14ac:dyDescent="0.2">
      <c r="A480" s="15" t="s">
        <v>20</v>
      </c>
      <c r="B480" s="21">
        <v>98</v>
      </c>
    </row>
    <row r="481" spans="1:2" x14ac:dyDescent="0.2">
      <c r="A481" s="16" t="s">
        <v>20</v>
      </c>
      <c r="B481" s="21">
        <v>97</v>
      </c>
    </row>
    <row r="482" spans="1:2" x14ac:dyDescent="0.2">
      <c r="A482" s="15" t="s">
        <v>20</v>
      </c>
      <c r="B482" s="21">
        <v>96</v>
      </c>
    </row>
    <row r="483" spans="1:2" x14ac:dyDescent="0.2">
      <c r="A483" s="16" t="s">
        <v>20</v>
      </c>
      <c r="B483" s="20">
        <v>96</v>
      </c>
    </row>
    <row r="484" spans="1:2" x14ac:dyDescent="0.2">
      <c r="A484" s="15" t="s">
        <v>20</v>
      </c>
      <c r="B484" s="21">
        <v>96</v>
      </c>
    </row>
    <row r="485" spans="1:2" x14ac:dyDescent="0.2">
      <c r="A485" s="16" t="s">
        <v>20</v>
      </c>
      <c r="B485" s="21">
        <v>95</v>
      </c>
    </row>
    <row r="486" spans="1:2" x14ac:dyDescent="0.2">
      <c r="A486" s="15" t="s">
        <v>20</v>
      </c>
      <c r="B486" s="20">
        <v>94</v>
      </c>
    </row>
    <row r="487" spans="1:2" x14ac:dyDescent="0.2">
      <c r="A487" s="16" t="s">
        <v>20</v>
      </c>
      <c r="B487" s="21">
        <v>94</v>
      </c>
    </row>
    <row r="488" spans="1:2" x14ac:dyDescent="0.2">
      <c r="A488" s="15" t="s">
        <v>20</v>
      </c>
      <c r="B488" s="20">
        <v>94</v>
      </c>
    </row>
    <row r="489" spans="1:2" x14ac:dyDescent="0.2">
      <c r="A489" s="16" t="s">
        <v>20</v>
      </c>
      <c r="B489" s="20">
        <v>93</v>
      </c>
    </row>
    <row r="490" spans="1:2" x14ac:dyDescent="0.2">
      <c r="A490" s="15" t="s">
        <v>20</v>
      </c>
      <c r="B490" s="20">
        <v>92</v>
      </c>
    </row>
    <row r="491" spans="1:2" x14ac:dyDescent="0.2">
      <c r="A491" s="16" t="s">
        <v>20</v>
      </c>
      <c r="B491" s="21">
        <v>92</v>
      </c>
    </row>
    <row r="492" spans="1:2" x14ac:dyDescent="0.2">
      <c r="A492" s="15" t="s">
        <v>20</v>
      </c>
      <c r="B492" s="21">
        <v>92</v>
      </c>
    </row>
    <row r="493" spans="1:2" x14ac:dyDescent="0.2">
      <c r="A493" s="16" t="s">
        <v>20</v>
      </c>
      <c r="B493" s="21">
        <v>92</v>
      </c>
    </row>
    <row r="494" spans="1:2" x14ac:dyDescent="0.2">
      <c r="A494" s="15" t="s">
        <v>20</v>
      </c>
      <c r="B494" s="21">
        <v>92</v>
      </c>
    </row>
    <row r="495" spans="1:2" x14ac:dyDescent="0.2">
      <c r="A495" s="16" t="s">
        <v>20</v>
      </c>
      <c r="B495" s="20">
        <v>91</v>
      </c>
    </row>
    <row r="496" spans="1:2" x14ac:dyDescent="0.2">
      <c r="A496" s="15" t="s">
        <v>20</v>
      </c>
      <c r="B496" s="20">
        <v>89</v>
      </c>
    </row>
    <row r="497" spans="1:2" x14ac:dyDescent="0.2">
      <c r="A497" s="16" t="s">
        <v>20</v>
      </c>
      <c r="B497" s="20">
        <v>89</v>
      </c>
    </row>
    <row r="498" spans="1:2" x14ac:dyDescent="0.2">
      <c r="A498" s="15" t="s">
        <v>20</v>
      </c>
      <c r="B498" s="20">
        <v>88</v>
      </c>
    </row>
    <row r="499" spans="1:2" x14ac:dyDescent="0.2">
      <c r="A499" s="16" t="s">
        <v>20</v>
      </c>
      <c r="B499" s="21">
        <v>88</v>
      </c>
    </row>
    <row r="500" spans="1:2" x14ac:dyDescent="0.2">
      <c r="A500" s="15" t="s">
        <v>20</v>
      </c>
      <c r="B500" s="20">
        <v>88</v>
      </c>
    </row>
    <row r="501" spans="1:2" x14ac:dyDescent="0.2">
      <c r="A501" s="16" t="s">
        <v>20</v>
      </c>
      <c r="B501" s="21">
        <v>88</v>
      </c>
    </row>
    <row r="502" spans="1:2" x14ac:dyDescent="0.2">
      <c r="A502" s="15" t="s">
        <v>20</v>
      </c>
      <c r="B502" s="21">
        <v>87</v>
      </c>
    </row>
    <row r="503" spans="1:2" x14ac:dyDescent="0.2">
      <c r="A503" s="16" t="s">
        <v>20</v>
      </c>
      <c r="B503" s="20">
        <v>87</v>
      </c>
    </row>
    <row r="504" spans="1:2" x14ac:dyDescent="0.2">
      <c r="A504" s="15" t="s">
        <v>20</v>
      </c>
      <c r="B504" s="21">
        <v>87</v>
      </c>
    </row>
    <row r="505" spans="1:2" x14ac:dyDescent="0.2">
      <c r="A505" s="16" t="s">
        <v>20</v>
      </c>
      <c r="B505" s="21">
        <v>86</v>
      </c>
    </row>
    <row r="506" spans="1:2" x14ac:dyDescent="0.2">
      <c r="A506" s="15" t="s">
        <v>20</v>
      </c>
      <c r="B506" s="20">
        <v>86</v>
      </c>
    </row>
    <row r="507" spans="1:2" x14ac:dyDescent="0.2">
      <c r="A507" s="16" t="s">
        <v>20</v>
      </c>
      <c r="B507" s="20">
        <v>86</v>
      </c>
    </row>
    <row r="508" spans="1:2" x14ac:dyDescent="0.2">
      <c r="A508" s="15" t="s">
        <v>20</v>
      </c>
      <c r="B508" s="21">
        <v>85</v>
      </c>
    </row>
    <row r="509" spans="1:2" x14ac:dyDescent="0.2">
      <c r="A509" s="16" t="s">
        <v>20</v>
      </c>
      <c r="B509" s="20">
        <v>85</v>
      </c>
    </row>
    <row r="510" spans="1:2" x14ac:dyDescent="0.2">
      <c r="A510" s="15" t="s">
        <v>20</v>
      </c>
      <c r="B510" s="20">
        <v>85</v>
      </c>
    </row>
    <row r="511" spans="1:2" x14ac:dyDescent="0.2">
      <c r="A511" s="16" t="s">
        <v>20</v>
      </c>
      <c r="B511" s="21">
        <v>85</v>
      </c>
    </row>
    <row r="512" spans="1:2" x14ac:dyDescent="0.2">
      <c r="A512" s="15" t="s">
        <v>20</v>
      </c>
      <c r="B512" s="21">
        <v>85</v>
      </c>
    </row>
    <row r="513" spans="1:2" x14ac:dyDescent="0.2">
      <c r="A513" s="16" t="s">
        <v>20</v>
      </c>
      <c r="B513" s="20">
        <v>85</v>
      </c>
    </row>
    <row r="514" spans="1:2" x14ac:dyDescent="0.2">
      <c r="A514" s="15" t="s">
        <v>20</v>
      </c>
      <c r="B514" s="20">
        <v>84</v>
      </c>
    </row>
    <row r="515" spans="1:2" x14ac:dyDescent="0.2">
      <c r="A515" s="16" t="s">
        <v>20</v>
      </c>
      <c r="B515" s="20">
        <v>84</v>
      </c>
    </row>
    <row r="516" spans="1:2" x14ac:dyDescent="0.2">
      <c r="A516" s="15" t="s">
        <v>20</v>
      </c>
      <c r="B516" s="20">
        <v>83</v>
      </c>
    </row>
    <row r="517" spans="1:2" x14ac:dyDescent="0.2">
      <c r="A517" s="16" t="s">
        <v>20</v>
      </c>
      <c r="B517" s="21">
        <v>83</v>
      </c>
    </row>
    <row r="518" spans="1:2" x14ac:dyDescent="0.2">
      <c r="A518" s="15" t="s">
        <v>20</v>
      </c>
      <c r="B518" s="20">
        <v>82</v>
      </c>
    </row>
    <row r="519" spans="1:2" x14ac:dyDescent="0.2">
      <c r="A519" s="16" t="s">
        <v>20</v>
      </c>
      <c r="B519" s="21">
        <v>82</v>
      </c>
    </row>
    <row r="520" spans="1:2" x14ac:dyDescent="0.2">
      <c r="A520" s="15" t="s">
        <v>20</v>
      </c>
      <c r="B520" s="20">
        <v>81</v>
      </c>
    </row>
    <row r="521" spans="1:2" x14ac:dyDescent="0.2">
      <c r="A521" s="16" t="s">
        <v>20</v>
      </c>
      <c r="B521" s="20">
        <v>80</v>
      </c>
    </row>
    <row r="522" spans="1:2" x14ac:dyDescent="0.2">
      <c r="A522" s="15" t="s">
        <v>20</v>
      </c>
      <c r="B522" s="20">
        <v>80</v>
      </c>
    </row>
    <row r="523" spans="1:2" x14ac:dyDescent="0.2">
      <c r="A523" s="16" t="s">
        <v>20</v>
      </c>
      <c r="B523" s="21">
        <v>80</v>
      </c>
    </row>
    <row r="524" spans="1:2" x14ac:dyDescent="0.2">
      <c r="A524" s="15" t="s">
        <v>20</v>
      </c>
      <c r="B524" s="21">
        <v>80</v>
      </c>
    </row>
    <row r="525" spans="1:2" x14ac:dyDescent="0.2">
      <c r="A525" s="16" t="s">
        <v>20</v>
      </c>
      <c r="B525" s="20">
        <v>80</v>
      </c>
    </row>
    <row r="526" spans="1:2" x14ac:dyDescent="0.2">
      <c r="A526" s="15" t="s">
        <v>20</v>
      </c>
      <c r="B526" s="20">
        <v>80</v>
      </c>
    </row>
    <row r="527" spans="1:2" x14ac:dyDescent="0.2">
      <c r="A527" s="16" t="s">
        <v>20</v>
      </c>
      <c r="B527" s="20">
        <v>78</v>
      </c>
    </row>
    <row r="528" spans="1:2" x14ac:dyDescent="0.2">
      <c r="A528" s="15" t="s">
        <v>20</v>
      </c>
      <c r="B528" s="21">
        <v>78</v>
      </c>
    </row>
    <row r="529" spans="1:2" x14ac:dyDescent="0.2">
      <c r="A529" s="16" t="s">
        <v>20</v>
      </c>
      <c r="B529" s="20">
        <v>76</v>
      </c>
    </row>
    <row r="530" spans="1:2" x14ac:dyDescent="0.2">
      <c r="A530" s="15" t="s">
        <v>20</v>
      </c>
      <c r="B530" s="21">
        <v>76</v>
      </c>
    </row>
    <row r="531" spans="1:2" x14ac:dyDescent="0.2">
      <c r="A531" s="16" t="s">
        <v>20</v>
      </c>
      <c r="B531" s="21">
        <v>72</v>
      </c>
    </row>
    <row r="532" spans="1:2" x14ac:dyDescent="0.2">
      <c r="A532" s="15" t="s">
        <v>20</v>
      </c>
      <c r="B532" s="20">
        <v>71</v>
      </c>
    </row>
    <row r="533" spans="1:2" x14ac:dyDescent="0.2">
      <c r="A533" s="16" t="s">
        <v>20</v>
      </c>
      <c r="B533" s="20">
        <v>70</v>
      </c>
    </row>
    <row r="534" spans="1:2" x14ac:dyDescent="0.2">
      <c r="A534" s="15" t="s">
        <v>20</v>
      </c>
      <c r="B534" s="20">
        <v>69</v>
      </c>
    </row>
    <row r="535" spans="1:2" x14ac:dyDescent="0.2">
      <c r="A535" s="16" t="s">
        <v>20</v>
      </c>
      <c r="B535" s="21">
        <v>69</v>
      </c>
    </row>
    <row r="536" spans="1:2" x14ac:dyDescent="0.2">
      <c r="A536" s="15" t="s">
        <v>20</v>
      </c>
      <c r="B536" s="21">
        <v>68</v>
      </c>
    </row>
    <row r="537" spans="1:2" x14ac:dyDescent="0.2">
      <c r="A537" s="16" t="s">
        <v>20</v>
      </c>
      <c r="B537" s="20">
        <v>67</v>
      </c>
    </row>
    <row r="538" spans="1:2" x14ac:dyDescent="0.2">
      <c r="A538" s="15" t="s">
        <v>20</v>
      </c>
      <c r="B538" s="21">
        <v>65</v>
      </c>
    </row>
    <row r="539" spans="1:2" x14ac:dyDescent="0.2">
      <c r="A539" s="16" t="s">
        <v>20</v>
      </c>
      <c r="B539" s="21">
        <v>65</v>
      </c>
    </row>
    <row r="540" spans="1:2" x14ac:dyDescent="0.2">
      <c r="A540" s="15" t="s">
        <v>20</v>
      </c>
      <c r="B540" s="21">
        <v>64</v>
      </c>
    </row>
    <row r="541" spans="1:2" x14ac:dyDescent="0.2">
      <c r="A541" s="16" t="s">
        <v>20</v>
      </c>
      <c r="B541" s="20">
        <v>62</v>
      </c>
    </row>
    <row r="542" spans="1:2" x14ac:dyDescent="0.2">
      <c r="A542" s="15" t="s">
        <v>20</v>
      </c>
      <c r="B542" s="20">
        <v>59</v>
      </c>
    </row>
    <row r="543" spans="1:2" x14ac:dyDescent="0.2">
      <c r="A543" s="16" t="s">
        <v>20</v>
      </c>
      <c r="B543" s="20">
        <v>56</v>
      </c>
    </row>
    <row r="544" spans="1:2" x14ac:dyDescent="0.2">
      <c r="A544" s="15" t="s">
        <v>20</v>
      </c>
      <c r="B544" s="21">
        <v>55</v>
      </c>
    </row>
    <row r="545" spans="1:2" x14ac:dyDescent="0.2">
      <c r="A545" s="16" t="s">
        <v>20</v>
      </c>
      <c r="B545" s="21">
        <v>54</v>
      </c>
    </row>
    <row r="546" spans="1:2" x14ac:dyDescent="0.2">
      <c r="A546" s="15" t="s">
        <v>20</v>
      </c>
      <c r="B546" s="20">
        <v>53</v>
      </c>
    </row>
    <row r="547" spans="1:2" x14ac:dyDescent="0.2">
      <c r="A547" s="16" t="s">
        <v>20</v>
      </c>
      <c r="B547" s="21">
        <v>53</v>
      </c>
    </row>
    <row r="548" spans="1:2" x14ac:dyDescent="0.2">
      <c r="A548" s="15" t="s">
        <v>20</v>
      </c>
      <c r="B548" s="21">
        <v>52</v>
      </c>
    </row>
    <row r="549" spans="1:2" x14ac:dyDescent="0.2">
      <c r="A549" s="16" t="s">
        <v>20</v>
      </c>
      <c r="B549" s="20">
        <v>50</v>
      </c>
    </row>
    <row r="550" spans="1:2" x14ac:dyDescent="0.2">
      <c r="A550" s="15" t="s">
        <v>20</v>
      </c>
      <c r="B550" s="20">
        <v>50</v>
      </c>
    </row>
    <row r="551" spans="1:2" x14ac:dyDescent="0.2">
      <c r="A551" s="16" t="s">
        <v>20</v>
      </c>
      <c r="B551" s="21">
        <v>50</v>
      </c>
    </row>
    <row r="552" spans="1:2" x14ac:dyDescent="0.2">
      <c r="A552" s="15" t="s">
        <v>20</v>
      </c>
      <c r="B552" s="20">
        <v>48</v>
      </c>
    </row>
    <row r="553" spans="1:2" x14ac:dyDescent="0.2">
      <c r="A553" s="16" t="s">
        <v>20</v>
      </c>
      <c r="B553" s="20">
        <v>48</v>
      </c>
    </row>
    <row r="554" spans="1:2" x14ac:dyDescent="0.2">
      <c r="A554" s="15" t="s">
        <v>20</v>
      </c>
      <c r="B554" s="21">
        <v>48</v>
      </c>
    </row>
    <row r="555" spans="1:2" x14ac:dyDescent="0.2">
      <c r="A555" s="16" t="s">
        <v>20</v>
      </c>
      <c r="B555" s="21">
        <v>43</v>
      </c>
    </row>
    <row r="556" spans="1:2" x14ac:dyDescent="0.2">
      <c r="A556" s="15" t="s">
        <v>20</v>
      </c>
      <c r="B556" s="20">
        <v>43</v>
      </c>
    </row>
    <row r="557" spans="1:2" x14ac:dyDescent="0.2">
      <c r="A557" s="16" t="s">
        <v>20</v>
      </c>
      <c r="B557" s="20">
        <v>42</v>
      </c>
    </row>
    <row r="558" spans="1:2" x14ac:dyDescent="0.2">
      <c r="A558" s="15" t="s">
        <v>20</v>
      </c>
      <c r="B558" s="21">
        <v>41</v>
      </c>
    </row>
    <row r="559" spans="1:2" x14ac:dyDescent="0.2">
      <c r="A559" s="16" t="s">
        <v>20</v>
      </c>
      <c r="B559" s="21">
        <v>41</v>
      </c>
    </row>
    <row r="560" spans="1:2" x14ac:dyDescent="0.2">
      <c r="A560" s="15" t="s">
        <v>20</v>
      </c>
      <c r="B560" s="21">
        <v>40</v>
      </c>
    </row>
    <row r="561" spans="1:2" x14ac:dyDescent="0.2">
      <c r="A561" s="16" t="s">
        <v>20</v>
      </c>
      <c r="B561" s="20">
        <v>34</v>
      </c>
    </row>
    <row r="562" spans="1:2" x14ac:dyDescent="0.2">
      <c r="A562" s="15" t="s">
        <v>20</v>
      </c>
      <c r="B562" s="20">
        <v>32</v>
      </c>
    </row>
    <row r="563" spans="1:2" x14ac:dyDescent="0.2">
      <c r="A563" s="16" t="s">
        <v>20</v>
      </c>
      <c r="B563" s="20">
        <v>32</v>
      </c>
    </row>
    <row r="564" spans="1:2" x14ac:dyDescent="0.2">
      <c r="A564" s="15" t="s">
        <v>20</v>
      </c>
      <c r="B564" s="20">
        <v>27</v>
      </c>
    </row>
    <row r="565" spans="1:2" x14ac:dyDescent="0.2">
      <c r="A565" s="16" t="s">
        <v>20</v>
      </c>
      <c r="B565" s="21">
        <v>26</v>
      </c>
    </row>
    <row r="566" spans="1:2" x14ac:dyDescent="0.2">
      <c r="A566" s="15" t="s">
        <v>20</v>
      </c>
      <c r="B566" s="20">
        <v>16</v>
      </c>
    </row>
    <row r="567" spans="1:2" x14ac:dyDescent="0.2">
      <c r="A567" s="25"/>
      <c r="B567" s="21"/>
    </row>
    <row r="568" spans="1:2" x14ac:dyDescent="0.2">
      <c r="A568" s="26"/>
      <c r="B568" s="20"/>
    </row>
    <row r="569" spans="1:2" x14ac:dyDescent="0.2">
      <c r="A569" s="25"/>
      <c r="B569" s="21"/>
    </row>
    <row r="570" spans="1:2" x14ac:dyDescent="0.2">
      <c r="A570" s="26"/>
      <c r="B570" s="20"/>
    </row>
    <row r="571" spans="1:2" x14ac:dyDescent="0.2">
      <c r="A571" s="25"/>
      <c r="B571" s="21"/>
    </row>
    <row r="572" spans="1:2" x14ac:dyDescent="0.2">
      <c r="A572" s="26"/>
      <c r="B572" s="20"/>
    </row>
    <row r="573" spans="1:2" x14ac:dyDescent="0.2">
      <c r="A573" s="25"/>
      <c r="B573" s="21"/>
    </row>
    <row r="574" spans="1:2" x14ac:dyDescent="0.2">
      <c r="A574" s="26"/>
      <c r="B574" s="20"/>
    </row>
    <row r="575" spans="1:2" x14ac:dyDescent="0.2">
      <c r="A575" s="25"/>
      <c r="B575" s="21"/>
    </row>
    <row r="576" spans="1:2" x14ac:dyDescent="0.2">
      <c r="A576" s="26"/>
      <c r="B576" s="20"/>
    </row>
    <row r="577" spans="1:2" x14ac:dyDescent="0.2">
      <c r="A577" s="25"/>
      <c r="B577" s="21"/>
    </row>
    <row r="578" spans="1:2" x14ac:dyDescent="0.2">
      <c r="A578" s="26"/>
      <c r="B578" s="20"/>
    </row>
    <row r="579" spans="1:2" x14ac:dyDescent="0.2">
      <c r="A579" s="25"/>
      <c r="B579" s="21"/>
    </row>
    <row r="580" spans="1:2" x14ac:dyDescent="0.2">
      <c r="A580" s="26"/>
      <c r="B580" s="20"/>
    </row>
    <row r="581" spans="1:2" x14ac:dyDescent="0.2">
      <c r="A581" s="25"/>
      <c r="B581" s="21"/>
    </row>
    <row r="582" spans="1:2" x14ac:dyDescent="0.2">
      <c r="A582" s="26"/>
      <c r="B582" s="20"/>
    </row>
    <row r="583" spans="1:2" x14ac:dyDescent="0.2">
      <c r="A583" s="25"/>
      <c r="B583" s="21"/>
    </row>
    <row r="584" spans="1:2" x14ac:dyDescent="0.2">
      <c r="A584" s="26"/>
      <c r="B584" s="20"/>
    </row>
    <row r="585" spans="1:2" x14ac:dyDescent="0.2">
      <c r="A585" s="25"/>
      <c r="B585" s="21"/>
    </row>
    <row r="586" spans="1:2" x14ac:dyDescent="0.2">
      <c r="A586" s="26"/>
      <c r="B586" s="20"/>
    </row>
    <row r="587" spans="1:2" x14ac:dyDescent="0.2">
      <c r="A587" s="25"/>
      <c r="B587" s="21"/>
    </row>
    <row r="588" spans="1:2" x14ac:dyDescent="0.2">
      <c r="A588" s="26"/>
      <c r="B588" s="20"/>
    </row>
    <row r="589" spans="1:2" x14ac:dyDescent="0.2">
      <c r="A589" s="25"/>
      <c r="B589" s="21"/>
    </row>
    <row r="590" spans="1:2" x14ac:dyDescent="0.2">
      <c r="A590" s="26"/>
      <c r="B590" s="20"/>
    </row>
    <row r="591" spans="1:2" x14ac:dyDescent="0.2">
      <c r="A591" s="25"/>
      <c r="B591" s="21"/>
    </row>
    <row r="592" spans="1:2" x14ac:dyDescent="0.2">
      <c r="A592" s="26"/>
      <c r="B592" s="20"/>
    </row>
    <row r="593" spans="1:2" x14ac:dyDescent="0.2">
      <c r="A593" s="25"/>
      <c r="B593" s="21"/>
    </row>
    <row r="594" spans="1:2" x14ac:dyDescent="0.2">
      <c r="A594" s="26"/>
      <c r="B594" s="20"/>
    </row>
    <row r="595" spans="1:2" x14ac:dyDescent="0.2">
      <c r="A595" s="25"/>
      <c r="B595" s="21"/>
    </row>
    <row r="596" spans="1:2" x14ac:dyDescent="0.2">
      <c r="A596" s="26"/>
      <c r="B596" s="20"/>
    </row>
    <row r="597" spans="1:2" x14ac:dyDescent="0.2">
      <c r="A597" s="25"/>
      <c r="B597" s="21"/>
    </row>
    <row r="598" spans="1:2" x14ac:dyDescent="0.2">
      <c r="A598" s="26"/>
      <c r="B598" s="20"/>
    </row>
    <row r="599" spans="1:2" x14ac:dyDescent="0.2">
      <c r="A599" s="25"/>
      <c r="B599" s="21"/>
    </row>
    <row r="600" spans="1:2" x14ac:dyDescent="0.2">
      <c r="A600" s="26"/>
      <c r="B600" s="20"/>
    </row>
    <row r="601" spans="1:2" x14ac:dyDescent="0.2">
      <c r="A601" s="25"/>
      <c r="B601" s="21"/>
    </row>
    <row r="602" spans="1:2" x14ac:dyDescent="0.2">
      <c r="A602" s="26"/>
      <c r="B602" s="20"/>
    </row>
    <row r="603" spans="1:2" x14ac:dyDescent="0.2">
      <c r="A603" s="25"/>
      <c r="B603" s="21"/>
    </row>
    <row r="604" spans="1:2" x14ac:dyDescent="0.2">
      <c r="A604" s="26"/>
      <c r="B604" s="20"/>
    </row>
    <row r="605" spans="1:2" x14ac:dyDescent="0.2">
      <c r="A605" s="25"/>
      <c r="B605" s="21"/>
    </row>
    <row r="606" spans="1:2" x14ac:dyDescent="0.2">
      <c r="A606" s="26"/>
      <c r="B606" s="20"/>
    </row>
    <row r="607" spans="1:2" x14ac:dyDescent="0.2">
      <c r="A607" s="25"/>
      <c r="B607" s="21"/>
    </row>
    <row r="608" spans="1:2" x14ac:dyDescent="0.2">
      <c r="A608" s="26"/>
      <c r="B608" s="20"/>
    </row>
    <row r="609" spans="1:2" x14ac:dyDescent="0.2">
      <c r="A609" s="25"/>
      <c r="B609" s="21"/>
    </row>
    <row r="610" spans="1:2" x14ac:dyDescent="0.2">
      <c r="A610" s="26"/>
      <c r="B610" s="20"/>
    </row>
    <row r="611" spans="1:2" x14ac:dyDescent="0.2">
      <c r="A611" s="25"/>
      <c r="B611" s="21"/>
    </row>
    <row r="612" spans="1:2" x14ac:dyDescent="0.2">
      <c r="A612" s="26"/>
      <c r="B612" s="20"/>
    </row>
    <row r="613" spans="1:2" x14ac:dyDescent="0.2">
      <c r="A613" s="25"/>
      <c r="B613" s="21"/>
    </row>
    <row r="614" spans="1:2" x14ac:dyDescent="0.2">
      <c r="A614" s="26"/>
      <c r="B614" s="20"/>
    </row>
    <row r="615" spans="1:2" x14ac:dyDescent="0.2">
      <c r="A615" s="25"/>
      <c r="B615" s="21"/>
    </row>
    <row r="616" spans="1:2" x14ac:dyDescent="0.2">
      <c r="A616" s="26"/>
      <c r="B616" s="20"/>
    </row>
    <row r="617" spans="1:2" x14ac:dyDescent="0.2">
      <c r="A617" s="25"/>
      <c r="B617" s="21"/>
    </row>
    <row r="618" spans="1:2" x14ac:dyDescent="0.2">
      <c r="A618" s="26"/>
      <c r="B618" s="20"/>
    </row>
    <row r="619" spans="1:2" x14ac:dyDescent="0.2">
      <c r="A619" s="25"/>
      <c r="B619" s="21"/>
    </row>
    <row r="620" spans="1:2" x14ac:dyDescent="0.2">
      <c r="A620" s="26"/>
      <c r="B620" s="20"/>
    </row>
    <row r="621" spans="1:2" x14ac:dyDescent="0.2">
      <c r="A621" s="25"/>
      <c r="B621" s="21"/>
    </row>
    <row r="622" spans="1:2" x14ac:dyDescent="0.2">
      <c r="A622" s="26"/>
      <c r="B622" s="20"/>
    </row>
    <row r="623" spans="1:2" x14ac:dyDescent="0.2">
      <c r="A623" s="25"/>
      <c r="B623" s="21"/>
    </row>
    <row r="624" spans="1:2" x14ac:dyDescent="0.2">
      <c r="A624" s="26"/>
      <c r="B624" s="20"/>
    </row>
    <row r="625" spans="1:2" x14ac:dyDescent="0.2">
      <c r="A625" s="25"/>
      <c r="B625" s="21"/>
    </row>
    <row r="626" spans="1:2" x14ac:dyDescent="0.2">
      <c r="A626" s="26"/>
      <c r="B626" s="20"/>
    </row>
    <row r="627" spans="1:2" x14ac:dyDescent="0.2">
      <c r="A627" s="25"/>
      <c r="B627" s="21"/>
    </row>
    <row r="628" spans="1:2" x14ac:dyDescent="0.2">
      <c r="A628" s="26"/>
      <c r="B628" s="20"/>
    </row>
    <row r="629" spans="1:2" x14ac:dyDescent="0.2">
      <c r="A629" s="25"/>
      <c r="B629" s="21"/>
    </row>
    <row r="630" spans="1:2" x14ac:dyDescent="0.2">
      <c r="A630" s="26"/>
      <c r="B630" s="20"/>
    </row>
    <row r="631" spans="1:2" x14ac:dyDescent="0.2">
      <c r="A631" s="25"/>
      <c r="B631" s="21"/>
    </row>
    <row r="632" spans="1:2" x14ac:dyDescent="0.2">
      <c r="A632" s="26"/>
      <c r="B632" s="20"/>
    </row>
    <row r="633" spans="1:2" x14ac:dyDescent="0.2">
      <c r="A633" s="25"/>
      <c r="B633" s="21"/>
    </row>
    <row r="634" spans="1:2" x14ac:dyDescent="0.2">
      <c r="A634" s="26"/>
      <c r="B634" s="20"/>
    </row>
    <row r="635" spans="1:2" x14ac:dyDescent="0.2">
      <c r="A635" s="25"/>
      <c r="B635" s="21"/>
    </row>
    <row r="636" spans="1:2" x14ac:dyDescent="0.2">
      <c r="A636" s="26"/>
      <c r="B636" s="20"/>
    </row>
    <row r="637" spans="1:2" x14ac:dyDescent="0.2">
      <c r="A637" s="25"/>
      <c r="B637" s="21"/>
    </row>
    <row r="638" spans="1:2" x14ac:dyDescent="0.2">
      <c r="A638" s="26"/>
      <c r="B638" s="20"/>
    </row>
    <row r="639" spans="1:2" x14ac:dyDescent="0.2">
      <c r="A639" s="25"/>
      <c r="B639" s="21"/>
    </row>
    <row r="640" spans="1:2" x14ac:dyDescent="0.2">
      <c r="A640" s="26"/>
      <c r="B640" s="20"/>
    </row>
    <row r="641" spans="1:2" x14ac:dyDescent="0.2">
      <c r="A641" s="25"/>
      <c r="B641" s="21"/>
    </row>
    <row r="642" spans="1:2" x14ac:dyDescent="0.2">
      <c r="A642" s="26"/>
      <c r="B642" s="20"/>
    </row>
    <row r="643" spans="1:2" x14ac:dyDescent="0.2">
      <c r="A643" s="25"/>
      <c r="B643" s="21"/>
    </row>
    <row r="644" spans="1:2" x14ac:dyDescent="0.2">
      <c r="A644" s="26"/>
      <c r="B644" s="20"/>
    </row>
    <row r="645" spans="1:2" x14ac:dyDescent="0.2">
      <c r="A645" s="25"/>
      <c r="B645" s="21"/>
    </row>
    <row r="646" spans="1:2" x14ac:dyDescent="0.2">
      <c r="A646" s="26"/>
      <c r="B646" s="20"/>
    </row>
    <row r="647" spans="1:2" x14ac:dyDescent="0.2">
      <c r="A647" s="25"/>
      <c r="B647" s="21"/>
    </row>
    <row r="648" spans="1:2" x14ac:dyDescent="0.2">
      <c r="A648" s="26"/>
      <c r="B648" s="20"/>
    </row>
    <row r="649" spans="1:2" x14ac:dyDescent="0.2">
      <c r="A649" s="25"/>
      <c r="B649" s="21"/>
    </row>
    <row r="650" spans="1:2" x14ac:dyDescent="0.2">
      <c r="A650" s="26"/>
      <c r="B650" s="20"/>
    </row>
    <row r="651" spans="1:2" x14ac:dyDescent="0.2">
      <c r="A651" s="25"/>
      <c r="B651" s="21"/>
    </row>
    <row r="652" spans="1:2" x14ac:dyDescent="0.2">
      <c r="A652" s="26"/>
      <c r="B652" s="20"/>
    </row>
    <row r="653" spans="1:2" x14ac:dyDescent="0.2">
      <c r="A653" s="25"/>
      <c r="B653" s="21"/>
    </row>
    <row r="654" spans="1:2" x14ac:dyDescent="0.2">
      <c r="A654" s="26"/>
      <c r="B654" s="20"/>
    </row>
    <row r="655" spans="1:2" x14ac:dyDescent="0.2">
      <c r="A655" s="25"/>
      <c r="B655" s="21"/>
    </row>
    <row r="656" spans="1:2" x14ac:dyDescent="0.2">
      <c r="A656" s="26"/>
      <c r="B656" s="20"/>
    </row>
    <row r="657" spans="1:2" x14ac:dyDescent="0.2">
      <c r="A657" s="25"/>
      <c r="B657" s="21"/>
    </row>
    <row r="658" spans="1:2" x14ac:dyDescent="0.2">
      <c r="A658" s="26"/>
      <c r="B658" s="20"/>
    </row>
    <row r="659" spans="1:2" x14ac:dyDescent="0.2">
      <c r="A659" s="25"/>
      <c r="B659" s="21"/>
    </row>
    <row r="660" spans="1:2" x14ac:dyDescent="0.2">
      <c r="A660" s="26"/>
      <c r="B660" s="20"/>
    </row>
    <row r="661" spans="1:2" x14ac:dyDescent="0.2">
      <c r="A661" s="25"/>
      <c r="B661" s="21"/>
    </row>
    <row r="662" spans="1:2" x14ac:dyDescent="0.2">
      <c r="A662" s="26"/>
      <c r="B662" s="20"/>
    </row>
    <row r="663" spans="1:2" x14ac:dyDescent="0.2">
      <c r="A663" s="25"/>
      <c r="B663" s="21"/>
    </row>
    <row r="664" spans="1:2" x14ac:dyDescent="0.2">
      <c r="A664" s="26"/>
      <c r="B664" s="20"/>
    </row>
    <row r="665" spans="1:2" x14ac:dyDescent="0.2">
      <c r="A665" s="25"/>
      <c r="B665" s="21"/>
    </row>
    <row r="666" spans="1:2" x14ac:dyDescent="0.2">
      <c r="A666" s="26"/>
      <c r="B666" s="20"/>
    </row>
    <row r="667" spans="1:2" x14ac:dyDescent="0.2">
      <c r="A667" s="25"/>
      <c r="B667" s="21"/>
    </row>
    <row r="668" spans="1:2" x14ac:dyDescent="0.2">
      <c r="A668" s="26"/>
      <c r="B668" s="20"/>
    </row>
    <row r="669" spans="1:2" x14ac:dyDescent="0.2">
      <c r="A669" s="25"/>
      <c r="B669" s="21"/>
    </row>
    <row r="670" spans="1:2" x14ac:dyDescent="0.2">
      <c r="A670" s="26"/>
      <c r="B670" s="20"/>
    </row>
    <row r="671" spans="1:2" x14ac:dyDescent="0.2">
      <c r="A671" s="25"/>
      <c r="B671" s="21"/>
    </row>
    <row r="672" spans="1:2" x14ac:dyDescent="0.2">
      <c r="A672" s="26"/>
      <c r="B672" s="20"/>
    </row>
    <row r="673" spans="1:2" x14ac:dyDescent="0.2">
      <c r="A673" s="25"/>
      <c r="B673" s="21"/>
    </row>
    <row r="674" spans="1:2" x14ac:dyDescent="0.2">
      <c r="A674" s="26"/>
      <c r="B674" s="20"/>
    </row>
    <row r="675" spans="1:2" x14ac:dyDescent="0.2">
      <c r="A675" s="25"/>
      <c r="B675" s="21"/>
    </row>
    <row r="676" spans="1:2" x14ac:dyDescent="0.2">
      <c r="A676" s="26"/>
      <c r="B676" s="20"/>
    </row>
    <row r="677" spans="1:2" x14ac:dyDescent="0.2">
      <c r="A677" s="25"/>
      <c r="B677" s="21"/>
    </row>
    <row r="678" spans="1:2" x14ac:dyDescent="0.2">
      <c r="A678" s="26"/>
      <c r="B678" s="20"/>
    </row>
    <row r="679" spans="1:2" x14ac:dyDescent="0.2">
      <c r="A679" s="25"/>
      <c r="B679" s="21"/>
    </row>
    <row r="680" spans="1:2" x14ac:dyDescent="0.2">
      <c r="A680" s="26"/>
      <c r="B680" s="20"/>
    </row>
    <row r="681" spans="1:2" x14ac:dyDescent="0.2">
      <c r="A681" s="25"/>
      <c r="B681" s="21"/>
    </row>
    <row r="682" spans="1:2" x14ac:dyDescent="0.2">
      <c r="A682" s="26"/>
      <c r="B682" s="20"/>
    </row>
    <row r="683" spans="1:2" x14ac:dyDescent="0.2">
      <c r="A683" s="25"/>
      <c r="B683" s="21"/>
    </row>
    <row r="684" spans="1:2" x14ac:dyDescent="0.2">
      <c r="A684" s="26"/>
      <c r="B684" s="20"/>
    </row>
    <row r="685" spans="1:2" x14ac:dyDescent="0.2">
      <c r="A685" s="25"/>
      <c r="B685" s="21"/>
    </row>
    <row r="686" spans="1:2" x14ac:dyDescent="0.2">
      <c r="A686" s="26"/>
      <c r="B686" s="20"/>
    </row>
    <row r="687" spans="1:2" x14ac:dyDescent="0.2">
      <c r="A687" s="25"/>
      <c r="B687" s="21"/>
    </row>
    <row r="688" spans="1:2" x14ac:dyDescent="0.2">
      <c r="A688" s="26"/>
      <c r="B688" s="20"/>
    </row>
    <row r="689" spans="1:2" x14ac:dyDescent="0.2">
      <c r="A689" s="25"/>
      <c r="B689" s="21"/>
    </row>
    <row r="690" spans="1:2" x14ac:dyDescent="0.2">
      <c r="A690" s="26"/>
      <c r="B690" s="20"/>
    </row>
    <row r="691" spans="1:2" x14ac:dyDescent="0.2">
      <c r="A691" s="25"/>
      <c r="B691" s="21"/>
    </row>
    <row r="692" spans="1:2" x14ac:dyDescent="0.2">
      <c r="A692" s="26"/>
      <c r="B692" s="20"/>
    </row>
    <row r="693" spans="1:2" x14ac:dyDescent="0.2">
      <c r="A693" s="25"/>
      <c r="B693" s="21"/>
    </row>
    <row r="694" spans="1:2" x14ac:dyDescent="0.2">
      <c r="A694" s="26"/>
      <c r="B694" s="20"/>
    </row>
    <row r="695" spans="1:2" x14ac:dyDescent="0.2">
      <c r="A695" s="25"/>
      <c r="B695" s="21"/>
    </row>
    <row r="696" spans="1:2" x14ac:dyDescent="0.2">
      <c r="A696" s="26"/>
      <c r="B696" s="20"/>
    </row>
    <row r="697" spans="1:2" x14ac:dyDescent="0.2">
      <c r="A697" s="25"/>
      <c r="B697" s="21"/>
    </row>
    <row r="698" spans="1:2" x14ac:dyDescent="0.2">
      <c r="A698" s="26"/>
      <c r="B698" s="20"/>
    </row>
    <row r="699" spans="1:2" x14ac:dyDescent="0.2">
      <c r="A699" s="25"/>
      <c r="B699" s="21"/>
    </row>
    <row r="700" spans="1:2" x14ac:dyDescent="0.2">
      <c r="A700" s="26"/>
      <c r="B700" s="20"/>
    </row>
    <row r="701" spans="1:2" x14ac:dyDescent="0.2">
      <c r="A701" s="25"/>
      <c r="B701" s="21"/>
    </row>
    <row r="702" spans="1:2" x14ac:dyDescent="0.2">
      <c r="A702" s="26"/>
      <c r="B702" s="20"/>
    </row>
    <row r="703" spans="1:2" x14ac:dyDescent="0.2">
      <c r="A703" s="25"/>
      <c r="B703" s="21"/>
    </row>
    <row r="704" spans="1:2" x14ac:dyDescent="0.2">
      <c r="A704" s="26"/>
      <c r="B704" s="20"/>
    </row>
    <row r="705" spans="1:2" x14ac:dyDescent="0.2">
      <c r="A705" s="25"/>
      <c r="B705" s="21"/>
    </row>
    <row r="706" spans="1:2" x14ac:dyDescent="0.2">
      <c r="A706" s="26"/>
      <c r="B706" s="20"/>
    </row>
    <row r="707" spans="1:2" x14ac:dyDescent="0.2">
      <c r="A707" s="25"/>
      <c r="B707" s="21"/>
    </row>
    <row r="708" spans="1:2" x14ac:dyDescent="0.2">
      <c r="A708" s="26"/>
      <c r="B708" s="20"/>
    </row>
    <row r="709" spans="1:2" x14ac:dyDescent="0.2">
      <c r="A709" s="25"/>
      <c r="B709" s="21"/>
    </row>
    <row r="710" spans="1:2" x14ac:dyDescent="0.2">
      <c r="A710" s="26"/>
      <c r="B710" s="20"/>
    </row>
    <row r="711" spans="1:2" x14ac:dyDescent="0.2">
      <c r="A711" s="25"/>
      <c r="B711" s="21"/>
    </row>
    <row r="712" spans="1:2" x14ac:dyDescent="0.2">
      <c r="A712" s="26"/>
      <c r="B712" s="20"/>
    </row>
    <row r="713" spans="1:2" x14ac:dyDescent="0.2">
      <c r="A713" s="25"/>
      <c r="B713" s="21"/>
    </row>
    <row r="714" spans="1:2" x14ac:dyDescent="0.2">
      <c r="A714" s="26"/>
      <c r="B714" s="20"/>
    </row>
    <row r="715" spans="1:2" x14ac:dyDescent="0.2">
      <c r="A715" s="25"/>
      <c r="B715" s="21"/>
    </row>
    <row r="716" spans="1:2" x14ac:dyDescent="0.2">
      <c r="A716" s="26"/>
      <c r="B716" s="20"/>
    </row>
    <row r="717" spans="1:2" x14ac:dyDescent="0.2">
      <c r="A717" s="25"/>
      <c r="B717" s="21"/>
    </row>
    <row r="718" spans="1:2" x14ac:dyDescent="0.2">
      <c r="A718" s="26"/>
      <c r="B718" s="20"/>
    </row>
    <row r="719" spans="1:2" x14ac:dyDescent="0.2">
      <c r="A719" s="25"/>
      <c r="B719" s="21"/>
    </row>
    <row r="720" spans="1:2" x14ac:dyDescent="0.2">
      <c r="A720" s="26"/>
      <c r="B720" s="20"/>
    </row>
    <row r="721" spans="1:2" x14ac:dyDescent="0.2">
      <c r="A721" s="25"/>
      <c r="B721" s="21"/>
    </row>
    <row r="722" spans="1:2" x14ac:dyDescent="0.2">
      <c r="A722" s="26"/>
      <c r="B722" s="20"/>
    </row>
    <row r="723" spans="1:2" x14ac:dyDescent="0.2">
      <c r="A723" s="25"/>
      <c r="B723" s="21"/>
    </row>
    <row r="724" spans="1:2" x14ac:dyDescent="0.2">
      <c r="A724" s="26"/>
      <c r="B724" s="20"/>
    </row>
    <row r="725" spans="1:2" x14ac:dyDescent="0.2">
      <c r="A725" s="25"/>
      <c r="B725" s="21"/>
    </row>
    <row r="726" spans="1:2" x14ac:dyDescent="0.2">
      <c r="A726" s="26"/>
      <c r="B726" s="20"/>
    </row>
    <row r="727" spans="1:2" x14ac:dyDescent="0.2">
      <c r="A727" s="25"/>
      <c r="B727" s="21"/>
    </row>
    <row r="728" spans="1:2" x14ac:dyDescent="0.2">
      <c r="A728" s="26"/>
      <c r="B728" s="20"/>
    </row>
    <row r="729" spans="1:2" x14ac:dyDescent="0.2">
      <c r="A729" s="25"/>
      <c r="B729" s="21"/>
    </row>
    <row r="730" spans="1:2" x14ac:dyDescent="0.2">
      <c r="A730" s="26"/>
      <c r="B730" s="20"/>
    </row>
    <row r="731" spans="1:2" x14ac:dyDescent="0.2">
      <c r="A731" s="25"/>
      <c r="B731" s="21"/>
    </row>
    <row r="732" spans="1:2" x14ac:dyDescent="0.2">
      <c r="A732" s="26"/>
      <c r="B732" s="20"/>
    </row>
    <row r="733" spans="1:2" x14ac:dyDescent="0.2">
      <c r="A733" s="25"/>
      <c r="B733" s="21"/>
    </row>
    <row r="734" spans="1:2" x14ac:dyDescent="0.2">
      <c r="A734" s="26"/>
      <c r="B734" s="20"/>
    </row>
    <row r="735" spans="1:2" x14ac:dyDescent="0.2">
      <c r="A735" s="25"/>
      <c r="B735" s="21"/>
    </row>
    <row r="736" spans="1:2" x14ac:dyDescent="0.2">
      <c r="A736" s="26"/>
      <c r="B736" s="20"/>
    </row>
    <row r="737" spans="1:2" x14ac:dyDescent="0.2">
      <c r="A737" s="25"/>
      <c r="B737" s="21"/>
    </row>
    <row r="738" spans="1:2" x14ac:dyDescent="0.2">
      <c r="A738" s="26"/>
      <c r="B738" s="20"/>
    </row>
    <row r="739" spans="1:2" x14ac:dyDescent="0.2">
      <c r="A739" s="25"/>
      <c r="B739" s="21"/>
    </row>
    <row r="740" spans="1:2" x14ac:dyDescent="0.2">
      <c r="A740" s="26"/>
      <c r="B740" s="20"/>
    </row>
    <row r="741" spans="1:2" x14ac:dyDescent="0.2">
      <c r="A741" s="25"/>
      <c r="B741" s="21"/>
    </row>
    <row r="742" spans="1:2" x14ac:dyDescent="0.2">
      <c r="A742" s="26"/>
      <c r="B742" s="20"/>
    </row>
    <row r="743" spans="1:2" x14ac:dyDescent="0.2">
      <c r="A743" s="25"/>
      <c r="B743" s="21"/>
    </row>
    <row r="744" spans="1:2" x14ac:dyDescent="0.2">
      <c r="A744" s="26"/>
      <c r="B744" s="20"/>
    </row>
    <row r="745" spans="1:2" x14ac:dyDescent="0.2">
      <c r="A745" s="25"/>
      <c r="B745" s="21"/>
    </row>
    <row r="746" spans="1:2" x14ac:dyDescent="0.2">
      <c r="A746" s="26"/>
      <c r="B746" s="20"/>
    </row>
    <row r="747" spans="1:2" x14ac:dyDescent="0.2">
      <c r="A747" s="25"/>
      <c r="B747" s="21"/>
    </row>
    <row r="748" spans="1:2" x14ac:dyDescent="0.2">
      <c r="A748" s="26"/>
      <c r="B748" s="20"/>
    </row>
    <row r="749" spans="1:2" x14ac:dyDescent="0.2">
      <c r="A749" s="25"/>
      <c r="B749" s="21"/>
    </row>
    <row r="750" spans="1:2" x14ac:dyDescent="0.2">
      <c r="A750" s="26"/>
      <c r="B750" s="20"/>
    </row>
    <row r="751" spans="1:2" x14ac:dyDescent="0.2">
      <c r="A751" s="25"/>
      <c r="B751" s="21"/>
    </row>
    <row r="752" spans="1:2" x14ac:dyDescent="0.2">
      <c r="A752" s="26"/>
      <c r="B752" s="20"/>
    </row>
    <row r="753" spans="1:2" x14ac:dyDescent="0.2">
      <c r="A753" s="25"/>
      <c r="B753" s="21"/>
    </row>
    <row r="754" spans="1:2" x14ac:dyDescent="0.2">
      <c r="A754" s="26"/>
      <c r="B754" s="20"/>
    </row>
    <row r="755" spans="1:2" x14ac:dyDescent="0.2">
      <c r="A755" s="25"/>
      <c r="B755" s="21"/>
    </row>
    <row r="756" spans="1:2" x14ac:dyDescent="0.2">
      <c r="A756" s="26"/>
      <c r="B756" s="20"/>
    </row>
    <row r="757" spans="1:2" x14ac:dyDescent="0.2">
      <c r="A757" s="25"/>
      <c r="B757" s="21"/>
    </row>
    <row r="758" spans="1:2" x14ac:dyDescent="0.2">
      <c r="A758" s="26"/>
      <c r="B758" s="20"/>
    </row>
    <row r="759" spans="1:2" x14ac:dyDescent="0.2">
      <c r="A759" s="25"/>
      <c r="B759" s="21"/>
    </row>
    <row r="760" spans="1:2" x14ac:dyDescent="0.2">
      <c r="A760" s="26"/>
      <c r="B760" s="20"/>
    </row>
    <row r="761" spans="1:2" x14ac:dyDescent="0.2">
      <c r="A761" s="25"/>
      <c r="B761" s="21"/>
    </row>
    <row r="762" spans="1:2" x14ac:dyDescent="0.2">
      <c r="A762" s="26"/>
      <c r="B762" s="20"/>
    </row>
    <row r="763" spans="1:2" x14ac:dyDescent="0.2">
      <c r="A763" s="25"/>
      <c r="B763" s="21"/>
    </row>
    <row r="764" spans="1:2" x14ac:dyDescent="0.2">
      <c r="A764" s="26"/>
      <c r="B764" s="20"/>
    </row>
    <row r="765" spans="1:2" x14ac:dyDescent="0.2">
      <c r="A765" s="25"/>
      <c r="B765" s="21"/>
    </row>
    <row r="766" spans="1:2" x14ac:dyDescent="0.2">
      <c r="A766" s="26"/>
      <c r="B766" s="20"/>
    </row>
    <row r="767" spans="1:2" x14ac:dyDescent="0.2">
      <c r="A767" s="25"/>
      <c r="B767" s="21"/>
    </row>
    <row r="768" spans="1:2" x14ac:dyDescent="0.2">
      <c r="A768" s="26"/>
      <c r="B768" s="20"/>
    </row>
    <row r="769" spans="1:2" x14ac:dyDescent="0.2">
      <c r="A769" s="25"/>
      <c r="B769" s="21"/>
    </row>
    <row r="770" spans="1:2" x14ac:dyDescent="0.2">
      <c r="A770" s="26"/>
      <c r="B770" s="20"/>
    </row>
    <row r="771" spans="1:2" x14ac:dyDescent="0.2">
      <c r="A771" s="25"/>
      <c r="B771" s="21"/>
    </row>
    <row r="772" spans="1:2" x14ac:dyDescent="0.2">
      <c r="A772" s="26"/>
      <c r="B772" s="20"/>
    </row>
    <row r="773" spans="1:2" x14ac:dyDescent="0.2">
      <c r="A773" s="25"/>
      <c r="B773" s="21"/>
    </row>
    <row r="774" spans="1:2" x14ac:dyDescent="0.2">
      <c r="A774" s="26"/>
      <c r="B774" s="20"/>
    </row>
    <row r="775" spans="1:2" x14ac:dyDescent="0.2">
      <c r="A775" s="25"/>
      <c r="B775" s="21"/>
    </row>
    <row r="776" spans="1:2" x14ac:dyDescent="0.2">
      <c r="A776" s="26"/>
      <c r="B776" s="20"/>
    </row>
    <row r="777" spans="1:2" x14ac:dyDescent="0.2">
      <c r="A777" s="25"/>
      <c r="B777" s="21"/>
    </row>
    <row r="778" spans="1:2" x14ac:dyDescent="0.2">
      <c r="A778" s="26"/>
      <c r="B778" s="20"/>
    </row>
    <row r="779" spans="1:2" x14ac:dyDescent="0.2">
      <c r="A779" s="25"/>
      <c r="B779" s="21"/>
    </row>
    <row r="780" spans="1:2" x14ac:dyDescent="0.2">
      <c r="A780" s="26"/>
      <c r="B780" s="20"/>
    </row>
    <row r="781" spans="1:2" x14ac:dyDescent="0.2">
      <c r="A781" s="25"/>
      <c r="B781" s="21"/>
    </row>
    <row r="782" spans="1:2" x14ac:dyDescent="0.2">
      <c r="A782" s="26"/>
      <c r="B782" s="20"/>
    </row>
    <row r="783" spans="1:2" x14ac:dyDescent="0.2">
      <c r="A783" s="25"/>
      <c r="B783" s="21"/>
    </row>
    <row r="784" spans="1:2" x14ac:dyDescent="0.2">
      <c r="A784" s="26"/>
      <c r="B784" s="20"/>
    </row>
    <row r="785" spans="1:2" x14ac:dyDescent="0.2">
      <c r="A785" s="25"/>
      <c r="B785" s="21"/>
    </row>
    <row r="786" spans="1:2" x14ac:dyDescent="0.2">
      <c r="A786" s="26"/>
      <c r="B786" s="20"/>
    </row>
    <row r="787" spans="1:2" x14ac:dyDescent="0.2">
      <c r="A787" s="25"/>
      <c r="B787" s="21"/>
    </row>
    <row r="788" spans="1:2" x14ac:dyDescent="0.2">
      <c r="A788" s="26"/>
      <c r="B788" s="20"/>
    </row>
    <row r="789" spans="1:2" x14ac:dyDescent="0.2">
      <c r="A789" s="25"/>
      <c r="B789" s="21"/>
    </row>
    <row r="790" spans="1:2" x14ac:dyDescent="0.2">
      <c r="A790" s="26"/>
      <c r="B790" s="20"/>
    </row>
    <row r="791" spans="1:2" x14ac:dyDescent="0.2">
      <c r="A791" s="25"/>
      <c r="B791" s="21"/>
    </row>
    <row r="792" spans="1:2" x14ac:dyDescent="0.2">
      <c r="A792" s="26"/>
      <c r="B792" s="20"/>
    </row>
    <row r="793" spans="1:2" x14ac:dyDescent="0.2">
      <c r="A793" s="25"/>
      <c r="B793" s="21"/>
    </row>
    <row r="794" spans="1:2" x14ac:dyDescent="0.2">
      <c r="A794" s="26"/>
      <c r="B794" s="20"/>
    </row>
    <row r="795" spans="1:2" x14ac:dyDescent="0.2">
      <c r="A795" s="25"/>
      <c r="B795" s="21"/>
    </row>
    <row r="796" spans="1:2" x14ac:dyDescent="0.2">
      <c r="A796" s="26"/>
      <c r="B796" s="20"/>
    </row>
    <row r="797" spans="1:2" x14ac:dyDescent="0.2">
      <c r="A797" s="25"/>
      <c r="B797" s="21"/>
    </row>
    <row r="798" spans="1:2" x14ac:dyDescent="0.2">
      <c r="A798" s="26"/>
      <c r="B798" s="20"/>
    </row>
    <row r="799" spans="1:2" x14ac:dyDescent="0.2">
      <c r="A799" s="25"/>
      <c r="B799" s="21"/>
    </row>
    <row r="800" spans="1:2" x14ac:dyDescent="0.2">
      <c r="A800" s="26"/>
      <c r="B800" s="20"/>
    </row>
    <row r="801" spans="1:2" x14ac:dyDescent="0.2">
      <c r="A801" s="25"/>
      <c r="B801" s="21"/>
    </row>
    <row r="802" spans="1:2" x14ac:dyDescent="0.2">
      <c r="A802" s="26"/>
      <c r="B802" s="20"/>
    </row>
    <row r="803" spans="1:2" x14ac:dyDescent="0.2">
      <c r="A803" s="25"/>
      <c r="B803" s="21"/>
    </row>
    <row r="804" spans="1:2" x14ac:dyDescent="0.2">
      <c r="A804" s="26"/>
      <c r="B804" s="20"/>
    </row>
    <row r="805" spans="1:2" x14ac:dyDescent="0.2">
      <c r="A805" s="25"/>
      <c r="B805" s="21"/>
    </row>
    <row r="806" spans="1:2" x14ac:dyDescent="0.2">
      <c r="A806" s="26"/>
      <c r="B806" s="20"/>
    </row>
    <row r="807" spans="1:2" x14ac:dyDescent="0.2">
      <c r="A807" s="25"/>
      <c r="B807" s="21"/>
    </row>
    <row r="808" spans="1:2" x14ac:dyDescent="0.2">
      <c r="A808" s="26"/>
      <c r="B808" s="20"/>
    </row>
    <row r="809" spans="1:2" x14ac:dyDescent="0.2">
      <c r="A809" s="25"/>
      <c r="B809" s="21"/>
    </row>
    <row r="810" spans="1:2" x14ac:dyDescent="0.2">
      <c r="A810" s="26"/>
      <c r="B810" s="20"/>
    </row>
    <row r="811" spans="1:2" x14ac:dyDescent="0.2">
      <c r="A811" s="25"/>
      <c r="B811" s="21"/>
    </row>
    <row r="812" spans="1:2" x14ac:dyDescent="0.2">
      <c r="A812" s="26"/>
      <c r="B812" s="20"/>
    </row>
    <row r="813" spans="1:2" x14ac:dyDescent="0.2">
      <c r="A813" s="25"/>
      <c r="B813" s="21"/>
    </row>
    <row r="814" spans="1:2" x14ac:dyDescent="0.2">
      <c r="A814" s="26"/>
      <c r="B814" s="20"/>
    </row>
    <row r="815" spans="1:2" x14ac:dyDescent="0.2">
      <c r="A815" s="25"/>
      <c r="B815" s="21"/>
    </row>
    <row r="816" spans="1:2" x14ac:dyDescent="0.2">
      <c r="A816" s="26"/>
      <c r="B816" s="20"/>
    </row>
    <row r="817" spans="1:2" x14ac:dyDescent="0.2">
      <c r="A817" s="25"/>
      <c r="B817" s="21"/>
    </row>
    <row r="818" spans="1:2" x14ac:dyDescent="0.2">
      <c r="A818" s="26"/>
      <c r="B818" s="20"/>
    </row>
    <row r="819" spans="1:2" x14ac:dyDescent="0.2">
      <c r="A819" s="25"/>
      <c r="B819" s="21"/>
    </row>
    <row r="820" spans="1:2" x14ac:dyDescent="0.2">
      <c r="A820" s="26"/>
      <c r="B820" s="20"/>
    </row>
    <row r="821" spans="1:2" x14ac:dyDescent="0.2">
      <c r="A821" s="25"/>
      <c r="B821" s="21"/>
    </row>
    <row r="822" spans="1:2" x14ac:dyDescent="0.2">
      <c r="A822" s="26"/>
      <c r="B822" s="20"/>
    </row>
    <row r="823" spans="1:2" x14ac:dyDescent="0.2">
      <c r="A823" s="25"/>
      <c r="B823" s="21"/>
    </row>
    <row r="824" spans="1:2" x14ac:dyDescent="0.2">
      <c r="A824" s="26"/>
      <c r="B824" s="20"/>
    </row>
    <row r="825" spans="1:2" x14ac:dyDescent="0.2">
      <c r="A825" s="25"/>
      <c r="B825" s="21"/>
    </row>
    <row r="826" spans="1:2" x14ac:dyDescent="0.2">
      <c r="A826" s="26"/>
      <c r="B826" s="20"/>
    </row>
    <row r="827" spans="1:2" x14ac:dyDescent="0.2">
      <c r="A827" s="25"/>
      <c r="B827" s="21"/>
    </row>
    <row r="828" spans="1:2" x14ac:dyDescent="0.2">
      <c r="A828" s="26"/>
      <c r="B828" s="20"/>
    </row>
    <row r="829" spans="1:2" x14ac:dyDescent="0.2">
      <c r="A829" s="25"/>
      <c r="B829" s="21"/>
    </row>
    <row r="830" spans="1:2" x14ac:dyDescent="0.2">
      <c r="A830" s="26"/>
      <c r="B830" s="20"/>
    </row>
    <row r="831" spans="1:2" x14ac:dyDescent="0.2">
      <c r="A831" s="25"/>
      <c r="B831" s="21"/>
    </row>
    <row r="832" spans="1:2" x14ac:dyDescent="0.2">
      <c r="A832" s="26"/>
      <c r="B832" s="20"/>
    </row>
    <row r="833" spans="1:2" x14ac:dyDescent="0.2">
      <c r="A833" s="25"/>
      <c r="B833" s="21"/>
    </row>
    <row r="834" spans="1:2" x14ac:dyDescent="0.2">
      <c r="A834" s="26"/>
      <c r="B834" s="20"/>
    </row>
    <row r="835" spans="1:2" x14ac:dyDescent="0.2">
      <c r="A835" s="25"/>
      <c r="B835" s="21"/>
    </row>
    <row r="836" spans="1:2" x14ac:dyDescent="0.2">
      <c r="A836" s="26"/>
      <c r="B836" s="20"/>
    </row>
    <row r="837" spans="1:2" x14ac:dyDescent="0.2">
      <c r="A837" s="25"/>
      <c r="B837" s="21"/>
    </row>
    <row r="838" spans="1:2" x14ac:dyDescent="0.2">
      <c r="A838" s="26"/>
      <c r="B838" s="20"/>
    </row>
    <row r="839" spans="1:2" x14ac:dyDescent="0.2">
      <c r="A839" s="25"/>
      <c r="B839" s="21"/>
    </row>
    <row r="840" spans="1:2" x14ac:dyDescent="0.2">
      <c r="A840" s="26"/>
      <c r="B840" s="20"/>
    </row>
    <row r="841" spans="1:2" x14ac:dyDescent="0.2">
      <c r="A841" s="25"/>
      <c r="B841" s="21"/>
    </row>
    <row r="842" spans="1:2" x14ac:dyDescent="0.2">
      <c r="A842" s="26"/>
      <c r="B842" s="20"/>
    </row>
    <row r="843" spans="1:2" x14ac:dyDescent="0.2">
      <c r="A843" s="25"/>
      <c r="B843" s="21"/>
    </row>
    <row r="844" spans="1:2" x14ac:dyDescent="0.2">
      <c r="A844" s="26"/>
      <c r="B844" s="20"/>
    </row>
    <row r="845" spans="1:2" x14ac:dyDescent="0.2">
      <c r="A845" s="25"/>
      <c r="B845" s="21"/>
    </row>
    <row r="846" spans="1:2" x14ac:dyDescent="0.2">
      <c r="A846" s="26"/>
      <c r="B846" s="20"/>
    </row>
    <row r="847" spans="1:2" x14ac:dyDescent="0.2">
      <c r="A847" s="25"/>
      <c r="B847" s="21"/>
    </row>
    <row r="848" spans="1:2" x14ac:dyDescent="0.2">
      <c r="A848" s="26"/>
      <c r="B848" s="20"/>
    </row>
    <row r="849" spans="1:2" x14ac:dyDescent="0.2">
      <c r="A849" s="25"/>
      <c r="B849" s="21"/>
    </row>
    <row r="850" spans="1:2" x14ac:dyDescent="0.2">
      <c r="A850" s="26"/>
      <c r="B850" s="20"/>
    </row>
    <row r="851" spans="1:2" x14ac:dyDescent="0.2">
      <c r="A851" s="25"/>
      <c r="B851" s="21"/>
    </row>
    <row r="852" spans="1:2" x14ac:dyDescent="0.2">
      <c r="A852" s="26"/>
      <c r="B852" s="20"/>
    </row>
    <row r="853" spans="1:2" x14ac:dyDescent="0.2">
      <c r="A853" s="25"/>
      <c r="B853" s="21"/>
    </row>
    <row r="854" spans="1:2" x14ac:dyDescent="0.2">
      <c r="A854" s="26"/>
      <c r="B854" s="20"/>
    </row>
    <row r="855" spans="1:2" x14ac:dyDescent="0.2">
      <c r="A855" s="25"/>
      <c r="B855" s="21"/>
    </row>
    <row r="856" spans="1:2" x14ac:dyDescent="0.2">
      <c r="A856" s="26"/>
      <c r="B856" s="20"/>
    </row>
    <row r="857" spans="1:2" x14ac:dyDescent="0.2">
      <c r="A857" s="25"/>
      <c r="B857" s="21"/>
    </row>
    <row r="858" spans="1:2" x14ac:dyDescent="0.2">
      <c r="A858" s="26"/>
      <c r="B858" s="20"/>
    </row>
    <row r="859" spans="1:2" x14ac:dyDescent="0.2">
      <c r="A859" s="25"/>
      <c r="B859" s="21"/>
    </row>
    <row r="860" spans="1:2" x14ac:dyDescent="0.2">
      <c r="A860" s="26"/>
      <c r="B860" s="20"/>
    </row>
    <row r="861" spans="1:2" x14ac:dyDescent="0.2">
      <c r="A861" s="25"/>
      <c r="B861" s="21"/>
    </row>
    <row r="862" spans="1:2" x14ac:dyDescent="0.2">
      <c r="A862" s="26"/>
      <c r="B862" s="20"/>
    </row>
    <row r="863" spans="1:2" x14ac:dyDescent="0.2">
      <c r="A863" s="25"/>
      <c r="B863" s="21"/>
    </row>
    <row r="864" spans="1:2" x14ac:dyDescent="0.2">
      <c r="A864" s="26"/>
      <c r="B864" s="20"/>
    </row>
    <row r="865" spans="1:2" x14ac:dyDescent="0.2">
      <c r="A865" s="25"/>
      <c r="B865" s="21"/>
    </row>
    <row r="866" spans="1:2" x14ac:dyDescent="0.2">
      <c r="A866" s="26"/>
      <c r="B866" s="20"/>
    </row>
    <row r="867" spans="1:2" x14ac:dyDescent="0.2">
      <c r="A867" s="25"/>
      <c r="B867" s="21"/>
    </row>
    <row r="868" spans="1:2" x14ac:dyDescent="0.2">
      <c r="A868" s="26"/>
      <c r="B868" s="20"/>
    </row>
    <row r="869" spans="1:2" x14ac:dyDescent="0.2">
      <c r="A869" s="25"/>
      <c r="B869" s="21"/>
    </row>
    <row r="870" spans="1:2" x14ac:dyDescent="0.2">
      <c r="A870" s="26"/>
      <c r="B870" s="20"/>
    </row>
    <row r="871" spans="1:2" x14ac:dyDescent="0.2">
      <c r="A871" s="25"/>
      <c r="B871" s="21"/>
    </row>
    <row r="872" spans="1:2" x14ac:dyDescent="0.2">
      <c r="A872" s="26"/>
      <c r="B872" s="20"/>
    </row>
    <row r="873" spans="1:2" x14ac:dyDescent="0.2">
      <c r="A873" s="25"/>
      <c r="B873" s="21"/>
    </row>
    <row r="874" spans="1:2" x14ac:dyDescent="0.2">
      <c r="A874" s="26"/>
      <c r="B874" s="20"/>
    </row>
    <row r="875" spans="1:2" x14ac:dyDescent="0.2">
      <c r="A875" s="25"/>
      <c r="B875" s="21"/>
    </row>
    <row r="876" spans="1:2" x14ac:dyDescent="0.2">
      <c r="A876" s="26"/>
      <c r="B876" s="20"/>
    </row>
    <row r="877" spans="1:2" x14ac:dyDescent="0.2">
      <c r="A877" s="25"/>
      <c r="B877" s="21"/>
    </row>
    <row r="878" spans="1:2" x14ac:dyDescent="0.2">
      <c r="A878" s="26"/>
      <c r="B878" s="20"/>
    </row>
    <row r="879" spans="1:2" x14ac:dyDescent="0.2">
      <c r="A879" s="25"/>
      <c r="B879" s="21"/>
    </row>
    <row r="880" spans="1:2" x14ac:dyDescent="0.2">
      <c r="A880" s="26"/>
      <c r="B880" s="20"/>
    </row>
    <row r="881" spans="1:2" x14ac:dyDescent="0.2">
      <c r="A881" s="25"/>
      <c r="B881" s="21"/>
    </row>
    <row r="882" spans="1:2" x14ac:dyDescent="0.2">
      <c r="A882" s="26"/>
      <c r="B882" s="20"/>
    </row>
    <row r="883" spans="1:2" x14ac:dyDescent="0.2">
      <c r="A883" s="25"/>
      <c r="B883" s="21"/>
    </row>
    <row r="884" spans="1:2" x14ac:dyDescent="0.2">
      <c r="A884" s="26"/>
      <c r="B884" s="20"/>
    </row>
    <row r="885" spans="1:2" x14ac:dyDescent="0.2">
      <c r="A885" s="25"/>
      <c r="B885" s="21"/>
    </row>
    <row r="886" spans="1:2" x14ac:dyDescent="0.2">
      <c r="A886" s="26"/>
      <c r="B886" s="20"/>
    </row>
    <row r="887" spans="1:2" x14ac:dyDescent="0.2">
      <c r="A887" s="25"/>
      <c r="B887" s="21"/>
    </row>
    <row r="888" spans="1:2" x14ac:dyDescent="0.2">
      <c r="A888" s="26"/>
      <c r="B888" s="20"/>
    </row>
    <row r="889" spans="1:2" x14ac:dyDescent="0.2">
      <c r="A889" s="25"/>
      <c r="B889" s="21"/>
    </row>
    <row r="890" spans="1:2" x14ac:dyDescent="0.2">
      <c r="A890" s="26"/>
      <c r="B890" s="20"/>
    </row>
    <row r="891" spans="1:2" x14ac:dyDescent="0.2">
      <c r="A891" s="25"/>
      <c r="B891" s="21"/>
    </row>
    <row r="892" spans="1:2" x14ac:dyDescent="0.2">
      <c r="A892" s="26"/>
      <c r="B892" s="20"/>
    </row>
    <row r="893" spans="1:2" x14ac:dyDescent="0.2">
      <c r="A893" s="25"/>
      <c r="B893" s="21"/>
    </row>
    <row r="894" spans="1:2" x14ac:dyDescent="0.2">
      <c r="A894" s="26"/>
      <c r="B894" s="20"/>
    </row>
    <row r="895" spans="1:2" x14ac:dyDescent="0.2">
      <c r="A895" s="25"/>
      <c r="B895" s="21"/>
    </row>
    <row r="896" spans="1:2" x14ac:dyDescent="0.2">
      <c r="A896" s="26"/>
      <c r="B896" s="20"/>
    </row>
    <row r="897" spans="1:2" x14ac:dyDescent="0.2">
      <c r="A897" s="25"/>
      <c r="B897" s="21"/>
    </row>
    <row r="898" spans="1:2" x14ac:dyDescent="0.2">
      <c r="A898" s="26"/>
      <c r="B898" s="20"/>
    </row>
    <row r="899" spans="1:2" x14ac:dyDescent="0.2">
      <c r="A899" s="25"/>
      <c r="B899" s="21"/>
    </row>
    <row r="900" spans="1:2" x14ac:dyDescent="0.2">
      <c r="A900" s="26"/>
      <c r="B900" s="20"/>
    </row>
    <row r="901" spans="1:2" x14ac:dyDescent="0.2">
      <c r="A901" s="25"/>
      <c r="B901" s="21"/>
    </row>
    <row r="902" spans="1:2" x14ac:dyDescent="0.2">
      <c r="A902" s="26"/>
      <c r="B902" s="20"/>
    </row>
    <row r="903" spans="1:2" x14ac:dyDescent="0.2">
      <c r="A903" s="25"/>
      <c r="B903" s="21"/>
    </row>
    <row r="904" spans="1:2" x14ac:dyDescent="0.2">
      <c r="A904" s="26"/>
      <c r="B904" s="20"/>
    </row>
    <row r="905" spans="1:2" x14ac:dyDescent="0.2">
      <c r="A905" s="25"/>
      <c r="B905" s="21"/>
    </row>
    <row r="906" spans="1:2" x14ac:dyDescent="0.2">
      <c r="A906" s="26"/>
      <c r="B906" s="20"/>
    </row>
    <row r="907" spans="1:2" x14ac:dyDescent="0.2">
      <c r="A907" s="25"/>
      <c r="B907" s="21"/>
    </row>
    <row r="908" spans="1:2" x14ac:dyDescent="0.2">
      <c r="A908" s="26"/>
      <c r="B908" s="20"/>
    </row>
    <row r="909" spans="1:2" x14ac:dyDescent="0.2">
      <c r="A909" s="25"/>
      <c r="B909" s="21"/>
    </row>
    <row r="910" spans="1:2" x14ac:dyDescent="0.2">
      <c r="A910" s="26"/>
      <c r="B910" s="20"/>
    </row>
    <row r="911" spans="1:2" x14ac:dyDescent="0.2">
      <c r="A911" s="25"/>
      <c r="B911" s="21"/>
    </row>
    <row r="912" spans="1:2" x14ac:dyDescent="0.2">
      <c r="A912" s="26"/>
      <c r="B912" s="20"/>
    </row>
    <row r="913" spans="1:2" x14ac:dyDescent="0.2">
      <c r="A913" s="25"/>
      <c r="B913" s="21"/>
    </row>
    <row r="914" spans="1:2" x14ac:dyDescent="0.2">
      <c r="A914" s="26"/>
      <c r="B914" s="20"/>
    </row>
    <row r="915" spans="1:2" x14ac:dyDescent="0.2">
      <c r="A915" s="25"/>
      <c r="B915" s="21"/>
    </row>
    <row r="916" spans="1:2" x14ac:dyDescent="0.2">
      <c r="A916" s="26"/>
      <c r="B916" s="20"/>
    </row>
    <row r="917" spans="1:2" x14ac:dyDescent="0.2">
      <c r="A917" s="25"/>
      <c r="B917" s="21"/>
    </row>
    <row r="918" spans="1:2" x14ac:dyDescent="0.2">
      <c r="A918" s="26"/>
      <c r="B918" s="20"/>
    </row>
    <row r="919" spans="1:2" x14ac:dyDescent="0.2">
      <c r="A919" s="25"/>
      <c r="B919" s="21"/>
    </row>
    <row r="920" spans="1:2" x14ac:dyDescent="0.2">
      <c r="A920" s="26"/>
      <c r="B920" s="20"/>
    </row>
    <row r="921" spans="1:2" x14ac:dyDescent="0.2">
      <c r="A921" s="25"/>
      <c r="B921" s="21"/>
    </row>
    <row r="922" spans="1:2" x14ac:dyDescent="0.2">
      <c r="A922" s="26"/>
      <c r="B922" s="20"/>
    </row>
    <row r="923" spans="1:2" x14ac:dyDescent="0.2">
      <c r="A923" s="25"/>
      <c r="B923" s="21"/>
    </row>
    <row r="924" spans="1:2" x14ac:dyDescent="0.2">
      <c r="A924" s="26"/>
      <c r="B924" s="20"/>
    </row>
    <row r="925" spans="1:2" x14ac:dyDescent="0.2">
      <c r="A925" s="25"/>
      <c r="B925" s="21"/>
    </row>
    <row r="926" spans="1:2" x14ac:dyDescent="0.2">
      <c r="A926" s="26"/>
      <c r="B926" s="20"/>
    </row>
    <row r="927" spans="1:2" x14ac:dyDescent="0.2">
      <c r="A927" s="25"/>
      <c r="B927" s="21"/>
    </row>
    <row r="928" spans="1:2" x14ac:dyDescent="0.2">
      <c r="A928" s="26"/>
      <c r="B928" s="20"/>
    </row>
    <row r="929" spans="1:2" x14ac:dyDescent="0.2">
      <c r="A929" s="25"/>
      <c r="B929" s="21"/>
    </row>
    <row r="930" spans="1:2" x14ac:dyDescent="0.2">
      <c r="A930" s="26"/>
      <c r="B930" s="20"/>
    </row>
    <row r="931" spans="1:2" x14ac:dyDescent="0.2">
      <c r="A931" s="22"/>
    </row>
  </sheetData>
  <sortState xmlns:xlrd2="http://schemas.microsoft.com/office/spreadsheetml/2017/richdata2" ref="B2:B931">
    <sortCondition descending="1" ref="B1:B9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Crowdfunding</vt:lpstr>
      <vt:lpstr>Pivot Table- Category</vt:lpstr>
      <vt:lpstr>Pivot Table - Sub-Category</vt:lpstr>
      <vt:lpstr>Pivot Table - outcome</vt:lpstr>
      <vt:lpstr>Goal Analysis </vt:lpstr>
      <vt:lpstr>Summary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Kara Simone</cp:lastModifiedBy>
  <dcterms:created xsi:type="dcterms:W3CDTF">2021-09-29T18:52:28Z</dcterms:created>
  <dcterms:modified xsi:type="dcterms:W3CDTF">2023-01-27T22:30:05Z</dcterms:modified>
</cp:coreProperties>
</file>