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_Design\Data_Science\Data Science\Data Science Notes\Live Projects\"/>
    </mc:Choice>
  </mc:AlternateContent>
  <xr:revisionPtr revIDLastSave="0" documentId="13_ncr:1_{18AB23EC-A209-4E09-9F98-BD4CDE559C88}" xr6:coauthVersionLast="47" xr6:coauthVersionMax="47" xr10:uidLastSave="{00000000-0000-0000-0000-000000000000}"/>
  <bookViews>
    <workbookView xWindow="-108" yWindow="-108" windowWidth="23256" windowHeight="12576" tabRatio="618" xr2:uid="{2C47EE34-4275-4A62-8780-938FE053EE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2" i="1" l="1"/>
  <c r="T21" i="1"/>
  <c r="T20" i="1"/>
  <c r="T19" i="1"/>
  <c r="T18" i="1"/>
  <c r="S22" i="1"/>
  <c r="S21" i="1"/>
  <c r="S20" i="1"/>
  <c r="S19" i="1"/>
  <c r="S18" i="1"/>
  <c r="S10" i="1"/>
  <c r="S11" i="1"/>
  <c r="S12" i="1"/>
  <c r="S13" i="1"/>
  <c r="R9" i="1"/>
  <c r="R31" i="1"/>
  <c r="R30" i="1"/>
  <c r="R29" i="1"/>
  <c r="R28" i="1"/>
  <c r="R27" i="1"/>
  <c r="R19" i="1"/>
  <c r="R18" i="1"/>
  <c r="R13" i="1"/>
  <c r="R12" i="1"/>
  <c r="R11" i="1"/>
  <c r="R10" i="1"/>
  <c r="M1244" i="1"/>
  <c r="M1245" i="1"/>
  <c r="M1246" i="1"/>
  <c r="S31" i="1"/>
  <c r="AD55" i="1" l="1"/>
  <c r="X37" i="1" l="1"/>
  <c r="X38" i="1"/>
  <c r="X39" i="1"/>
  <c r="X40" i="1"/>
  <c r="X36" i="1"/>
  <c r="X31" i="1"/>
  <c r="M1243" i="1" l="1"/>
  <c r="C1246" i="1"/>
  <c r="C1245" i="1"/>
  <c r="C1244" i="1"/>
  <c r="C1243" i="1"/>
  <c r="Q22" i="1" l="1"/>
  <c r="R22" i="1" s="1"/>
  <c r="Q21" i="1"/>
  <c r="R21" i="1" s="1"/>
  <c r="Q20" i="1"/>
  <c r="R20" i="1" s="1"/>
  <c r="Q31" i="1"/>
  <c r="T48" i="1"/>
  <c r="Q29" i="1"/>
  <c r="T46" i="1"/>
  <c r="Q28" i="1"/>
  <c r="T45" i="1"/>
  <c r="T47" i="1"/>
  <c r="T44" i="1"/>
  <c r="Q11" i="1"/>
  <c r="R47" i="1"/>
  <c r="S47" i="1"/>
  <c r="Q9" i="1"/>
  <c r="S9" i="1"/>
  <c r="T9" i="1" s="1"/>
  <c r="R44" i="1"/>
  <c r="S44" i="1"/>
  <c r="S48" i="1"/>
  <c r="R48" i="1"/>
  <c r="R45" i="1"/>
  <c r="S45" i="1"/>
  <c r="S46" i="1"/>
  <c r="R46" i="1"/>
  <c r="X13" i="1"/>
  <c r="W13" i="1"/>
  <c r="S28" i="1"/>
  <c r="Y13" i="1"/>
  <c r="S30" i="1"/>
  <c r="W11" i="1"/>
  <c r="Q10" i="1"/>
  <c r="X11" i="1"/>
  <c r="Q12" i="1"/>
  <c r="W14" i="1"/>
  <c r="Q13" i="1"/>
  <c r="X14" i="1"/>
  <c r="Y10" i="1"/>
  <c r="W12" i="1"/>
  <c r="X12" i="1"/>
  <c r="Y14" i="1"/>
  <c r="S27" i="1"/>
  <c r="Y11" i="1"/>
  <c r="Y12" i="1"/>
  <c r="Q18" i="1"/>
  <c r="S29" i="1"/>
  <c r="Q27" i="1"/>
  <c r="X10" i="1"/>
  <c r="W10" i="1"/>
  <c r="Q30" i="1"/>
  <c r="Q19" i="1"/>
  <c r="Y37" i="1" l="1"/>
  <c r="Y38" i="1"/>
  <c r="Y36" i="1"/>
  <c r="Y40" i="1"/>
  <c r="Y39" i="1"/>
  <c r="R39" i="1"/>
  <c r="T13" i="1"/>
  <c r="T39" i="1"/>
  <c r="X48" i="1" s="1"/>
  <c r="T31" i="1"/>
  <c r="T37" i="1"/>
  <c r="X46" i="1" s="1"/>
  <c r="X54" i="1" s="1"/>
  <c r="X62" i="1" s="1"/>
  <c r="T29" i="1"/>
  <c r="S37" i="1"/>
  <c r="R36" i="1"/>
  <c r="T10" i="1"/>
  <c r="Y31" i="1"/>
  <c r="T36" i="1"/>
  <c r="W45" i="1" s="1"/>
  <c r="W53" i="1" s="1"/>
  <c r="W61" i="1" s="1"/>
  <c r="T28" i="1"/>
  <c r="S35" i="1"/>
  <c r="T27" i="1"/>
  <c r="T35" i="1"/>
  <c r="W44" i="1" s="1"/>
  <c r="W52" i="1" s="1"/>
  <c r="S36" i="1"/>
  <c r="S39" i="1"/>
  <c r="T38" i="1"/>
  <c r="W47" i="1" s="1"/>
  <c r="W55" i="1" s="1"/>
  <c r="W63" i="1" s="1"/>
  <c r="T30" i="1"/>
  <c r="R38" i="1"/>
  <c r="T12" i="1"/>
  <c r="R35" i="1"/>
  <c r="S38" i="1"/>
  <c r="R37" i="1"/>
  <c r="T11" i="1"/>
  <c r="W60" i="1" l="1"/>
  <c r="W48" i="1"/>
  <c r="AC53" i="1" s="1"/>
  <c r="X47" i="1"/>
  <c r="X55" i="1" s="1"/>
  <c r="X63" i="1" s="1"/>
  <c r="W46" i="1"/>
  <c r="W54" i="1" s="1"/>
  <c r="W62" i="1" s="1"/>
  <c r="X45" i="1"/>
  <c r="X53" i="1" s="1"/>
  <c r="X61" i="1" s="1"/>
  <c r="Z31" i="1"/>
  <c r="W19" i="1"/>
  <c r="X19" i="1" s="1"/>
  <c r="Z19" i="1" s="1"/>
  <c r="Z36" i="1"/>
  <c r="W30" i="1"/>
  <c r="X44" i="1"/>
  <c r="X52" i="1" s="1"/>
  <c r="X60" i="1" s="1"/>
  <c r="W21" i="1"/>
  <c r="Z38" i="1"/>
  <c r="W20" i="1"/>
  <c r="Z37" i="1"/>
  <c r="Z39" i="1"/>
  <c r="W22" i="1"/>
  <c r="AC54" i="1"/>
  <c r="X56" i="1"/>
  <c r="W23" i="1"/>
  <c r="Z40" i="1"/>
  <c r="W27" i="1"/>
  <c r="W28" i="1"/>
  <c r="W29" i="1"/>
  <c r="W56" i="1" l="1"/>
  <c r="AD53" i="1" s="1"/>
  <c r="Y19" i="1"/>
  <c r="X22" i="1"/>
  <c r="Z22" i="1" s="1"/>
  <c r="X21" i="1"/>
  <c r="Z21" i="1" s="1"/>
  <c r="X20" i="1"/>
  <c r="Z20" i="1" s="1"/>
  <c r="X28" i="1"/>
  <c r="Y28" i="1" s="1"/>
  <c r="X27" i="1"/>
  <c r="Z27" i="1" s="1"/>
  <c r="X23" i="1"/>
  <c r="Y23" i="1" s="1"/>
  <c r="X30" i="1"/>
  <c r="Z30" i="1" s="1"/>
  <c r="X29" i="1"/>
  <c r="Y29" i="1" s="1"/>
  <c r="AD54" i="1"/>
  <c r="X64" i="1"/>
  <c r="W64" i="1" l="1"/>
  <c r="Z23" i="1"/>
  <c r="Y22" i="1"/>
  <c r="Z29" i="1"/>
  <c r="Y21" i="1"/>
  <c r="Y30" i="1"/>
  <c r="Y20" i="1"/>
  <c r="Z28" i="1"/>
  <c r="Y27" i="1"/>
</calcChain>
</file>

<file path=xl/sharedStrings.xml><?xml version="1.0" encoding="utf-8"?>
<sst xmlns="http://schemas.openxmlformats.org/spreadsheetml/2006/main" count="93" uniqueCount="55">
  <si>
    <t>Date</t>
  </si>
  <si>
    <t>Closing Price</t>
  </si>
  <si>
    <t xml:space="preserve">daily return </t>
  </si>
  <si>
    <t>Closing price</t>
  </si>
  <si>
    <t>Close Price</t>
  </si>
  <si>
    <t>daily return</t>
  </si>
  <si>
    <t>TABLE 1</t>
  </si>
  <si>
    <t>SRNO</t>
  </si>
  <si>
    <t xml:space="preserve">NAME OF THE COMPANY </t>
  </si>
  <si>
    <t xml:space="preserve">SRNO </t>
  </si>
  <si>
    <t>NAME OF THE INDEX</t>
  </si>
  <si>
    <t>TABLE 2</t>
  </si>
  <si>
    <t xml:space="preserve">Year </t>
  </si>
  <si>
    <t>Avg daily return</t>
  </si>
  <si>
    <t>Annualized return</t>
  </si>
  <si>
    <t>Avg daily std dev</t>
  </si>
  <si>
    <t>Annualized std Dev</t>
  </si>
  <si>
    <t>TABLE 3</t>
  </si>
  <si>
    <t>TABLE 4</t>
  </si>
  <si>
    <t>TABLE 5</t>
  </si>
  <si>
    <t xml:space="preserve">CORRELATIONS </t>
  </si>
  <si>
    <t>VARIANCE</t>
  </si>
  <si>
    <t>YEAR</t>
  </si>
  <si>
    <t xml:space="preserve">COVARIANCE </t>
  </si>
  <si>
    <t>RETURN in %</t>
  </si>
  <si>
    <t>RISK in %</t>
  </si>
  <si>
    <t>RETURN IN%</t>
  </si>
  <si>
    <t>RISK IN %</t>
  </si>
  <si>
    <t>BETA</t>
  </si>
  <si>
    <t>RISK FREE RATE</t>
  </si>
  <si>
    <t>RETURN</t>
  </si>
  <si>
    <t xml:space="preserve">RISK FREE </t>
  </si>
  <si>
    <t>WEIGHT OF SENSSEX</t>
  </si>
  <si>
    <t xml:space="preserve">ALPHA </t>
  </si>
  <si>
    <t xml:space="preserve">EXPECTED RETURN USING CAPM </t>
  </si>
  <si>
    <t>BODAL CHEMICALS</t>
  </si>
  <si>
    <t>BHAGIRADHA</t>
  </si>
  <si>
    <t>NIFTY</t>
  </si>
  <si>
    <t>BODAL CHEMICALS&amp;MARKET</t>
  </si>
  <si>
    <t>Minimum Variance Portfolio Return and Risk between BODAL CHEMICALS&amp; NIFTY</t>
  </si>
  <si>
    <t>log return %</t>
  </si>
  <si>
    <t>log retun %</t>
  </si>
  <si>
    <t>WEIGHT OF NIFTY</t>
  </si>
  <si>
    <t xml:space="preserve">BODAL CHEMICALS&amp;bhagiradha </t>
  </si>
  <si>
    <t xml:space="preserve">bhagiradha&amp; MARKET </t>
  </si>
  <si>
    <t xml:space="preserve">bhagiradha  </t>
  </si>
  <si>
    <t>Minimum Variance Portfolio Return and Risk between BODAL CHEMICALS&amp;bhagiradha</t>
  </si>
  <si>
    <t>WEIGHT OF bhagiradha</t>
  </si>
  <si>
    <t>bhagiradha</t>
  </si>
  <si>
    <t>Minimum Variance Portfolio Return And Risk between bhagiradha &amp; NIFTY</t>
  </si>
  <si>
    <t xml:space="preserve">WEIGHT OF bhagiradha </t>
  </si>
  <si>
    <t>bhagiradha &amp;NIFTY</t>
  </si>
  <si>
    <t>WEIGHT OF bodal chemicals</t>
  </si>
  <si>
    <t>bodal chemicals&amp;NIFTY</t>
  </si>
  <si>
    <t>bodal chemicals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</si>
</sst>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" fontId="0" fillId="0" borderId="0" xfId="0" applyNumberFormat="1"/>
    <xf numFmtId="15" fontId="0" fillId="0" borderId="0" xfId="0" applyNumberFormat="1"/>
    <xf numFmtId="0" fontId="2" fillId="0" borderId="1" xfId="0" applyFont="1" applyBorder="1"/>
    <xf numFmtId="0" fontId="0" fillId="0" borderId="1" xfId="0" applyBorder="1"/>
    <xf numFmtId="0" fontId="2" fillId="0" borderId="0" xfId="0" applyFont="1"/>
    <xf numFmtId="14" fontId="2" fillId="0" borderId="1" xfId="0" applyNumberFormat="1" applyFont="1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5" xfId="0" applyBorder="1"/>
    <xf numFmtId="10" fontId="0" fillId="0" borderId="1" xfId="1" applyNumberFormat="1" applyFont="1" applyBorder="1"/>
    <xf numFmtId="10" fontId="0" fillId="0" borderId="0" xfId="1" applyNumberFormat="1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0" fontId="0" fillId="0" borderId="1" xfId="0" applyNumberFormat="1" applyBorder="1"/>
    <xf numFmtId="9" fontId="0" fillId="0" borderId="1" xfId="1" applyFont="1" applyBorder="1"/>
    <xf numFmtId="15" fontId="0" fillId="0" borderId="6" xfId="0" applyNumberFormat="1" applyBorder="1" applyAlignment="1">
      <alignment horizontal="right" wrapText="1"/>
    </xf>
    <xf numFmtId="0" fontId="0" fillId="0" borderId="6" xfId="0" applyBorder="1" applyAlignment="1">
      <alignment horizontal="right" wrapText="1"/>
    </xf>
    <xf numFmtId="0" fontId="0" fillId="0" borderId="6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SML</a:t>
            </a:r>
            <a:r>
              <a:rPr lang="en-IN" baseline="0"/>
              <a:t> Year-2020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Sheet1!$AC$53:$AC$55</c:f>
              <c:numCache>
                <c:formatCode>0.0000</c:formatCode>
                <c:ptCount val="3"/>
                <c:pt idx="0">
                  <c:v>8.9848850908836125E-2</c:v>
                </c:pt>
                <c:pt idx="1">
                  <c:v>-7.24071539127525E-3</c:v>
                </c:pt>
                <c:pt idx="2" formatCode="General">
                  <c:v>0</c:v>
                </c:pt>
              </c:numCache>
            </c:numRef>
          </c:xVal>
          <c:yVal>
            <c:numRef>
              <c:f>Sheet1!$AD$53:$AD$55</c:f>
              <c:numCache>
                <c:formatCode>0%</c:formatCode>
                <c:ptCount val="3"/>
                <c:pt idx="0">
                  <c:v>0.1649409522421556</c:v>
                </c:pt>
                <c:pt idx="1">
                  <c:v>5.4244515682796313E-2</c:v>
                </c:pt>
                <c:pt idx="2">
                  <c:v>6.25E-2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A5-4345-B2A0-143E35EC1864}"/>
            </c:ext>
          </c:extLst>
        </c:ser>
        <c:ser>
          <c:idx val="1"/>
          <c:order val="1"/>
          <c:tx>
            <c:v>SML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Sheet1!$AC$53:$AC$55</c:f>
              <c:numCache>
                <c:formatCode>0.0000</c:formatCode>
                <c:ptCount val="3"/>
                <c:pt idx="0">
                  <c:v>8.9848850908836125E-2</c:v>
                </c:pt>
                <c:pt idx="1">
                  <c:v>-7.24071539127525E-3</c:v>
                </c:pt>
                <c:pt idx="2" formatCode="General">
                  <c:v>0</c:v>
                </c:pt>
              </c:numCache>
            </c:numRef>
          </c:xVal>
          <c:yVal>
            <c:numRef>
              <c:f>Sheet1!$AD$53:$AD$55</c:f>
              <c:numCache>
                <c:formatCode>0%</c:formatCode>
                <c:ptCount val="3"/>
                <c:pt idx="0">
                  <c:v>0.1649409522421556</c:v>
                </c:pt>
                <c:pt idx="1">
                  <c:v>5.4244515682796313E-2</c:v>
                </c:pt>
                <c:pt idx="2">
                  <c:v>6.25E-2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A5-4345-B2A0-143E35EC1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16768"/>
        <c:axId val="564417424"/>
      </c:scatterChart>
      <c:valAx>
        <c:axId val="56441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17424"/>
        <c:crosses val="autoZero"/>
        <c:crossBetween val="midCat"/>
      </c:valAx>
      <c:valAx>
        <c:axId val="5644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1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510540</xdr:colOff>
      <xdr:row>34</xdr:row>
      <xdr:rowOff>3810</xdr:rowOff>
    </xdr:from>
    <xdr:to>
      <xdr:col>35</xdr:col>
      <xdr:colOff>205740</xdr:colOff>
      <xdr:row>49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0939E7-8000-4474-84BB-8E5CF9FEA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9026-492E-469E-AE90-8A026C834832}">
  <dimension ref="A1:AD1251"/>
  <sheetViews>
    <sheetView tabSelected="1" topLeftCell="R19" zoomScaleNormal="100" workbookViewId="0">
      <selection activeCell="W30" sqref="W30"/>
    </sheetView>
  </sheetViews>
  <sheetFormatPr defaultRowHeight="14.4" x14ac:dyDescent="0.3"/>
  <cols>
    <col min="1" max="1" width="10.33203125" style="1" bestFit="1" customWidth="1"/>
    <col min="2" max="3" width="11.21875" bestFit="1" customWidth="1"/>
    <col min="4" max="4" width="17.109375" customWidth="1"/>
    <col min="5" max="5" width="8.6640625" customWidth="1"/>
    <col min="6" max="6" width="11.21875" style="1" customWidth="1"/>
    <col min="7" max="8" width="10.77734375" customWidth="1"/>
    <col min="9" max="10" width="11.77734375" customWidth="1"/>
    <col min="11" max="11" width="11.33203125" style="1" customWidth="1"/>
    <col min="12" max="12" width="11.77734375" customWidth="1"/>
    <col min="13" max="13" width="10.44140625" customWidth="1"/>
    <col min="14" max="14" width="11.6640625" customWidth="1"/>
    <col min="16" max="16" width="9" customWidth="1"/>
    <col min="17" max="17" width="22.21875" customWidth="1"/>
    <col min="18" max="18" width="27.21875" customWidth="1"/>
    <col min="19" max="19" width="22.77734375" customWidth="1"/>
    <col min="20" max="20" width="18.21875" customWidth="1"/>
    <col min="23" max="23" width="27.21875" customWidth="1"/>
    <col min="24" max="24" width="22.77734375" customWidth="1"/>
    <col min="25" max="25" width="22.21875" customWidth="1"/>
    <col min="28" max="28" width="13.44140625" customWidth="1"/>
    <col min="30" max="30" width="12" customWidth="1"/>
  </cols>
  <sheetData>
    <row r="1" spans="1:25" ht="15" thickBot="1" x14ac:dyDescent="0.35">
      <c r="A1" s="1" t="s">
        <v>0</v>
      </c>
      <c r="B1" t="s">
        <v>1</v>
      </c>
      <c r="C1" t="s">
        <v>2</v>
      </c>
      <c r="D1" t="s">
        <v>40</v>
      </c>
      <c r="F1" s="1" t="s">
        <v>0</v>
      </c>
      <c r="G1" t="s">
        <v>4</v>
      </c>
      <c r="H1" t="s">
        <v>5</v>
      </c>
      <c r="I1" t="s">
        <v>41</v>
      </c>
      <c r="K1" s="1" t="s">
        <v>0</v>
      </c>
      <c r="L1" t="s">
        <v>3</v>
      </c>
      <c r="M1" t="s">
        <v>5</v>
      </c>
      <c r="N1" t="s">
        <v>40</v>
      </c>
      <c r="P1" s="4" t="s">
        <v>6</v>
      </c>
      <c r="Q1" s="5"/>
      <c r="R1" s="5"/>
      <c r="S1" s="5"/>
    </row>
    <row r="2" spans="1:25" ht="15" thickBot="1" x14ac:dyDescent="0.35">
      <c r="C2" s="19"/>
      <c r="P2" s="4" t="s">
        <v>7</v>
      </c>
      <c r="Q2" s="4" t="s">
        <v>8</v>
      </c>
      <c r="R2" s="4" t="s">
        <v>9</v>
      </c>
      <c r="S2" s="4" t="s">
        <v>10</v>
      </c>
    </row>
    <row r="3" spans="1:25" ht="15" thickBot="1" x14ac:dyDescent="0.35">
      <c r="A3" s="17">
        <v>42954</v>
      </c>
      <c r="B3" s="18">
        <v>175.65</v>
      </c>
      <c r="C3" s="18">
        <v>-1.402805611</v>
      </c>
      <c r="D3" s="18">
        <v>-0.47233408659999998</v>
      </c>
      <c r="F3" s="17">
        <v>42954</v>
      </c>
      <c r="G3" s="18">
        <v>175.85</v>
      </c>
      <c r="H3" s="18">
        <v>-5.8288313900000004</v>
      </c>
      <c r="I3" s="18">
        <v>0</v>
      </c>
      <c r="J3" s="18"/>
      <c r="K3" s="17">
        <v>42954</v>
      </c>
      <c r="L3" s="18">
        <v>10057</v>
      </c>
      <c r="M3" s="18">
        <v>-0.78055086009999997</v>
      </c>
      <c r="N3" s="18">
        <v>-0.34031884690000003</v>
      </c>
      <c r="P3" s="4">
        <v>1</v>
      </c>
      <c r="Q3" s="4" t="s">
        <v>35</v>
      </c>
      <c r="R3" s="4">
        <v>1</v>
      </c>
      <c r="S3" s="4" t="s">
        <v>37</v>
      </c>
    </row>
    <row r="4" spans="1:25" ht="15" thickBot="1" x14ac:dyDescent="0.35">
      <c r="A4" s="17">
        <v>42955</v>
      </c>
      <c r="B4" s="18">
        <v>173.75</v>
      </c>
      <c r="C4" s="18">
        <v>-1.2775842040000001</v>
      </c>
      <c r="D4" s="18">
        <v>0.31132354239999999</v>
      </c>
      <c r="F4" s="17">
        <v>42955</v>
      </c>
      <c r="G4" s="18">
        <v>175.85</v>
      </c>
      <c r="H4" s="18">
        <v>5.0724637680000004</v>
      </c>
      <c r="I4" s="18">
        <v>-0.45931243700000002</v>
      </c>
      <c r="J4" s="18"/>
      <c r="K4" s="17">
        <v>42955</v>
      </c>
      <c r="L4" s="18">
        <v>9978.5</v>
      </c>
      <c r="M4" s="18">
        <v>-0.70651901589999999</v>
      </c>
      <c r="N4" s="18">
        <v>-0.3079263746</v>
      </c>
      <c r="P4" s="4">
        <v>2</v>
      </c>
      <c r="Q4" s="4" t="s">
        <v>36</v>
      </c>
      <c r="R4" s="4"/>
      <c r="S4" s="4"/>
    </row>
    <row r="5" spans="1:25" ht="15" thickBot="1" x14ac:dyDescent="0.35">
      <c r="A5" s="17">
        <v>42956</v>
      </c>
      <c r="B5" s="18">
        <v>175</v>
      </c>
      <c r="C5" s="18">
        <v>-2.3529411759999999</v>
      </c>
      <c r="D5" s="18">
        <v>-1.322826573</v>
      </c>
      <c r="F5" s="17">
        <v>42956</v>
      </c>
      <c r="G5" s="18">
        <v>174</v>
      </c>
      <c r="H5" s="18">
        <v>0.5459770115</v>
      </c>
      <c r="I5" s="18">
        <v>0.2364698536</v>
      </c>
      <c r="J5" s="18"/>
      <c r="K5" s="17">
        <v>42956</v>
      </c>
      <c r="L5" s="18">
        <v>9908</v>
      </c>
      <c r="M5" s="18">
        <v>-0.88615260399999995</v>
      </c>
      <c r="N5" s="18">
        <v>-0.38656651149999999</v>
      </c>
      <c r="P5" s="6"/>
      <c r="Q5" s="6"/>
      <c r="R5" s="6"/>
      <c r="S5" s="6"/>
    </row>
    <row r="6" spans="1:25" ht="15" thickBot="1" x14ac:dyDescent="0.35">
      <c r="A6" s="17">
        <v>42957</v>
      </c>
      <c r="B6" s="18">
        <v>169.75</v>
      </c>
      <c r="C6" s="18">
        <v>-3.6144578310000002</v>
      </c>
      <c r="D6" s="18">
        <v>-0.657350985</v>
      </c>
      <c r="F6" s="17">
        <v>42957</v>
      </c>
      <c r="G6" s="18">
        <v>174.95</v>
      </c>
      <c r="H6" s="18">
        <v>-2.257787939</v>
      </c>
      <c r="I6" s="18">
        <v>-0.99178364269999997</v>
      </c>
      <c r="J6" s="18"/>
      <c r="K6" s="17">
        <v>42957</v>
      </c>
      <c r="L6" s="18">
        <v>9820.2000000000007</v>
      </c>
      <c r="M6" s="18">
        <v>-1.1140302639999999</v>
      </c>
      <c r="N6" s="18">
        <v>-0.4865323151</v>
      </c>
      <c r="P6" s="6" t="s">
        <v>11</v>
      </c>
    </row>
    <row r="7" spans="1:25" ht="15" thickBot="1" x14ac:dyDescent="0.35">
      <c r="A7" s="17">
        <v>42958</v>
      </c>
      <c r="B7" s="18">
        <v>167.2</v>
      </c>
      <c r="C7" s="18">
        <v>2.40625</v>
      </c>
      <c r="D7" s="18">
        <v>2.5966785940000001E-2</v>
      </c>
      <c r="F7" s="17">
        <v>42958</v>
      </c>
      <c r="G7" s="18">
        <v>171</v>
      </c>
      <c r="H7" s="18">
        <v>-0.58479532160000003</v>
      </c>
      <c r="I7" s="18">
        <v>-0.25471890139999998</v>
      </c>
      <c r="J7" s="18"/>
      <c r="K7" s="17">
        <v>42958</v>
      </c>
      <c r="L7" s="18">
        <v>9710.7999999999993</v>
      </c>
      <c r="M7" s="18">
        <v>0.85780780160000003</v>
      </c>
      <c r="N7" s="18">
        <v>0.37095243030000002</v>
      </c>
      <c r="P7" s="21" t="s">
        <v>35</v>
      </c>
      <c r="Q7" s="22"/>
      <c r="R7" s="22"/>
      <c r="S7" s="22"/>
      <c r="T7" s="23"/>
      <c r="V7" s="6" t="s">
        <v>19</v>
      </c>
      <c r="Y7" s="10"/>
    </row>
    <row r="8" spans="1:25" ht="15" thickBot="1" x14ac:dyDescent="0.35">
      <c r="A8" s="17">
        <v>42959</v>
      </c>
      <c r="B8" s="18">
        <v>167.3</v>
      </c>
      <c r="C8" s="18">
        <v>-1.3732072019999999</v>
      </c>
      <c r="D8" s="18">
        <v>-1.224187334</v>
      </c>
      <c r="F8" s="17">
        <v>42959</v>
      </c>
      <c r="G8" s="18">
        <v>170</v>
      </c>
      <c r="H8" s="18">
        <v>14.735294120000001</v>
      </c>
      <c r="I8" s="18">
        <v>5.9697033270000004</v>
      </c>
      <c r="J8" s="18"/>
      <c r="K8" s="17">
        <v>42959</v>
      </c>
      <c r="L8" s="18">
        <v>9794.1</v>
      </c>
      <c r="M8" s="18">
        <v>1.053695592</v>
      </c>
      <c r="N8" s="18">
        <v>0.45522005430000001</v>
      </c>
      <c r="P8" s="7" t="s">
        <v>12</v>
      </c>
      <c r="Q8" s="4" t="s">
        <v>13</v>
      </c>
      <c r="R8" s="4" t="s">
        <v>14</v>
      </c>
      <c r="S8" s="4" t="s">
        <v>15</v>
      </c>
      <c r="T8" s="4" t="s">
        <v>16</v>
      </c>
      <c r="V8" s="5"/>
      <c r="W8" s="4" t="s">
        <v>20</v>
      </c>
      <c r="X8" s="5"/>
      <c r="Y8" s="5"/>
    </row>
    <row r="9" spans="1:25" ht="15" thickBot="1" x14ac:dyDescent="0.35">
      <c r="A9" s="17">
        <v>42960</v>
      </c>
      <c r="B9" s="18">
        <v>162.65</v>
      </c>
      <c r="C9" s="18">
        <v>1.29950495</v>
      </c>
      <c r="D9" s="18">
        <v>1.016017022</v>
      </c>
      <c r="F9" s="17">
        <v>42960</v>
      </c>
      <c r="G9" s="18">
        <v>195.05</v>
      </c>
      <c r="H9" s="18">
        <v>2.2045629330000001</v>
      </c>
      <c r="I9" s="18">
        <v>0.94702853509999996</v>
      </c>
      <c r="J9" s="18"/>
      <c r="K9" s="17">
        <v>42960</v>
      </c>
      <c r="L9" s="18">
        <v>9897.2999999999993</v>
      </c>
      <c r="M9" s="18">
        <v>6.8705606579999995E-2</v>
      </c>
      <c r="N9" s="18">
        <v>2.9828220159999998E-2</v>
      </c>
      <c r="P9" s="5">
        <v>2017</v>
      </c>
      <c r="Q9" s="8">
        <f>AVERAGE(C3:C248)</f>
        <v>-9.960015227414637E-2</v>
      </c>
      <c r="R9" s="9">
        <f>((1+(Q9)/100)^COUNT(T4)-1)*100</f>
        <v>0</v>
      </c>
      <c r="S9" s="9">
        <f>_xlfn.STDEV.S(C3:C248)</f>
        <v>2.5201422041673629</v>
      </c>
      <c r="T9" s="9">
        <f>S9*SQRT(COUNT(A3:A249))</f>
        <v>39.607143700583954</v>
      </c>
      <c r="V9" s="7" t="s">
        <v>12</v>
      </c>
      <c r="W9" s="4" t="s">
        <v>43</v>
      </c>
      <c r="X9" s="4" t="s">
        <v>38</v>
      </c>
      <c r="Y9" s="4" t="s">
        <v>44</v>
      </c>
    </row>
    <row r="10" spans="1:25" ht="15" thickBot="1" x14ac:dyDescent="0.35">
      <c r="A10" s="17">
        <v>42961</v>
      </c>
      <c r="B10" s="18">
        <v>166.5</v>
      </c>
      <c r="C10" s="18">
        <v>-0.1221747098</v>
      </c>
      <c r="D10" s="18">
        <v>-0.60410850589999998</v>
      </c>
      <c r="F10" s="17">
        <v>42961</v>
      </c>
      <c r="G10" s="18">
        <v>199.35</v>
      </c>
      <c r="H10" s="18">
        <v>-4.113368447</v>
      </c>
      <c r="I10" s="18">
        <v>-1.8241937640000001</v>
      </c>
      <c r="J10" s="18"/>
      <c r="K10" s="17">
        <v>42961</v>
      </c>
      <c r="L10" s="18">
        <v>9904.1</v>
      </c>
      <c r="M10" s="18">
        <v>-0.67345846669999998</v>
      </c>
      <c r="N10" s="18">
        <v>-0.29346860340000003</v>
      </c>
      <c r="P10" s="5">
        <v>2018</v>
      </c>
      <c r="Q10" s="8">
        <f>AVERAGE(C251:C498)</f>
        <v>-0.17439417440721777</v>
      </c>
      <c r="R10" s="9">
        <f>((1+(Q10)/100)^COUNT(C252:C499)-1)*100</f>
        <v>-35.135850884631367</v>
      </c>
      <c r="S10" s="9">
        <f>_xlfn.STDEV.S(C251:C498)</f>
        <v>2.727617456126278</v>
      </c>
      <c r="T10" s="9">
        <f>S10*SQRT(COUNT(A252:A499))</f>
        <v>42.954562653660759</v>
      </c>
      <c r="V10" s="5">
        <v>2017</v>
      </c>
      <c r="W10" s="8">
        <f>CORREL(C3:C248,M3:M248)</f>
        <v>0.26760854026202519</v>
      </c>
      <c r="X10" s="8">
        <f>CORREL(C3:C248,H4:H249)</f>
        <v>-8.5267481200726636E-2</v>
      </c>
      <c r="Y10" s="8">
        <f>CORREL(M3:M248,H4:H249)</f>
        <v>9.1429728404507901E-2</v>
      </c>
    </row>
    <row r="11" spans="1:25" ht="15" thickBot="1" x14ac:dyDescent="0.35">
      <c r="A11" s="17">
        <v>42962</v>
      </c>
      <c r="B11" s="18">
        <v>164.2</v>
      </c>
      <c r="C11" s="18">
        <v>-2.1100917429999999</v>
      </c>
      <c r="D11" s="18">
        <v>-0.82776123639999999</v>
      </c>
      <c r="F11" s="17">
        <v>42962</v>
      </c>
      <c r="G11" s="18">
        <v>191.15</v>
      </c>
      <c r="H11" s="18">
        <v>1.9879675649999999</v>
      </c>
      <c r="I11" s="18">
        <v>0.85489371690000004</v>
      </c>
      <c r="J11" s="18"/>
      <c r="K11" s="17">
        <v>42962</v>
      </c>
      <c r="L11" s="18">
        <v>9837.4</v>
      </c>
      <c r="M11" s="18">
        <v>-0.84473539760000005</v>
      </c>
      <c r="N11" s="18">
        <v>-0.3684222184</v>
      </c>
      <c r="P11" s="5">
        <v>2019</v>
      </c>
      <c r="Q11" s="8">
        <f>AVERAGE(C501:C746)</f>
        <v>9.8612674777967591E-2</v>
      </c>
      <c r="R11" s="9">
        <f>((1+(Q11)/100)^COUNT(C502:C747)-1)*100</f>
        <v>27.439001901844961</v>
      </c>
      <c r="S11" s="9">
        <f>_xlfn.STDEV.S(C501:C746)</f>
        <v>4.8395196783011185</v>
      </c>
      <c r="T11" s="9">
        <f>S11*SQRT(COUNT(A502:A747))</f>
        <v>75.904900212695665</v>
      </c>
      <c r="V11" s="5">
        <v>2018</v>
      </c>
      <c r="W11" s="8">
        <f>CORREL(C251:C498,M251:M498)</f>
        <v>0.22452391795790747</v>
      </c>
      <c r="X11" s="8">
        <f>CORREL(C251:C498,H252:H499)</f>
        <v>3.4430756370033087E-2</v>
      </c>
      <c r="Y11" s="8">
        <f>CORREL(M251:M498,H252:H499)</f>
        <v>-4.1080685808010851E-2</v>
      </c>
    </row>
    <row r="12" spans="1:25" ht="15" thickBot="1" x14ac:dyDescent="0.35">
      <c r="A12" s="17">
        <v>42963</v>
      </c>
      <c r="B12" s="18">
        <v>161.1</v>
      </c>
      <c r="C12" s="18">
        <v>-0.46860356139999998</v>
      </c>
      <c r="D12" s="18">
        <v>-0.25685974189999999</v>
      </c>
      <c r="F12" s="17">
        <v>42963</v>
      </c>
      <c r="G12" s="18">
        <v>194.95</v>
      </c>
      <c r="H12" s="18">
        <v>5.4629392149999996</v>
      </c>
      <c r="I12" s="18">
        <v>2.30998708</v>
      </c>
      <c r="J12" s="18"/>
      <c r="K12" s="17">
        <v>42963</v>
      </c>
      <c r="L12" s="18">
        <v>9754.2999999999993</v>
      </c>
      <c r="M12" s="18">
        <v>0.1148211558</v>
      </c>
      <c r="N12" s="18">
        <v>4.9837587789999999E-2</v>
      </c>
      <c r="P12" s="5">
        <v>2020</v>
      </c>
      <c r="Q12" s="8">
        <f>AVERAGE(C749:C993)</f>
        <v>0.21499729695657135</v>
      </c>
      <c r="R12" s="9">
        <f>((1+(Q12)/100)^COUNT(C750:C994)-1)*100</f>
        <v>69.245129059226372</v>
      </c>
      <c r="S12" s="9">
        <f>_xlfn.STDEV.S(C749:C993)</f>
        <v>2.7498018625581162</v>
      </c>
      <c r="T12" s="9">
        <f>S12*SQRT(COUNT(A750:A994))</f>
        <v>43.041207225348373</v>
      </c>
      <c r="V12" s="5">
        <v>2019</v>
      </c>
      <c r="W12" s="8">
        <f>CORREL(C501:C746,M501:M746)</f>
        <v>0.15605853777802081</v>
      </c>
      <c r="X12" s="8">
        <f>CORREL(C501:C746,H502:H747)</f>
        <v>2.914369077814026E-2</v>
      </c>
      <c r="Y12" s="8">
        <f>CORREL(M501:M746,H502:H747)</f>
        <v>-3.8987448948885192E-3</v>
      </c>
    </row>
    <row r="13" spans="1:25" ht="15" thickBot="1" x14ac:dyDescent="0.35">
      <c r="A13" s="17">
        <v>42964</v>
      </c>
      <c r="B13" s="18">
        <v>160.15</v>
      </c>
      <c r="C13" s="18">
        <v>0.47080979280000002</v>
      </c>
      <c r="D13" s="18">
        <v>0.5791576826</v>
      </c>
      <c r="F13" s="17">
        <v>42964</v>
      </c>
      <c r="G13" s="18">
        <v>205.6</v>
      </c>
      <c r="H13" s="18">
        <v>-2.7966926070000002</v>
      </c>
      <c r="I13" s="18">
        <v>-1.231895773</v>
      </c>
      <c r="J13" s="18"/>
      <c r="K13" s="17">
        <v>42964</v>
      </c>
      <c r="L13" s="18">
        <v>9765.5</v>
      </c>
      <c r="M13" s="18">
        <v>0.89089140339999995</v>
      </c>
      <c r="N13" s="18">
        <v>0.38519591819999999</v>
      </c>
      <c r="P13" s="5">
        <v>2021</v>
      </c>
      <c r="Q13" s="8">
        <f>AVERAGE(C996:C1247)</f>
        <v>4.279533964079156E-2</v>
      </c>
      <c r="R13" s="9">
        <f>((1+(Q13)/100)^COUNT(C997:C1248)-1)*100</f>
        <v>11.337208485205652</v>
      </c>
      <c r="S13" s="9">
        <f>_xlfn.STDEV.S(C996:C1247)</f>
        <v>2.805254691489647</v>
      </c>
      <c r="T13" s="9">
        <f>S13*SQRT(COUNT(A997:A1248))</f>
        <v>44.443592619356203</v>
      </c>
      <c r="V13" s="5">
        <v>2020</v>
      </c>
      <c r="W13" s="8">
        <f>CORREL(C749:C993,M749:M993)</f>
        <v>0.35546800456975058</v>
      </c>
      <c r="X13" s="8">
        <f>CORREL(C749:C993,H750:H994)</f>
        <v>9.4319863690581221E-2</v>
      </c>
      <c r="Y13" s="8">
        <f>CORREL(M749:M993,H750:H994)</f>
        <v>4.0185111583265327E-2</v>
      </c>
    </row>
    <row r="14" spans="1:25" ht="15" thickBot="1" x14ac:dyDescent="0.35">
      <c r="A14" s="17">
        <v>42965</v>
      </c>
      <c r="B14" s="18">
        <v>162.30000000000001</v>
      </c>
      <c r="C14" s="18">
        <v>1.905654483</v>
      </c>
      <c r="D14" s="18">
        <v>1.524919361</v>
      </c>
      <c r="F14" s="17">
        <v>42965</v>
      </c>
      <c r="G14" s="18">
        <v>199.85</v>
      </c>
      <c r="H14" s="18">
        <v>-4.8786589940000002</v>
      </c>
      <c r="I14" s="18">
        <v>-2.172203573</v>
      </c>
      <c r="J14" s="18"/>
      <c r="K14" s="17">
        <v>42965</v>
      </c>
      <c r="L14" s="18">
        <v>9852.5</v>
      </c>
      <c r="M14" s="18">
        <v>4.5673686880000001E-2</v>
      </c>
      <c r="N14" s="18">
        <v>1.983130168E-2</v>
      </c>
      <c r="V14" s="5">
        <v>2021</v>
      </c>
      <c r="W14" s="8">
        <f>CORREL(C996:C1247,M996:M1247)</f>
        <v>0.50549861790863404</v>
      </c>
      <c r="X14" s="8">
        <f>CORREL(C996:C1247,H997:H1248)</f>
        <v>0.1145358382922279</v>
      </c>
      <c r="Y14" s="8">
        <f>CORREL(M996:M1247,H997:H1248)</f>
        <v>-2.3786456917687843E-2</v>
      </c>
    </row>
    <row r="15" spans="1:25" ht="15" thickBot="1" x14ac:dyDescent="0.35">
      <c r="A15" s="17">
        <v>42966</v>
      </c>
      <c r="B15" s="18">
        <v>168.1</v>
      </c>
      <c r="C15" s="18">
        <v>-1.2568976089999999</v>
      </c>
      <c r="D15" s="18">
        <v>-1.6589196159999999</v>
      </c>
      <c r="F15" s="17">
        <v>42966</v>
      </c>
      <c r="G15" s="18">
        <v>190.1</v>
      </c>
      <c r="H15" s="18">
        <v>-3.7348763809999999</v>
      </c>
      <c r="I15" s="18">
        <v>-1.6531027140000001</v>
      </c>
      <c r="J15" s="18"/>
      <c r="K15" s="17">
        <v>42966</v>
      </c>
      <c r="L15" s="18">
        <v>9857</v>
      </c>
      <c r="M15" s="18">
        <v>0.5660951608</v>
      </c>
      <c r="N15" s="18">
        <v>0.2451587415</v>
      </c>
      <c r="P15" s="6" t="s">
        <v>17</v>
      </c>
    </row>
    <row r="16" spans="1:25" ht="15" thickBot="1" x14ac:dyDescent="0.35">
      <c r="A16" s="17">
        <v>42967</v>
      </c>
      <c r="B16" s="18">
        <v>161.80000000000001</v>
      </c>
      <c r="C16" s="18">
        <v>0.21732381249999999</v>
      </c>
      <c r="D16" s="18">
        <v>1.0081815169999999</v>
      </c>
      <c r="F16" s="17">
        <v>42967</v>
      </c>
      <c r="G16" s="18">
        <v>183</v>
      </c>
      <c r="H16" s="18">
        <v>-1.6939890710000001</v>
      </c>
      <c r="I16" s="18">
        <v>-0.74199263849999997</v>
      </c>
      <c r="J16" s="18"/>
      <c r="K16" s="17">
        <v>42967</v>
      </c>
      <c r="L16" s="18">
        <v>9912.7999999999993</v>
      </c>
      <c r="M16" s="18">
        <v>-1.1782745539999999</v>
      </c>
      <c r="N16" s="18">
        <v>-0.51475675170000001</v>
      </c>
      <c r="P16" s="21" t="s">
        <v>45</v>
      </c>
      <c r="Q16" s="22"/>
      <c r="R16" s="22"/>
      <c r="S16" s="22"/>
      <c r="T16" s="23"/>
    </row>
    <row r="17" spans="1:26" ht="15" thickBot="1" x14ac:dyDescent="0.35">
      <c r="A17" s="17">
        <v>42968</v>
      </c>
      <c r="B17" s="18">
        <v>165.6</v>
      </c>
      <c r="C17" s="18">
        <v>1.1462205700000001</v>
      </c>
      <c r="D17" s="18">
        <v>-0.302645463</v>
      </c>
      <c r="F17" s="17">
        <v>42968</v>
      </c>
      <c r="G17" s="18">
        <v>179.9</v>
      </c>
      <c r="H17" s="18">
        <v>2.3068371320000001</v>
      </c>
      <c r="I17" s="18">
        <v>0.99046584370000001</v>
      </c>
      <c r="J17" s="18"/>
      <c r="K17" s="17">
        <v>42968</v>
      </c>
      <c r="L17" s="18">
        <v>9796</v>
      </c>
      <c r="M17" s="18">
        <v>0.90240914660000004</v>
      </c>
      <c r="N17" s="18">
        <v>0.3901535579</v>
      </c>
      <c r="P17" s="7" t="s">
        <v>12</v>
      </c>
      <c r="Q17" s="4" t="s">
        <v>13</v>
      </c>
      <c r="R17" s="4" t="s">
        <v>14</v>
      </c>
      <c r="S17" s="4" t="s">
        <v>15</v>
      </c>
      <c r="T17" s="4" t="s">
        <v>16</v>
      </c>
      <c r="V17" s="21" t="s">
        <v>46</v>
      </c>
      <c r="W17" s="22"/>
      <c r="X17" s="22"/>
      <c r="Y17" s="22"/>
      <c r="Z17" s="23"/>
    </row>
    <row r="18" spans="1:26" ht="15" thickBot="1" x14ac:dyDescent="0.35">
      <c r="A18" s="17">
        <v>42969</v>
      </c>
      <c r="B18" s="18">
        <v>164.45</v>
      </c>
      <c r="C18" s="18">
        <v>0.73506891269999997</v>
      </c>
      <c r="D18" s="18">
        <v>0.95338356209999997</v>
      </c>
      <c r="F18" s="17">
        <v>42969</v>
      </c>
      <c r="G18" s="18">
        <v>184.05</v>
      </c>
      <c r="H18" s="18">
        <v>-0.89649551750000001</v>
      </c>
      <c r="I18" s="18">
        <v>-0.39109877900000001</v>
      </c>
      <c r="J18" s="18"/>
      <c r="K18" s="17">
        <v>42969</v>
      </c>
      <c r="L18" s="18">
        <v>9884.4</v>
      </c>
      <c r="M18" s="18">
        <v>0.33891789080000001</v>
      </c>
      <c r="N18" s="18">
        <v>0.14694130499999999</v>
      </c>
      <c r="P18" s="5">
        <v>2017</v>
      </c>
      <c r="Q18" s="8">
        <f>AVERAGE(M3:M248)</f>
        <v>5.1185772564641858E-2</v>
      </c>
      <c r="R18" s="9">
        <f>((1+(Q18)/100)^COUNT(H2:H251)-1)*100</f>
        <v>13.589395448934006</v>
      </c>
      <c r="S18" s="9">
        <f>_xlfn.STDEV.S(H3:H248)</f>
        <v>4.0628504811480619</v>
      </c>
      <c r="T18" s="9">
        <f>S18*SQRT(COUNT(H3:H248))</f>
        <v>63.723319843779322</v>
      </c>
      <c r="V18" s="4" t="s">
        <v>22</v>
      </c>
      <c r="W18" s="4" t="s">
        <v>52</v>
      </c>
      <c r="X18" s="4" t="s">
        <v>47</v>
      </c>
      <c r="Y18" s="4" t="s">
        <v>24</v>
      </c>
      <c r="Z18" s="4" t="s">
        <v>25</v>
      </c>
    </row>
    <row r="19" spans="1:26" ht="15" thickBot="1" x14ac:dyDescent="0.35">
      <c r="A19" s="17">
        <v>42970</v>
      </c>
      <c r="B19" s="18">
        <v>168.1</v>
      </c>
      <c r="C19" s="18">
        <v>2.9796290669999999</v>
      </c>
      <c r="D19" s="18">
        <v>1.03393136</v>
      </c>
      <c r="F19" s="17">
        <v>42970</v>
      </c>
      <c r="G19" s="18">
        <v>182.4</v>
      </c>
      <c r="H19" s="18">
        <v>-9.0460526320000003</v>
      </c>
      <c r="I19" s="18">
        <v>-4.1178447970000001</v>
      </c>
      <c r="J19" s="18"/>
      <c r="K19" s="17">
        <v>42970</v>
      </c>
      <c r="L19" s="18">
        <v>9917.9</v>
      </c>
      <c r="M19" s="18">
        <v>0.56967704860000001</v>
      </c>
      <c r="N19" s="18">
        <v>0.24670555150000001</v>
      </c>
      <c r="P19" s="5">
        <v>2018</v>
      </c>
      <c r="Q19" s="8">
        <f>AVERAGE(M251:M498)</f>
        <v>-8.0545992118399197E-3</v>
      </c>
      <c r="R19" s="9">
        <f>((1+(Q19)/100)^COUNT(H249:H499)-1)*100</f>
        <v>-2.0014847817392267</v>
      </c>
      <c r="S19" s="9">
        <f>_xlfn.STDEV.S(H251:H498)</f>
        <v>2.2589708523330421</v>
      </c>
      <c r="T19" s="9">
        <f>S19*SQRT(COUNT(H249:H499))</f>
        <v>35.788828944717622</v>
      </c>
      <c r="V19" s="5">
        <v>2017</v>
      </c>
      <c r="W19" s="11">
        <f>((T18^2)-R35)/((T9^2)+(T18^2)-2*R44)</f>
        <v>0.72031774305760632</v>
      </c>
      <c r="X19" s="11">
        <f>1-W19</f>
        <v>0.27968225694239368</v>
      </c>
      <c r="Y19" s="9">
        <f>(W19*R9)+(X19*R18)</f>
        <v>3.8007127896405559</v>
      </c>
      <c r="Z19" s="9">
        <f>SQRT((W19^2)*(T9^2)+(X19^2)*(T18^2)+2*W19*X19*R44)</f>
        <v>33.641601411479314</v>
      </c>
    </row>
    <row r="20" spans="1:26" ht="15" thickBot="1" x14ac:dyDescent="0.35">
      <c r="A20" s="17">
        <v>42971</v>
      </c>
      <c r="B20" s="18">
        <v>172.15</v>
      </c>
      <c r="C20" s="18">
        <v>2.1552996750000002</v>
      </c>
      <c r="D20" s="18">
        <v>0.88647344549999996</v>
      </c>
      <c r="F20" s="17">
        <v>42971</v>
      </c>
      <c r="G20" s="18">
        <v>165.9</v>
      </c>
      <c r="H20" s="18">
        <v>8.438818565</v>
      </c>
      <c r="I20" s="18">
        <v>3.518477732</v>
      </c>
      <c r="J20" s="18"/>
      <c r="K20" s="17">
        <v>42971</v>
      </c>
      <c r="L20" s="18">
        <v>9974.4</v>
      </c>
      <c r="M20" s="18">
        <v>-0.61758100739999999</v>
      </c>
      <c r="N20" s="18">
        <v>-0.26904366270000002</v>
      </c>
      <c r="P20" s="5">
        <v>2019</v>
      </c>
      <c r="Q20" s="8">
        <f>AVERAGE(M501:M746)</f>
        <v>3.3854993213617887E-2</v>
      </c>
      <c r="R20" s="9">
        <f>((1+(Q20)/100)^COUNT(H500:H747)-1)*100</f>
        <v>8.7570352655977892</v>
      </c>
      <c r="S20" s="9">
        <f>_xlfn.STDEV.S(H501:H746)</f>
        <v>3.2288660871005308</v>
      </c>
      <c r="T20" s="9">
        <f>S20*SQRT(COUNT(H250:M500))</f>
        <v>114.3857427373578</v>
      </c>
      <c r="V20" s="5">
        <v>2018</v>
      </c>
      <c r="W20" s="11">
        <f t="shared" ref="W20:W23" si="0">((T19^2)-R36)/((T10^2)+(T19^2)-2*R45)</f>
        <v>0.40750525325378806</v>
      </c>
      <c r="X20" s="11">
        <f>1-W20</f>
        <v>0.59249474674621194</v>
      </c>
      <c r="Y20" s="9">
        <f t="shared" ref="Y20:Y23" si="1">(W20*R10)+(X20*R19)</f>
        <v>-15.50391303190202</v>
      </c>
      <c r="Z20" s="9">
        <f t="shared" ref="Z20:Z23" si="2">SQRT((W20^2)*(T10^2)+(X20^2)*(T19^2)+2*W20*X20*R45)</f>
        <v>27.500796027264276</v>
      </c>
    </row>
    <row r="21" spans="1:26" ht="15" thickBot="1" x14ac:dyDescent="0.35">
      <c r="A21" s="17">
        <v>42972</v>
      </c>
      <c r="B21" s="18">
        <v>175.7</v>
      </c>
      <c r="C21" s="18">
        <v>0.14450867049999999</v>
      </c>
      <c r="D21" s="18">
        <v>1.3626042599999999</v>
      </c>
      <c r="F21" s="17">
        <v>42972</v>
      </c>
      <c r="G21" s="18">
        <v>179.9</v>
      </c>
      <c r="H21" s="18">
        <v>-2.946081156</v>
      </c>
      <c r="I21" s="18">
        <v>-1.298692398</v>
      </c>
      <c r="J21" s="18"/>
      <c r="K21" s="17">
        <v>42972</v>
      </c>
      <c r="L21" s="18">
        <v>9912.7999999999993</v>
      </c>
      <c r="M21" s="18">
        <v>0.39746590269999998</v>
      </c>
      <c r="N21" s="18">
        <v>0.1722751072</v>
      </c>
      <c r="P21" s="5">
        <v>2020</v>
      </c>
      <c r="Q21" s="8">
        <f>AVERAGE(M749:M993)</f>
        <v>0.15837435701572652</v>
      </c>
      <c r="R21" s="9">
        <f>((1+(Q21)/100)^COUNT(H747:H994)-1)*100</f>
        <v>48.061525048150223</v>
      </c>
      <c r="S21" s="9">
        <f>_xlfn.STDEV.S(H749:H993)</f>
        <v>3.1757615771360439</v>
      </c>
      <c r="T21" s="9">
        <f>S21*SQRT(COUNT(H501:H747))</f>
        <v>49.911010948677074</v>
      </c>
      <c r="V21" s="5">
        <v>2019</v>
      </c>
      <c r="W21" s="11">
        <f t="shared" si="0"/>
        <v>0.69314390736832321</v>
      </c>
      <c r="X21" s="11">
        <f>1-W21</f>
        <v>0.30685609263167679</v>
      </c>
      <c r="Y21" s="9">
        <f t="shared" si="1"/>
        <v>21.706326617170806</v>
      </c>
      <c r="Z21" s="9">
        <f t="shared" si="2"/>
        <v>63.251662648137803</v>
      </c>
    </row>
    <row r="22" spans="1:26" ht="15" thickBot="1" x14ac:dyDescent="0.35">
      <c r="A22" s="17">
        <v>42973</v>
      </c>
      <c r="B22" s="18">
        <v>181.3</v>
      </c>
      <c r="C22" s="18">
        <v>2.7417027420000002</v>
      </c>
      <c r="D22" s="18">
        <v>-0.67595836470000004</v>
      </c>
      <c r="F22" s="17">
        <v>42973</v>
      </c>
      <c r="G22" s="18">
        <v>174.6</v>
      </c>
      <c r="H22" s="18">
        <v>-1.0595647189999999</v>
      </c>
      <c r="I22" s="18">
        <v>-0.46261833229999999</v>
      </c>
      <c r="J22" s="18"/>
      <c r="K22" s="17">
        <v>42973</v>
      </c>
      <c r="L22" s="18">
        <v>9952.2000000000007</v>
      </c>
      <c r="M22" s="18">
        <v>-0.36172906490000001</v>
      </c>
      <c r="N22" s="18">
        <v>-0.1573817565</v>
      </c>
      <c r="P22" s="5">
        <v>2021</v>
      </c>
      <c r="Q22" s="8">
        <f>AVERAGE(M996:M1247)</f>
        <v>4.0058585190597892E-2</v>
      </c>
      <c r="R22" s="9">
        <f>((1+(Q22)/100)^COUNT(H995:H1246)-1)*100</f>
        <v>10.619635220399125</v>
      </c>
      <c r="S22" s="9">
        <f>_xlfn.STDEV.S(H996:H1247)</f>
        <v>2.8313264507199354</v>
      </c>
      <c r="T22" s="9">
        <f>S22*SQRT(COUNT(H748:H1248))</f>
        <v>63.31038410302984</v>
      </c>
      <c r="V22" s="5">
        <v>2020</v>
      </c>
      <c r="W22" s="11">
        <f t="shared" si="0"/>
        <v>0.57203121662803436</v>
      </c>
      <c r="X22" s="11">
        <f>1-W22</f>
        <v>0.42796878337196564</v>
      </c>
      <c r="Y22" s="9">
        <f t="shared" si="1"/>
        <v>60.179207823172618</v>
      </c>
      <c r="Z22" s="9">
        <f t="shared" si="2"/>
        <v>32.60291267493637</v>
      </c>
    </row>
    <row r="23" spans="1:26" ht="15" thickBot="1" x14ac:dyDescent="0.35">
      <c r="A23" s="17">
        <v>42974</v>
      </c>
      <c r="B23" s="18">
        <v>178.5</v>
      </c>
      <c r="C23" s="18">
        <v>-0.81460674160000002</v>
      </c>
      <c r="D23" s="18">
        <v>-0.32970637790000001</v>
      </c>
      <c r="F23" s="17">
        <v>42974</v>
      </c>
      <c r="G23" s="18">
        <v>172.75</v>
      </c>
      <c r="H23" s="18">
        <v>1.7945007239999999</v>
      </c>
      <c r="I23" s="18">
        <v>0.77243166070000002</v>
      </c>
      <c r="J23" s="18"/>
      <c r="K23" s="17">
        <v>42974</v>
      </c>
      <c r="L23" s="18">
        <v>9916.2000000000007</v>
      </c>
      <c r="M23" s="18">
        <v>0.13815776199999999</v>
      </c>
      <c r="N23" s="18">
        <v>5.9959743699999998E-2</v>
      </c>
      <c r="V23" s="5">
        <v>2021</v>
      </c>
      <c r="W23" s="11">
        <f t="shared" si="0"/>
        <v>0.66891321944461535</v>
      </c>
      <c r="X23" s="11">
        <f>1-W23</f>
        <v>0.33108678055538465</v>
      </c>
      <c r="Y23" s="9">
        <f t="shared" si="1"/>
        <v>11.099629463148244</v>
      </c>
      <c r="Z23" s="9">
        <f t="shared" si="2"/>
        <v>36.38495413092226</v>
      </c>
    </row>
    <row r="24" spans="1:26" ht="15" thickBot="1" x14ac:dyDescent="0.35">
      <c r="A24" s="17">
        <v>42975</v>
      </c>
      <c r="B24" s="18">
        <v>177.15</v>
      </c>
      <c r="C24" s="18">
        <v>-4.7578589630000003</v>
      </c>
      <c r="D24" s="18">
        <v>-1.9427750669999999</v>
      </c>
      <c r="F24" s="17">
        <v>42975</v>
      </c>
      <c r="G24" s="18">
        <v>175.85</v>
      </c>
      <c r="H24" s="18">
        <v>2.0471993180000001</v>
      </c>
      <c r="I24" s="18">
        <v>0.88010900160000005</v>
      </c>
      <c r="J24" s="18"/>
      <c r="K24" s="17">
        <v>42975</v>
      </c>
      <c r="L24" s="18">
        <v>9929.9</v>
      </c>
      <c r="M24" s="18">
        <v>4.9345914859999999E-2</v>
      </c>
      <c r="N24" s="18">
        <v>2.142537269E-2</v>
      </c>
      <c r="P24" s="6" t="s">
        <v>18</v>
      </c>
    </row>
    <row r="25" spans="1:26" ht="15" thickBot="1" x14ac:dyDescent="0.35">
      <c r="A25" s="17">
        <v>42976</v>
      </c>
      <c r="B25" s="18">
        <v>169.4</v>
      </c>
      <c r="C25" s="18">
        <v>-0.98126672609999999</v>
      </c>
      <c r="D25" s="18">
        <v>-0.27002852710000003</v>
      </c>
      <c r="F25" s="17">
        <v>42976</v>
      </c>
      <c r="G25" s="18">
        <v>179.45</v>
      </c>
      <c r="H25" s="18">
        <v>4.6809696289999998</v>
      </c>
      <c r="I25" s="18">
        <v>1.9867736730000001</v>
      </c>
      <c r="J25" s="18"/>
      <c r="K25" s="17">
        <v>42976</v>
      </c>
      <c r="L25" s="18">
        <v>9934.7999999999993</v>
      </c>
      <c r="M25" s="18">
        <v>0.71667270599999999</v>
      </c>
      <c r="N25" s="18">
        <v>0.3101369907</v>
      </c>
      <c r="P25" s="21" t="s">
        <v>37</v>
      </c>
      <c r="Q25" s="22"/>
      <c r="R25" s="22"/>
      <c r="S25" s="22"/>
      <c r="T25" s="23"/>
      <c r="V25" s="21" t="s">
        <v>39</v>
      </c>
      <c r="W25" s="22"/>
      <c r="X25" s="22"/>
      <c r="Y25" s="22"/>
      <c r="Z25" s="23"/>
    </row>
    <row r="26" spans="1:26" ht="15" thickBot="1" x14ac:dyDescent="0.35">
      <c r="A26" s="17">
        <v>42977</v>
      </c>
      <c r="B26" s="18">
        <v>168.35</v>
      </c>
      <c r="C26" s="18">
        <v>1.6216216219999999</v>
      </c>
      <c r="D26" s="18">
        <v>0.95677496029999998</v>
      </c>
      <c r="F26" s="17">
        <v>42977</v>
      </c>
      <c r="G26" s="18">
        <v>187.85</v>
      </c>
      <c r="H26" s="18">
        <v>3.0343359059999999</v>
      </c>
      <c r="I26" s="18">
        <v>1.2981976260000001</v>
      </c>
      <c r="J26" s="18"/>
      <c r="K26" s="17">
        <v>42977</v>
      </c>
      <c r="L26" s="18">
        <v>10006</v>
      </c>
      <c r="M26" s="18">
        <v>0.869478313</v>
      </c>
      <c r="N26" s="18">
        <v>0.37597747059999997</v>
      </c>
      <c r="P26" s="7" t="s">
        <v>12</v>
      </c>
      <c r="Q26" s="4" t="s">
        <v>13</v>
      </c>
      <c r="R26" s="4" t="s">
        <v>14</v>
      </c>
      <c r="S26" s="4" t="s">
        <v>15</v>
      </c>
      <c r="T26" s="4" t="s">
        <v>16</v>
      </c>
      <c r="V26" s="4" t="s">
        <v>22</v>
      </c>
      <c r="W26" s="4" t="s">
        <v>52</v>
      </c>
      <c r="X26" s="4" t="s">
        <v>32</v>
      </c>
      <c r="Y26" s="4" t="s">
        <v>24</v>
      </c>
      <c r="Z26" s="4" t="s">
        <v>25</v>
      </c>
    </row>
    <row r="27" spans="1:26" ht="15" thickBot="1" x14ac:dyDescent="0.35">
      <c r="A27" s="17">
        <v>42978</v>
      </c>
      <c r="B27" s="18">
        <v>172.1</v>
      </c>
      <c r="C27" s="18">
        <v>0.1773049645</v>
      </c>
      <c r="D27" s="18">
        <v>-0.4821314579</v>
      </c>
      <c r="F27" s="17">
        <v>42978</v>
      </c>
      <c r="G27" s="18">
        <v>193.55</v>
      </c>
      <c r="H27" s="18">
        <v>3.7974683539999998</v>
      </c>
      <c r="I27" s="18">
        <v>1.6186761089999999</v>
      </c>
      <c r="J27" s="18"/>
      <c r="K27" s="17">
        <v>42978</v>
      </c>
      <c r="L27" s="18">
        <v>10093</v>
      </c>
      <c r="M27" s="18">
        <v>-0.138709997</v>
      </c>
      <c r="N27" s="18">
        <v>-6.0282805100000003E-2</v>
      </c>
      <c r="P27" s="5">
        <v>2017</v>
      </c>
      <c r="Q27" s="8">
        <f>AVERAGE(H4:H249)</f>
        <v>0.50818242279479686</v>
      </c>
      <c r="R27" s="9">
        <f>((1+(Q27)/100)^COUNT(M3:M249)-1)*100</f>
        <v>249.7442435804368</v>
      </c>
      <c r="S27" s="9">
        <f>_xlfn.STDEV.S(H4:H249)</f>
        <v>4.0431539899060986</v>
      </c>
      <c r="T27" s="9">
        <f>S27*SQRT(COUNT(K3:K249))</f>
        <v>63.543152770106715</v>
      </c>
      <c r="V27" s="5">
        <v>2017</v>
      </c>
      <c r="W27" s="11">
        <f>((T27^2)-S44)/((T9^2)+(T27^2)-2*S44)</f>
        <v>0.72012484494812679</v>
      </c>
      <c r="X27" s="11">
        <f>1-W27</f>
        <v>0.27987515505187321</v>
      </c>
      <c r="Y27" s="9">
        <f>(W27*R9)+(X27*R27)</f>
        <v>69.897208895387536</v>
      </c>
      <c r="Z27" s="9">
        <f>SQRT((W27^2)*(T9^2)+(X27^2)*(T27)+2*W27*X27*S44)</f>
        <v>28.60308804965242</v>
      </c>
    </row>
    <row r="28" spans="1:26" ht="15" thickBot="1" x14ac:dyDescent="0.35">
      <c r="A28" s="17">
        <v>42979</v>
      </c>
      <c r="B28" s="18">
        <v>170.2</v>
      </c>
      <c r="C28" s="18">
        <v>0.17699115039999999</v>
      </c>
      <c r="D28" s="18">
        <v>0.93400262540000001</v>
      </c>
      <c r="F28" s="17">
        <v>42979</v>
      </c>
      <c r="G28" s="18">
        <v>200.9</v>
      </c>
      <c r="H28" s="18">
        <v>-3.5589845690000002</v>
      </c>
      <c r="I28" s="18">
        <v>-1.573822557</v>
      </c>
      <c r="J28" s="18"/>
      <c r="K28" s="17">
        <v>42979</v>
      </c>
      <c r="L28" s="18">
        <v>10079</v>
      </c>
      <c r="M28" s="18">
        <v>6.945133446E-2</v>
      </c>
      <c r="N28" s="18">
        <v>3.0151862089999999E-2</v>
      </c>
      <c r="P28" s="5">
        <v>2018</v>
      </c>
      <c r="Q28" s="8">
        <f>AVERAGE(H252:H499)</f>
        <v>-5.099517835096775E-2</v>
      </c>
      <c r="R28" s="9">
        <f>((1+(Q28)/100)^COUNT(M251:M499)-1)*100</f>
        <v>-11.927547063237864</v>
      </c>
      <c r="S28" s="9">
        <f>_xlfn.STDEV.S(H252:H499)</f>
        <v>2.2451947557009562</v>
      </c>
      <c r="T28" s="9">
        <f>S28*SQRT(COUNT(K252:K499))</f>
        <v>35.357362370158704</v>
      </c>
      <c r="V28" s="5">
        <v>2018</v>
      </c>
      <c r="W28" s="11">
        <f>((T28^2)-S45)/((T10^2)+(T28^2)-2*S45)</f>
        <v>0.40387935594768104</v>
      </c>
      <c r="X28" s="11">
        <f>1-W28</f>
        <v>0.59612064405231902</v>
      </c>
      <c r="Y28" s="9">
        <f t="shared" ref="Y28:Y31" si="3">(W28*R10)+(X28*R28)</f>
        <v>-21.300901863260378</v>
      </c>
      <c r="Z28" s="9">
        <f t="shared" ref="Z28:Z31" si="4">SQRT((W28^2)*(T10^2)+(X28^2)*(T28)+2*W28*X28*S45)</f>
        <v>17.709749287042889</v>
      </c>
    </row>
    <row r="29" spans="1:26" ht="15" thickBot="1" x14ac:dyDescent="0.35">
      <c r="A29" s="17">
        <v>42980</v>
      </c>
      <c r="B29" s="18">
        <v>173.9</v>
      </c>
      <c r="C29" s="18">
        <v>0.79505300349999997</v>
      </c>
      <c r="D29" s="18">
        <v>-0.30072444349999999</v>
      </c>
      <c r="F29" s="17">
        <v>42980</v>
      </c>
      <c r="G29" s="18">
        <v>193.75</v>
      </c>
      <c r="H29" s="18">
        <v>8.1032258059999993</v>
      </c>
      <c r="I29" s="18">
        <v>3.3838653519999999</v>
      </c>
      <c r="J29" s="18"/>
      <c r="K29" s="17">
        <v>42980</v>
      </c>
      <c r="L29" s="18">
        <v>10086</v>
      </c>
      <c r="M29" s="18">
        <v>-9.9147332939999999E-3</v>
      </c>
      <c r="N29" s="18">
        <v>-4.3061274330000003E-3</v>
      </c>
      <c r="P29" s="5">
        <v>2019</v>
      </c>
      <c r="Q29" s="8">
        <f>AVERAGE(H502:H747)</f>
        <v>-1.2494506400569108E-2</v>
      </c>
      <c r="R29" s="9">
        <f>((1+(Q29)/100)^COUNT(M500:M742)-1)*100</f>
        <v>-2.9907205357702082</v>
      </c>
      <c r="S29" s="9">
        <f>_xlfn.STDEV.S(H502:H747)</f>
        <v>3.2255006674775646</v>
      </c>
      <c r="T29" s="9">
        <f>S29*SQRT(COUNT(K502:K747))</f>
        <v>50.590001193427156</v>
      </c>
      <c r="V29" s="5">
        <v>2019</v>
      </c>
      <c r="W29" s="11">
        <f>((T29^2)-S46)/((T11^2)+(T29^2)-2*S46)</f>
        <v>0.30755957675176576</v>
      </c>
      <c r="X29" s="11">
        <f>1-W29</f>
        <v>0.69244042324823418</v>
      </c>
      <c r="Y29" s="9">
        <f t="shared" si="3"/>
        <v>6.3682320178164229</v>
      </c>
      <c r="Z29" s="9">
        <f t="shared" si="4"/>
        <v>23.863201743191691</v>
      </c>
    </row>
    <row r="30" spans="1:26" ht="15" thickBot="1" x14ac:dyDescent="0.35">
      <c r="A30" s="17">
        <v>42981</v>
      </c>
      <c r="B30" s="18">
        <v>172.7</v>
      </c>
      <c r="C30" s="18">
        <v>-0.67192521179999998</v>
      </c>
      <c r="D30" s="18">
        <v>-0.15114672400000001</v>
      </c>
      <c r="F30" s="17">
        <v>42981</v>
      </c>
      <c r="G30" s="18">
        <v>209.45</v>
      </c>
      <c r="H30" s="18">
        <v>-1.002625925</v>
      </c>
      <c r="I30" s="18">
        <v>-0.43763249970000001</v>
      </c>
      <c r="J30" s="18"/>
      <c r="K30" s="17">
        <v>42981</v>
      </c>
      <c r="L30" s="18">
        <v>10085</v>
      </c>
      <c r="M30" s="18">
        <v>0.67426871590000004</v>
      </c>
      <c r="N30" s="18">
        <v>0.29184836349999999</v>
      </c>
      <c r="P30" s="5">
        <v>2020</v>
      </c>
      <c r="Q30" s="8">
        <f>AVERAGE(H750:H994)</f>
        <v>0.29833809031711006</v>
      </c>
      <c r="R30" s="9">
        <f>((1+(Q30)/100)^COUNT(M747:M994)-1)*100</f>
        <v>109.33737198706778</v>
      </c>
      <c r="S30" s="9">
        <f>_xlfn.STDEV.S(H750:H994)</f>
        <v>3.1826163741332039</v>
      </c>
      <c r="T30" s="9">
        <f>S30*SQRT(COUNT(K750:K994))</f>
        <v>49.815825912060234</v>
      </c>
      <c r="V30" s="5">
        <v>2020</v>
      </c>
      <c r="W30" s="11">
        <f>((T30^2)-R47)/((T12^2)+(T30^2)-2*(R47))</f>
        <v>0.57260515914204402</v>
      </c>
      <c r="X30" s="11">
        <f>1-W30</f>
        <v>0.42739484085795598</v>
      </c>
      <c r="Y30" s="9">
        <f t="shared" si="3"/>
        <v>86.380346845009655</v>
      </c>
      <c r="Z30" s="9">
        <f t="shared" si="4"/>
        <v>24.837675984540454</v>
      </c>
    </row>
    <row r="31" spans="1:26" ht="15" thickBot="1" x14ac:dyDescent="0.35">
      <c r="A31" s="17">
        <v>42982</v>
      </c>
      <c r="B31" s="18">
        <v>172.1</v>
      </c>
      <c r="C31" s="18">
        <v>0.3235294118</v>
      </c>
      <c r="D31" s="18">
        <v>0.51426084670000005</v>
      </c>
      <c r="F31" s="17">
        <v>42982</v>
      </c>
      <c r="G31" s="18">
        <v>207.35</v>
      </c>
      <c r="H31" s="18">
        <v>17.02435496</v>
      </c>
      <c r="I31" s="18">
        <v>6.8276255949999998</v>
      </c>
      <c r="J31" s="18"/>
      <c r="K31" s="17">
        <v>42982</v>
      </c>
      <c r="L31" s="18">
        <v>10153</v>
      </c>
      <c r="M31" s="18">
        <v>-5.9095833739999999E-2</v>
      </c>
      <c r="N31" s="18">
        <v>-2.567258096E-2</v>
      </c>
      <c r="P31" s="5">
        <v>2021</v>
      </c>
      <c r="Q31" s="8">
        <f>AVERAGE(H997:H1248)</f>
        <v>0.3138486569736651</v>
      </c>
      <c r="R31" s="9">
        <f>((1+(Q31)/100)^COUNT(M995:M1246)-1)*100</f>
        <v>120.26476057395089</v>
      </c>
      <c r="S31" s="9">
        <f>_xlfn.STDEV.S(H751:H995)</f>
        <v>3.1761096146972014</v>
      </c>
      <c r="T31" s="9">
        <f>S31*SQRT(COUNT(K997:K1248))</f>
        <v>50.31903957179204</v>
      </c>
      <c r="V31" s="5">
        <v>2021</v>
      </c>
      <c r="W31" s="11">
        <v>0.21990000000000001</v>
      </c>
      <c r="X31" s="11">
        <f>1-W31</f>
        <v>0.78010000000000002</v>
      </c>
      <c r="Y31" s="9">
        <f t="shared" si="3"/>
        <v>96.311591869635819</v>
      </c>
      <c r="Z31" s="9">
        <f t="shared" si="4"/>
        <v>11.244878844041979</v>
      </c>
    </row>
    <row r="32" spans="1:26" ht="15" thickBot="1" x14ac:dyDescent="0.35">
      <c r="A32" s="17">
        <v>42983</v>
      </c>
      <c r="B32" s="18">
        <v>174.15</v>
      </c>
      <c r="C32" s="18">
        <v>2.3160363529999999</v>
      </c>
      <c r="D32" s="18">
        <v>0.97404406690000001</v>
      </c>
      <c r="F32" s="17">
        <v>42983</v>
      </c>
      <c r="G32" s="18">
        <v>242.65</v>
      </c>
      <c r="H32" s="18">
        <v>19.987636510000002</v>
      </c>
      <c r="I32" s="18">
        <v>7.9136498790000003</v>
      </c>
      <c r="J32" s="18"/>
      <c r="K32" s="17">
        <v>42983</v>
      </c>
      <c r="L32" s="18">
        <v>10147</v>
      </c>
      <c r="M32" s="18">
        <v>-5.9130777570000001E-2</v>
      </c>
      <c r="N32" s="18">
        <v>-2.5687765849999999E-2</v>
      </c>
    </row>
    <row r="33" spans="1:27" ht="15" thickBot="1" x14ac:dyDescent="0.35">
      <c r="A33" s="17">
        <v>42984</v>
      </c>
      <c r="B33" s="18">
        <v>178.1</v>
      </c>
      <c r="C33" s="18">
        <v>-1.4326647560000001</v>
      </c>
      <c r="D33" s="18">
        <v>-0.737777338</v>
      </c>
      <c r="F33" s="17">
        <v>42984</v>
      </c>
      <c r="G33" s="18">
        <v>291.14999999999998</v>
      </c>
      <c r="H33" s="18">
        <v>-6.9036579079999996</v>
      </c>
      <c r="I33" s="18">
        <v>-3.1067382829999999</v>
      </c>
      <c r="J33" s="18"/>
      <c r="K33" s="17">
        <v>42984</v>
      </c>
      <c r="L33" s="18">
        <v>10141</v>
      </c>
      <c r="M33" s="18">
        <v>-0.1972192092</v>
      </c>
      <c r="N33" s="18">
        <v>-8.5735785800000006E-2</v>
      </c>
      <c r="Q33" s="20" t="s">
        <v>21</v>
      </c>
      <c r="R33" s="20"/>
      <c r="S33" s="20"/>
      <c r="T33" s="20"/>
    </row>
    <row r="34" spans="1:27" ht="15" thickBot="1" x14ac:dyDescent="0.35">
      <c r="A34" s="17">
        <v>42985</v>
      </c>
      <c r="B34" s="18">
        <v>175.1</v>
      </c>
      <c r="C34" s="18">
        <v>-2.0348837209999999</v>
      </c>
      <c r="D34" s="18">
        <v>-1.4629187969999999</v>
      </c>
      <c r="F34" s="17">
        <v>42985</v>
      </c>
      <c r="G34" s="18">
        <v>271.05</v>
      </c>
      <c r="H34" s="18">
        <v>1.863124885</v>
      </c>
      <c r="I34" s="18">
        <v>0.80169950229999998</v>
      </c>
      <c r="J34" s="18"/>
      <c r="K34" s="17">
        <v>42985</v>
      </c>
      <c r="L34" s="18">
        <v>10121</v>
      </c>
      <c r="M34" s="18">
        <v>-1.547277937</v>
      </c>
      <c r="N34" s="18">
        <v>-0.67722718000000004</v>
      </c>
      <c r="Q34" s="4" t="s">
        <v>22</v>
      </c>
      <c r="R34" s="4" t="s">
        <v>35</v>
      </c>
      <c r="S34" s="4" t="s">
        <v>48</v>
      </c>
      <c r="T34" s="4" t="s">
        <v>37</v>
      </c>
      <c r="V34" s="20" t="s">
        <v>49</v>
      </c>
      <c r="W34" s="20"/>
      <c r="X34" s="20"/>
      <c r="Y34" s="20"/>
      <c r="Z34" s="20"/>
    </row>
    <row r="35" spans="1:27" ht="15" thickBot="1" x14ac:dyDescent="0.35">
      <c r="A35" s="17">
        <v>42986</v>
      </c>
      <c r="B35" s="18">
        <v>169.3</v>
      </c>
      <c r="C35" s="18">
        <v>-4.9851632050000001</v>
      </c>
      <c r="D35" s="18">
        <v>-1.5272033190000001</v>
      </c>
      <c r="F35" s="17">
        <v>42986</v>
      </c>
      <c r="G35" s="18">
        <v>276.10000000000002</v>
      </c>
      <c r="H35" s="18">
        <v>3.332126041</v>
      </c>
      <c r="I35" s="18">
        <v>1.4235365019999999</v>
      </c>
      <c r="J35" s="18"/>
      <c r="K35" s="17">
        <v>42986</v>
      </c>
      <c r="L35" s="18">
        <v>9964.4</v>
      </c>
      <c r="M35" s="18">
        <v>-0.9212797559</v>
      </c>
      <c r="N35" s="18">
        <v>-0.40196116389999997</v>
      </c>
      <c r="Q35" s="5">
        <v>2017</v>
      </c>
      <c r="R35" s="8">
        <f>S9^2</f>
        <v>6.3511167292255344</v>
      </c>
      <c r="S35" s="8">
        <f>S18^2</f>
        <v>16.506754032165038</v>
      </c>
      <c r="T35" s="8">
        <f>S27^2</f>
        <v>16.347094186093607</v>
      </c>
      <c r="V35" s="4" t="s">
        <v>22</v>
      </c>
      <c r="W35" s="14" t="s">
        <v>50</v>
      </c>
      <c r="X35" s="14" t="s">
        <v>42</v>
      </c>
      <c r="Y35" s="14" t="s">
        <v>26</v>
      </c>
      <c r="Z35" s="14" t="s">
        <v>27</v>
      </c>
      <c r="AA35" s="13"/>
    </row>
    <row r="36" spans="1:27" ht="15" thickBot="1" x14ac:dyDescent="0.35">
      <c r="A36" s="17">
        <v>42987</v>
      </c>
      <c r="B36" s="18">
        <v>163.44999999999999</v>
      </c>
      <c r="C36" s="18">
        <v>1.3741411619999999</v>
      </c>
      <c r="D36" s="18">
        <v>0.80293129259999996</v>
      </c>
      <c r="F36" s="17">
        <v>42987</v>
      </c>
      <c r="G36" s="18">
        <v>285.3</v>
      </c>
      <c r="H36" s="18">
        <v>-3.2947774270000001</v>
      </c>
      <c r="I36" s="18">
        <v>-1.4550071179999999</v>
      </c>
      <c r="J36" s="18"/>
      <c r="K36" s="17">
        <v>42987</v>
      </c>
      <c r="L36" s="18">
        <v>9872.6</v>
      </c>
      <c r="M36" s="18">
        <v>-1.1141948420000001E-2</v>
      </c>
      <c r="N36" s="18">
        <v>-4.8391563109999999E-3</v>
      </c>
      <c r="Q36" s="5">
        <v>2018</v>
      </c>
      <c r="R36" s="8">
        <f>S10^2</f>
        <v>7.4398969869647882</v>
      </c>
      <c r="S36" s="8">
        <f t="shared" ref="S36:S39" si="5">S19^2</f>
        <v>5.1029493116902707</v>
      </c>
      <c r="T36" s="8">
        <f t="shared" ref="T36:T39" si="6">S28^2</f>
        <v>5.0408994910270764</v>
      </c>
      <c r="V36" s="5">
        <v>2017</v>
      </c>
      <c r="W36" s="15">
        <v>0.23960000000000001</v>
      </c>
      <c r="X36" s="15">
        <f>1-W36</f>
        <v>0.76039999999999996</v>
      </c>
      <c r="Y36" s="9">
        <f>(W36*R18)+(X36*R27)</f>
        <v>193.16154196812872</v>
      </c>
      <c r="Z36" s="9">
        <f>SQRT((W36^2)*(T18^2)+(X36^2)*(T27^2)+2*W36*X36*T44)</f>
        <v>50.673989267804991</v>
      </c>
      <c r="AA36" s="6"/>
    </row>
    <row r="37" spans="1:27" ht="15" thickBot="1" x14ac:dyDescent="0.35">
      <c r="A37" s="17">
        <v>42988</v>
      </c>
      <c r="B37" s="18">
        <v>166.5</v>
      </c>
      <c r="C37" s="18">
        <v>-0.55452865060000001</v>
      </c>
      <c r="D37" s="18">
        <v>-0.64380031199999999</v>
      </c>
      <c r="F37" s="17">
        <v>42988</v>
      </c>
      <c r="G37" s="18">
        <v>275.89999999999998</v>
      </c>
      <c r="H37" s="18">
        <v>-0.32620514680000001</v>
      </c>
      <c r="I37" s="18">
        <v>-0.1419006649</v>
      </c>
      <c r="J37" s="18"/>
      <c r="K37" s="17">
        <v>42988</v>
      </c>
      <c r="L37" s="18">
        <v>9871.5</v>
      </c>
      <c r="M37" s="18">
        <v>-1.3756774549999999</v>
      </c>
      <c r="N37" s="18">
        <v>-0.6015966962</v>
      </c>
      <c r="Q37" s="5">
        <v>2019</v>
      </c>
      <c r="R37" s="8">
        <f>S11^2</f>
        <v>23.420950716663761</v>
      </c>
      <c r="S37" s="8">
        <f t="shared" si="5"/>
        <v>10.425576208427893</v>
      </c>
      <c r="T37" s="8">
        <f t="shared" si="6"/>
        <v>10.403854555898215</v>
      </c>
      <c r="V37" s="5">
        <v>2018</v>
      </c>
      <c r="W37" s="15">
        <v>7.9799999999999996E-2</v>
      </c>
      <c r="X37" s="15">
        <f t="shared" ref="X37:X40" si="7">1-W37</f>
        <v>0.92020000000000002</v>
      </c>
      <c r="Y37" s="9">
        <f t="shared" ref="Y37:Y40" si="8">(W37*R19)+(X37*R28)</f>
        <v>-11.135447293174272</v>
      </c>
      <c r="Z37" s="9">
        <f t="shared" ref="Z37:Z40" si="9">SQRT((W37^2)*(T19^2)+(X37^2)*(T28^2)+2*W37*X37*T45)</f>
        <v>32.660769310515803</v>
      </c>
      <c r="AA37" s="2"/>
    </row>
    <row r="38" spans="1:27" ht="15" thickBot="1" x14ac:dyDescent="0.35">
      <c r="A38" s="17">
        <v>42989</v>
      </c>
      <c r="B38" s="18">
        <v>164.05</v>
      </c>
      <c r="C38" s="18">
        <v>6.1957868649999998E-2</v>
      </c>
      <c r="D38" s="18">
        <v>-0.45239417599999998</v>
      </c>
      <c r="F38" s="17">
        <v>42989</v>
      </c>
      <c r="G38" s="18">
        <v>275</v>
      </c>
      <c r="H38" s="18">
        <v>1.163636364</v>
      </c>
      <c r="I38" s="18">
        <v>0.50244318259999998</v>
      </c>
      <c r="J38" s="18"/>
      <c r="K38" s="17">
        <v>42989</v>
      </c>
      <c r="L38" s="18">
        <v>9735.7000000000007</v>
      </c>
      <c r="M38" s="18">
        <v>0.34101297289999999</v>
      </c>
      <c r="N38" s="18">
        <v>0.14784810479999999</v>
      </c>
      <c r="Q38" s="5">
        <v>2020</v>
      </c>
      <c r="R38" s="8">
        <f>S12^2</f>
        <v>7.561410283328085</v>
      </c>
      <c r="S38" s="8">
        <f t="shared" si="5"/>
        <v>10.085461594813612</v>
      </c>
      <c r="T38" s="8">
        <f t="shared" si="6"/>
        <v>10.129046984900782</v>
      </c>
      <c r="V38" s="5">
        <v>2019</v>
      </c>
      <c r="W38" s="15">
        <v>0.1144</v>
      </c>
      <c r="X38" s="15">
        <f t="shared" si="7"/>
        <v>0.88559999999999994</v>
      </c>
      <c r="Y38" s="9">
        <f t="shared" si="8"/>
        <v>-1.6467772720937093</v>
      </c>
      <c r="Z38" s="9">
        <f t="shared" si="9"/>
        <v>46.674358272011425</v>
      </c>
      <c r="AA38" s="2"/>
    </row>
    <row r="39" spans="1:27" ht="15" thickBot="1" x14ac:dyDescent="0.35">
      <c r="A39" s="17">
        <v>42990</v>
      </c>
      <c r="B39" s="18">
        <v>162.35</v>
      </c>
      <c r="C39" s="18">
        <v>-0.3095975232</v>
      </c>
      <c r="D39" s="18">
        <v>-0.21453306080000001</v>
      </c>
      <c r="F39" s="17">
        <v>42990</v>
      </c>
      <c r="G39" s="18">
        <v>278.2</v>
      </c>
      <c r="H39" s="18">
        <v>4.565061107</v>
      </c>
      <c r="I39" s="18">
        <v>1.938659559</v>
      </c>
      <c r="J39" s="18"/>
      <c r="K39" s="17">
        <v>42990</v>
      </c>
      <c r="L39" s="18">
        <v>9768.9</v>
      </c>
      <c r="M39" s="18">
        <v>0.20166037119999999</v>
      </c>
      <c r="N39" s="18">
        <v>8.7491797900000001E-2</v>
      </c>
      <c r="Q39" s="5">
        <v>2021</v>
      </c>
      <c r="R39" s="8">
        <f>S13^2</f>
        <v>7.8694538841246748</v>
      </c>
      <c r="S39" s="8">
        <f t="shared" si="5"/>
        <v>8.0164094705463462</v>
      </c>
      <c r="T39" s="8">
        <f t="shared" si="6"/>
        <v>10.087672284572005</v>
      </c>
      <c r="V39" s="5">
        <v>2020</v>
      </c>
      <c r="W39" s="15">
        <v>0.15179999999999999</v>
      </c>
      <c r="X39" s="15">
        <f t="shared" si="7"/>
        <v>0.84820000000000007</v>
      </c>
      <c r="Y39" s="9">
        <f t="shared" si="8"/>
        <v>100.03569842174011</v>
      </c>
      <c r="Z39" s="9">
        <f t="shared" si="9"/>
        <v>42.928074282314199</v>
      </c>
      <c r="AA39" s="2"/>
    </row>
    <row r="40" spans="1:27" ht="15" thickBot="1" x14ac:dyDescent="0.35">
      <c r="A40" s="17">
        <v>42991</v>
      </c>
      <c r="B40" s="18">
        <v>161.55000000000001</v>
      </c>
      <c r="C40" s="18">
        <v>-0.52795031059999997</v>
      </c>
      <c r="D40" s="18">
        <v>-0.28319256129999998</v>
      </c>
      <c r="F40" s="17">
        <v>42991</v>
      </c>
      <c r="G40" s="18">
        <v>290.89999999999998</v>
      </c>
      <c r="H40" s="18">
        <v>1.632863527</v>
      </c>
      <c r="I40" s="18">
        <v>0.7034162088</v>
      </c>
      <c r="J40" s="18"/>
      <c r="K40" s="17">
        <v>42991</v>
      </c>
      <c r="L40" s="18">
        <v>9788.6</v>
      </c>
      <c r="M40" s="18">
        <v>0.72431195469999998</v>
      </c>
      <c r="N40" s="18">
        <v>0.31343094160000001</v>
      </c>
      <c r="V40" s="5">
        <v>2021</v>
      </c>
      <c r="W40" s="15">
        <v>0.40649999999999997</v>
      </c>
      <c r="X40" s="15">
        <f t="shared" si="7"/>
        <v>0.59350000000000003</v>
      </c>
      <c r="Y40" s="9">
        <f t="shared" si="8"/>
        <v>75.694017117732102</v>
      </c>
      <c r="Z40" s="9">
        <f t="shared" si="9"/>
        <v>39.42294921889124</v>
      </c>
      <c r="AA40" s="2"/>
    </row>
    <row r="41" spans="1:27" ht="15" thickBot="1" x14ac:dyDescent="0.35">
      <c r="A41" s="17">
        <v>42992</v>
      </c>
      <c r="B41" s="18">
        <v>160.5</v>
      </c>
      <c r="C41" s="18">
        <v>0.68685607240000002</v>
      </c>
      <c r="D41" s="18">
        <v>0.64460475679999996</v>
      </c>
      <c r="F41" s="17">
        <v>42992</v>
      </c>
      <c r="G41" s="18">
        <v>295.64999999999998</v>
      </c>
      <c r="H41" s="18">
        <v>-0.45662100459999999</v>
      </c>
      <c r="I41" s="18">
        <v>-0.19876212360000001</v>
      </c>
      <c r="J41" s="18"/>
      <c r="K41" s="17">
        <v>42992</v>
      </c>
      <c r="L41" s="18">
        <v>9859.5</v>
      </c>
      <c r="M41" s="18">
        <v>0.56189461939999996</v>
      </c>
      <c r="N41" s="18">
        <v>0.2433447007</v>
      </c>
      <c r="W41" s="6"/>
      <c r="X41" s="12"/>
      <c r="Y41" s="12"/>
      <c r="Z41" s="2"/>
      <c r="AA41" s="2"/>
    </row>
    <row r="42" spans="1:27" ht="15" thickBot="1" x14ac:dyDescent="0.35">
      <c r="A42" s="17">
        <v>42993</v>
      </c>
      <c r="B42" s="18">
        <v>162.9</v>
      </c>
      <c r="C42" s="18">
        <v>1.0232558140000001</v>
      </c>
      <c r="D42" s="18">
        <v>1.609409079</v>
      </c>
      <c r="F42" s="17">
        <v>42993</v>
      </c>
      <c r="G42" s="18">
        <v>294.3</v>
      </c>
      <c r="H42" s="18">
        <v>2.4974515799999999</v>
      </c>
      <c r="I42" s="18">
        <v>1.0713067549999999</v>
      </c>
      <c r="J42" s="18"/>
      <c r="K42" s="17">
        <v>42993</v>
      </c>
      <c r="L42" s="18">
        <v>9914.9</v>
      </c>
      <c r="M42" s="18">
        <v>-0.26424875689999999</v>
      </c>
      <c r="N42" s="18">
        <v>-0.1149136729</v>
      </c>
      <c r="Q42" s="20" t="s">
        <v>23</v>
      </c>
      <c r="R42" s="20"/>
      <c r="S42" s="20"/>
      <c r="T42" s="20"/>
      <c r="V42" s="20" t="s">
        <v>28</v>
      </c>
      <c r="W42" s="20"/>
      <c r="X42" s="20"/>
    </row>
    <row r="43" spans="1:27" ht="15" thickBot="1" x14ac:dyDescent="0.35">
      <c r="A43" s="17">
        <v>42994</v>
      </c>
      <c r="B43" s="18">
        <v>169.05</v>
      </c>
      <c r="C43" s="18">
        <v>4.3585021490000004</v>
      </c>
      <c r="D43" s="18">
        <v>0.92771624659999996</v>
      </c>
      <c r="F43" s="17">
        <v>42994</v>
      </c>
      <c r="G43" s="18">
        <v>301.64999999999998</v>
      </c>
      <c r="H43" s="18">
        <v>2.7681087350000002</v>
      </c>
      <c r="I43" s="18">
        <v>1.1858364180000001</v>
      </c>
      <c r="J43" s="18"/>
      <c r="K43" s="17">
        <v>42994</v>
      </c>
      <c r="L43" s="18">
        <v>9888.7000000000007</v>
      </c>
      <c r="M43" s="18">
        <v>0.92024229680000003</v>
      </c>
      <c r="N43" s="18">
        <v>0.3978284533</v>
      </c>
      <c r="Q43" s="4" t="s">
        <v>22</v>
      </c>
      <c r="R43" s="4" t="s">
        <v>43</v>
      </c>
      <c r="S43" s="4" t="s">
        <v>53</v>
      </c>
      <c r="T43" s="4" t="s">
        <v>51</v>
      </c>
      <c r="V43" s="4" t="s">
        <v>22</v>
      </c>
      <c r="W43" s="4" t="s">
        <v>54</v>
      </c>
      <c r="X43" s="4" t="s">
        <v>48</v>
      </c>
    </row>
    <row r="44" spans="1:27" ht="15" thickBot="1" x14ac:dyDescent="0.35">
      <c r="A44" s="17">
        <v>42995</v>
      </c>
      <c r="B44" s="18">
        <v>172.7</v>
      </c>
      <c r="C44" s="18">
        <v>1.205882353</v>
      </c>
      <c r="D44" s="18">
        <v>1.568198778</v>
      </c>
      <c r="F44" s="17">
        <v>42995</v>
      </c>
      <c r="G44" s="18">
        <v>310</v>
      </c>
      <c r="H44" s="18">
        <v>2.1774193550000001</v>
      </c>
      <c r="I44" s="18">
        <v>0.93549297210000004</v>
      </c>
      <c r="J44" s="18"/>
      <c r="K44" s="17">
        <v>42995</v>
      </c>
      <c r="L44" s="18">
        <v>9979.7000000000007</v>
      </c>
      <c r="M44" s="18">
        <v>9.0183071640000001E-2</v>
      </c>
      <c r="N44" s="18">
        <v>3.9148360430000001E-2</v>
      </c>
      <c r="Q44" s="5">
        <v>2017</v>
      </c>
      <c r="R44" s="8">
        <f>_xlfn.COVARIANCE.S(C3:C248,M3:M248)</f>
        <v>0.44230262692824318</v>
      </c>
      <c r="S44" s="8">
        <f>_xlfn.COVARIANCE.S(C3:C248,H4:H249)</f>
        <v>-0.86881790802509951</v>
      </c>
      <c r="T44" s="8">
        <f>_xlfn.COVARIANCE.S(M3:M248,H4:H249)</f>
        <v>0.24243884948948649</v>
      </c>
      <c r="V44" s="5">
        <v>2017</v>
      </c>
      <c r="W44" s="8">
        <f>S44/T35</f>
        <v>-5.3148155759951431E-2</v>
      </c>
      <c r="X44" s="8">
        <f>T44/T35</f>
        <v>1.4830699984326758E-2</v>
      </c>
    </row>
    <row r="45" spans="1:27" ht="15" thickBot="1" x14ac:dyDescent="0.35">
      <c r="A45" s="17">
        <v>42996</v>
      </c>
      <c r="B45" s="18">
        <v>179.05</v>
      </c>
      <c r="C45" s="18">
        <v>2.1795989539999998</v>
      </c>
      <c r="D45" s="18">
        <v>0.48242038050000002</v>
      </c>
      <c r="F45" s="17">
        <v>42996</v>
      </c>
      <c r="G45" s="18">
        <v>316.75</v>
      </c>
      <c r="H45" s="18">
        <v>-4.9881610099999998</v>
      </c>
      <c r="I45" s="18">
        <v>-2.2222275890000001</v>
      </c>
      <c r="J45" s="18"/>
      <c r="K45" s="17">
        <v>42996</v>
      </c>
      <c r="L45" s="18">
        <v>9988.7000000000007</v>
      </c>
      <c r="M45" s="18">
        <v>0.27330883900000003</v>
      </c>
      <c r="N45" s="18">
        <v>0.1185346115</v>
      </c>
      <c r="Q45" s="5">
        <v>2018</v>
      </c>
      <c r="R45" s="8">
        <f>_xlfn.COVARIANCE.S(C251:C498,M251:M498)</f>
        <v>0.53305270707719599</v>
      </c>
      <c r="S45" s="8">
        <f>_xlfn.COVARIANCE.S(C251:C498,H252:H499)</f>
        <v>0.21085506784386343</v>
      </c>
      <c r="T45" s="8">
        <f>_xlfn.COVARIANCE.S(M251:M498,H252:H499)</f>
        <v>-8.0281556551474412E-2</v>
      </c>
      <c r="V45" s="5">
        <v>2018</v>
      </c>
      <c r="W45" s="8">
        <f t="shared" ref="W45:W48" si="10">S45/T36</f>
        <v>4.1828857770163951E-2</v>
      </c>
      <c r="X45" s="8">
        <f t="shared" ref="X45:X48" si="11">T45/T36</f>
        <v>-1.5926037941120932E-2</v>
      </c>
    </row>
    <row r="46" spans="1:27" ht="15" thickBot="1" x14ac:dyDescent="0.35">
      <c r="A46" s="17">
        <v>42997</v>
      </c>
      <c r="B46" s="18">
        <v>181.05</v>
      </c>
      <c r="C46" s="18">
        <v>0.1137656428</v>
      </c>
      <c r="D46" s="18">
        <v>-0.1080783176</v>
      </c>
      <c r="F46" s="17">
        <v>42997</v>
      </c>
      <c r="G46" s="18">
        <v>300.95</v>
      </c>
      <c r="H46" s="18">
        <v>-4.5190230939999996</v>
      </c>
      <c r="I46" s="18">
        <v>-2.0083146190000001</v>
      </c>
      <c r="J46" s="18"/>
      <c r="K46" s="17">
        <v>42997</v>
      </c>
      <c r="L46" s="18">
        <v>10016</v>
      </c>
      <c r="M46" s="18">
        <v>-0.3115015974</v>
      </c>
      <c r="N46" s="18">
        <v>-0.1354945685</v>
      </c>
      <c r="Q46" s="5">
        <v>2019</v>
      </c>
      <c r="R46" s="8">
        <f>_xlfn.COVARIANCE.S(C501:C746,M501:M746)</f>
        <v>1.4944124099881904</v>
      </c>
      <c r="S46" s="8">
        <f>_xlfn.COVARIANCE.S(C501:C746,H502:H747)</f>
        <v>0.45492933956122578</v>
      </c>
      <c r="T46" s="8">
        <f>_xlfn.COVARIANCE.S(M501:M746,H502:H747)</f>
        <v>-2.4882993555762671E-2</v>
      </c>
      <c r="V46" s="5">
        <v>2019</v>
      </c>
      <c r="W46" s="8">
        <f t="shared" si="10"/>
        <v>4.3726999172947346E-2</v>
      </c>
      <c r="X46" s="8">
        <f t="shared" si="11"/>
        <v>-2.3917090941698964E-3</v>
      </c>
    </row>
    <row r="47" spans="1:27" ht="15" thickBot="1" x14ac:dyDescent="0.35">
      <c r="A47" s="17">
        <v>42998</v>
      </c>
      <c r="B47" s="18">
        <v>180.6</v>
      </c>
      <c r="C47" s="18">
        <v>-0.28409090910000001</v>
      </c>
      <c r="D47" s="18">
        <v>-0.65417978939999999</v>
      </c>
      <c r="F47" s="17">
        <v>42998</v>
      </c>
      <c r="G47" s="18">
        <v>287.35000000000002</v>
      </c>
      <c r="H47" s="18">
        <v>3.5496780929999998</v>
      </c>
      <c r="I47" s="18">
        <v>1.5148753129999999</v>
      </c>
      <c r="J47" s="18"/>
      <c r="K47" s="17">
        <v>42998</v>
      </c>
      <c r="L47" s="18">
        <v>9984.7999999999993</v>
      </c>
      <c r="M47" s="18">
        <v>1.1136928129999999</v>
      </c>
      <c r="N47" s="18">
        <v>0.48099717190000002</v>
      </c>
      <c r="Q47" s="5">
        <v>2020</v>
      </c>
      <c r="R47" s="8">
        <f>_xlfn.COVARIANCE.S(C749:C993,M749:M993)</f>
        <v>1.0125178887220951</v>
      </c>
      <c r="S47" s="8">
        <f>_xlfn.COVARIANCE.S(C749:C993,H750:H994)</f>
        <v>0.82544636443757446</v>
      </c>
      <c r="T47" s="8">
        <f>_xlfn.COVARIANCE.S(M749:M993,H750:H994)</f>
        <v>0.13247998132661501</v>
      </c>
      <c r="V47" s="5">
        <v>2020</v>
      </c>
      <c r="W47" s="8">
        <f t="shared" si="10"/>
        <v>8.149299392806203E-2</v>
      </c>
      <c r="X47" s="8">
        <f t="shared" si="11"/>
        <v>1.307921480906357E-2</v>
      </c>
    </row>
    <row r="48" spans="1:27" ht="15" thickBot="1" x14ac:dyDescent="0.35">
      <c r="A48" s="17">
        <v>42999</v>
      </c>
      <c r="B48" s="18">
        <v>177.9</v>
      </c>
      <c r="C48" s="18">
        <v>-1.7948717949999999</v>
      </c>
      <c r="D48" s="18">
        <v>-0.88785609740000004</v>
      </c>
      <c r="F48" s="17">
        <v>42999</v>
      </c>
      <c r="G48" s="18">
        <v>297.55</v>
      </c>
      <c r="H48" s="18">
        <v>-4.2177785249999999</v>
      </c>
      <c r="I48" s="18">
        <v>-1.8715094590000001</v>
      </c>
      <c r="J48" s="18"/>
      <c r="K48" s="17">
        <v>42999</v>
      </c>
      <c r="L48" s="18">
        <v>10096</v>
      </c>
      <c r="M48" s="18">
        <v>0.70324881139999995</v>
      </c>
      <c r="N48" s="18">
        <v>0.30434816570000001</v>
      </c>
      <c r="Q48" s="5">
        <v>2021</v>
      </c>
      <c r="R48" s="8">
        <f>_xlfn.COVARIANCE.S(C996:C1247,M996:M1247)</f>
        <v>1.5437482574270385</v>
      </c>
      <c r="S48" s="8">
        <f>_xlfn.COVARIANCE.S(C996:C1247,H997:H1248)</f>
        <v>0.90636576311370831</v>
      </c>
      <c r="T48" s="8">
        <f>_xlfn.COVARIANCE.S(M996:M1247,H997:H1248)</f>
        <v>-7.3041963973041274E-2</v>
      </c>
      <c r="V48" s="5">
        <v>2021</v>
      </c>
      <c r="W48" s="8">
        <f t="shared" si="10"/>
        <v>8.9848850908836125E-2</v>
      </c>
      <c r="X48" s="8">
        <f t="shared" si="11"/>
        <v>-7.24071539127525E-3</v>
      </c>
    </row>
    <row r="49" spans="1:30" ht="15" thickBot="1" x14ac:dyDescent="0.35">
      <c r="A49" s="17">
        <v>43000</v>
      </c>
      <c r="B49" s="18">
        <v>174.3</v>
      </c>
      <c r="C49" s="18">
        <v>-0.55120394549999996</v>
      </c>
      <c r="D49" s="18">
        <v>-0.51381565299999998</v>
      </c>
      <c r="F49" s="17">
        <v>43000</v>
      </c>
      <c r="G49" s="18">
        <v>285</v>
      </c>
      <c r="H49" s="18">
        <v>1.50877193</v>
      </c>
      <c r="I49" s="18">
        <v>0.65035736389999999</v>
      </c>
      <c r="J49" s="18"/>
      <c r="K49" s="17">
        <v>43000</v>
      </c>
      <c r="L49" s="18">
        <v>10167</v>
      </c>
      <c r="M49" s="18">
        <v>0.61965181469999997</v>
      </c>
      <c r="N49" s="18">
        <v>0.2682810155</v>
      </c>
    </row>
    <row r="50" spans="1:30" ht="15" thickBot="1" x14ac:dyDescent="0.35">
      <c r="A50" s="17">
        <v>43001</v>
      </c>
      <c r="B50" s="18">
        <v>172.25</v>
      </c>
      <c r="C50" s="18">
        <v>0.32088681450000001</v>
      </c>
      <c r="D50" s="18">
        <v>0.25140127039999999</v>
      </c>
      <c r="F50" s="17">
        <v>43001</v>
      </c>
      <c r="G50" s="18">
        <v>289.3</v>
      </c>
      <c r="H50" s="18">
        <v>2.4714828899999999</v>
      </c>
      <c r="I50" s="18">
        <v>1.0603021029999999</v>
      </c>
      <c r="J50" s="18"/>
      <c r="K50" s="17">
        <v>43001</v>
      </c>
      <c r="L50" s="18">
        <v>10230</v>
      </c>
      <c r="M50" s="18">
        <v>3.9100684259999997E-2</v>
      </c>
      <c r="N50" s="18">
        <v>1.6977892389999999E-2</v>
      </c>
      <c r="V50" s="20" t="s">
        <v>34</v>
      </c>
      <c r="W50" s="20"/>
      <c r="X50" s="20"/>
      <c r="Y50" s="20"/>
    </row>
    <row r="51" spans="1:30" ht="15" thickBot="1" x14ac:dyDescent="0.35">
      <c r="A51" s="17">
        <v>43002</v>
      </c>
      <c r="B51" s="18">
        <v>173.25</v>
      </c>
      <c r="C51" s="18">
        <v>-0.23262576330000001</v>
      </c>
      <c r="D51" s="18">
        <v>0.20007843359999999</v>
      </c>
      <c r="F51" s="17">
        <v>43002</v>
      </c>
      <c r="G51" s="18">
        <v>296.45</v>
      </c>
      <c r="H51" s="18">
        <v>1.163771294</v>
      </c>
      <c r="I51" s="18">
        <v>0.50250110790000002</v>
      </c>
      <c r="J51" s="18"/>
      <c r="K51" s="17">
        <v>43002</v>
      </c>
      <c r="L51" s="18">
        <v>10234</v>
      </c>
      <c r="M51" s="18">
        <v>-0.2345124096</v>
      </c>
      <c r="N51" s="18">
        <v>-0.10196705490000001</v>
      </c>
      <c r="V51" s="4" t="s">
        <v>22</v>
      </c>
      <c r="W51" s="4" t="s">
        <v>54</v>
      </c>
      <c r="X51" s="4" t="s">
        <v>48</v>
      </c>
      <c r="Y51" s="4" t="s">
        <v>29</v>
      </c>
    </row>
    <row r="52" spans="1:30" ht="15" thickBot="1" x14ac:dyDescent="0.35">
      <c r="A52" s="17">
        <v>43003</v>
      </c>
      <c r="B52" s="18">
        <v>174.05</v>
      </c>
      <c r="C52" s="18">
        <v>1.1658408629999999</v>
      </c>
      <c r="D52" s="18">
        <v>8.7245297619999995E-2</v>
      </c>
      <c r="F52" s="17">
        <v>43003</v>
      </c>
      <c r="G52" s="18">
        <v>299.89999999999998</v>
      </c>
      <c r="H52" s="18">
        <v>1.650550183</v>
      </c>
      <c r="I52" s="18">
        <v>0.71097335979999998</v>
      </c>
      <c r="J52" s="18"/>
      <c r="K52" s="17">
        <v>43003</v>
      </c>
      <c r="L52" s="18">
        <v>10210</v>
      </c>
      <c r="M52" s="18">
        <v>-0.62683643489999996</v>
      </c>
      <c r="N52" s="18">
        <v>-0.2730884106</v>
      </c>
      <c r="V52" s="5">
        <v>2017</v>
      </c>
      <c r="W52" s="9">
        <f>Y52+W44*((R27/100)-Y52)</f>
        <v>-6.6912699844646095E-2</v>
      </c>
      <c r="X52" s="9">
        <f>Y52+X44*((R27/100)-Y52)</f>
        <v>9.8611900744520392E-2</v>
      </c>
      <c r="Y52" s="15">
        <v>6.25E-2</v>
      </c>
      <c r="AB52" s="5"/>
      <c r="AC52" s="5" t="s">
        <v>28</v>
      </c>
      <c r="AD52" s="5" t="s">
        <v>30</v>
      </c>
    </row>
    <row r="53" spans="1:30" ht="15" thickBot="1" x14ac:dyDescent="0.35">
      <c r="A53" s="17">
        <v>43004</v>
      </c>
      <c r="B53" s="18">
        <v>174.4</v>
      </c>
      <c r="C53" s="18">
        <v>-1.1524056469999999</v>
      </c>
      <c r="D53" s="18">
        <v>-0.5765610269</v>
      </c>
      <c r="F53" s="17">
        <v>43004</v>
      </c>
      <c r="G53" s="18">
        <v>304.85000000000002</v>
      </c>
      <c r="H53" s="18">
        <v>0.78727242909999995</v>
      </c>
      <c r="I53" s="18">
        <v>0.34056922010000001</v>
      </c>
      <c r="J53" s="18"/>
      <c r="K53" s="17">
        <v>43004</v>
      </c>
      <c r="L53" s="18">
        <v>10146</v>
      </c>
      <c r="M53" s="18">
        <v>0.3745318352</v>
      </c>
      <c r="N53" s="18">
        <v>0.1623532664</v>
      </c>
      <c r="V53" s="5">
        <v>2018</v>
      </c>
      <c r="W53" s="9">
        <f t="shared" ref="W53:W56" si="12">Y53+W45*((R28/100)-Y53)</f>
        <v>5.489653969281362E-2</v>
      </c>
      <c r="X53" s="9">
        <f t="shared" ref="X53:X56" si="13">Y53+X45*((R28/100)-Y53)</f>
        <v>6.5394963042056373E-2</v>
      </c>
      <c r="Y53" s="15">
        <v>6.25E-2</v>
      </c>
      <c r="AB53" s="5" t="s">
        <v>54</v>
      </c>
      <c r="AC53" s="8">
        <f>W48</f>
        <v>8.9848850908836125E-2</v>
      </c>
      <c r="AD53" s="16">
        <f>W56</f>
        <v>0.1649409522421556</v>
      </c>
    </row>
    <row r="54" spans="1:30" ht="15" thickBot="1" x14ac:dyDescent="0.35">
      <c r="A54" s="17">
        <v>43005</v>
      </c>
      <c r="B54" s="18">
        <v>172.1</v>
      </c>
      <c r="C54" s="18">
        <v>5.8292043139999999E-2</v>
      </c>
      <c r="D54" s="18">
        <v>1.261567131E-2</v>
      </c>
      <c r="F54" s="17">
        <v>43005</v>
      </c>
      <c r="G54" s="18">
        <v>307.25</v>
      </c>
      <c r="H54" s="18">
        <v>-0.73230268509999996</v>
      </c>
      <c r="I54" s="18">
        <v>-0.3192052212</v>
      </c>
      <c r="J54" s="18"/>
      <c r="K54" s="17">
        <v>43005</v>
      </c>
      <c r="L54" s="18">
        <v>10184</v>
      </c>
      <c r="M54" s="18">
        <v>0.22584446189999999</v>
      </c>
      <c r="N54" s="18">
        <v>9.7972412529999997E-2</v>
      </c>
      <c r="V54" s="5">
        <v>2019</v>
      </c>
      <c r="W54" s="9">
        <f t="shared" si="12"/>
        <v>5.8459310207749388E-2</v>
      </c>
      <c r="X54" s="9">
        <f t="shared" si="13"/>
        <v>6.2721011153420839E-2</v>
      </c>
      <c r="Y54" s="15">
        <v>6.25E-2</v>
      </c>
      <c r="AB54" s="5" t="s">
        <v>48</v>
      </c>
      <c r="AC54" s="8">
        <f>X48</f>
        <v>-7.24071539127525E-3</v>
      </c>
      <c r="AD54" s="16">
        <f>X56</f>
        <v>5.4244515682796313E-2</v>
      </c>
    </row>
    <row r="55" spans="1:30" ht="15" thickBot="1" x14ac:dyDescent="0.35">
      <c r="A55" s="17">
        <v>43006</v>
      </c>
      <c r="B55" s="18">
        <v>172.15</v>
      </c>
      <c r="C55" s="18">
        <v>-2.0681619570000001</v>
      </c>
      <c r="D55" s="18">
        <v>-0.54581056620000001</v>
      </c>
      <c r="F55" s="17">
        <v>43006</v>
      </c>
      <c r="G55" s="18">
        <v>305</v>
      </c>
      <c r="H55" s="18">
        <v>0.37704918030000001</v>
      </c>
      <c r="I55" s="18">
        <v>0.16344244250000001</v>
      </c>
      <c r="J55" s="18"/>
      <c r="K55" s="17">
        <v>43006</v>
      </c>
      <c r="L55" s="18">
        <v>10207</v>
      </c>
      <c r="M55" s="18">
        <v>0.86215342409999995</v>
      </c>
      <c r="N55" s="18">
        <v>0.37282361829999999</v>
      </c>
      <c r="V55" s="5">
        <v>2020</v>
      </c>
      <c r="W55" s="9">
        <f t="shared" si="12"/>
        <v>0.14650898579401989</v>
      </c>
      <c r="X55" s="9">
        <f t="shared" si="13"/>
        <v>7.5983018823207016E-2</v>
      </c>
      <c r="Y55" s="15">
        <v>6.25E-2</v>
      </c>
      <c r="AB55" s="5" t="s">
        <v>31</v>
      </c>
      <c r="AC55" s="5">
        <v>0</v>
      </c>
      <c r="AD55" s="16">
        <f>Y56</f>
        <v>6.25E-2</v>
      </c>
    </row>
    <row r="56" spans="1:30" ht="15" thickBot="1" x14ac:dyDescent="0.35">
      <c r="A56" s="17">
        <v>43007</v>
      </c>
      <c r="B56" s="18">
        <v>170</v>
      </c>
      <c r="C56" s="18">
        <v>0.65437239739999997</v>
      </c>
      <c r="D56" s="18">
        <v>0</v>
      </c>
      <c r="F56" s="17">
        <v>43007</v>
      </c>
      <c r="G56" s="18">
        <v>306.14999999999998</v>
      </c>
      <c r="H56" s="18">
        <v>0.97991180789999999</v>
      </c>
      <c r="I56" s="18">
        <v>0.42349870630000003</v>
      </c>
      <c r="J56" s="18"/>
      <c r="K56" s="17">
        <v>43007</v>
      </c>
      <c r="L56" s="18">
        <v>10295</v>
      </c>
      <c r="M56" s="18">
        <v>0.46624575039999999</v>
      </c>
      <c r="N56" s="18">
        <v>0.202017373</v>
      </c>
      <c r="V56" s="5">
        <v>2021</v>
      </c>
      <c r="W56" s="9">
        <f t="shared" si="12"/>
        <v>0.1649409522421556</v>
      </c>
      <c r="X56" s="9">
        <f t="shared" si="13"/>
        <v>5.4244515682796313E-2</v>
      </c>
      <c r="Y56" s="15">
        <v>6.25E-2</v>
      </c>
    </row>
    <row r="57" spans="1:30" ht="15" thickBot="1" x14ac:dyDescent="0.35">
      <c r="A57" s="17">
        <v>43008</v>
      </c>
      <c r="B57" s="18">
        <v>170</v>
      </c>
      <c r="C57" s="18">
        <v>-0.6205673759</v>
      </c>
      <c r="D57" s="18">
        <v>-0.20485626749999999</v>
      </c>
      <c r="F57" s="17">
        <v>43008</v>
      </c>
      <c r="G57" s="18">
        <v>309.14999999999998</v>
      </c>
      <c r="H57" s="18">
        <v>-1.3423904250000001</v>
      </c>
      <c r="I57" s="18">
        <v>-0.58694114880000003</v>
      </c>
      <c r="J57" s="18"/>
      <c r="K57" s="17">
        <v>43008</v>
      </c>
      <c r="L57" s="18">
        <v>10343</v>
      </c>
      <c r="M57" s="18">
        <v>-0.19336749489999999</v>
      </c>
      <c r="N57" s="18">
        <v>-8.4059734339999997E-2</v>
      </c>
    </row>
    <row r="58" spans="1:30" ht="15" thickBot="1" x14ac:dyDescent="0.35">
      <c r="A58" s="17">
        <v>43009</v>
      </c>
      <c r="B58" s="18">
        <v>169.2</v>
      </c>
      <c r="C58" s="18">
        <v>-0.1189414213</v>
      </c>
      <c r="D58" s="18">
        <v>1.41410696</v>
      </c>
      <c r="F58" s="17">
        <v>43009</v>
      </c>
      <c r="G58" s="18">
        <v>305</v>
      </c>
      <c r="H58" s="18">
        <v>-6.5573770490000002E-2</v>
      </c>
      <c r="I58" s="18">
        <v>-2.8487667920000001E-2</v>
      </c>
      <c r="J58" s="18"/>
      <c r="K58" s="17">
        <v>43009</v>
      </c>
      <c r="L58" s="18">
        <v>10323</v>
      </c>
      <c r="M58" s="18">
        <v>0.38748425850000001</v>
      </c>
      <c r="N58" s="18">
        <v>0.16795708140000001</v>
      </c>
      <c r="V58" s="20" t="s">
        <v>33</v>
      </c>
      <c r="W58" s="20"/>
      <c r="X58" s="20"/>
    </row>
    <row r="59" spans="1:30" ht="15" thickBot="1" x14ac:dyDescent="0.35">
      <c r="A59" s="17">
        <v>43010</v>
      </c>
      <c r="B59" s="18">
        <v>174.8</v>
      </c>
      <c r="C59" s="18">
        <v>3.9892825250000001</v>
      </c>
      <c r="D59" s="18">
        <v>1.1159952710000001</v>
      </c>
      <c r="F59" s="17">
        <v>43010</v>
      </c>
      <c r="G59" s="18">
        <v>304.8</v>
      </c>
      <c r="H59" s="18">
        <v>0.67257217849999995</v>
      </c>
      <c r="I59" s="18">
        <v>0.29111649519999999</v>
      </c>
      <c r="J59" s="18"/>
      <c r="K59" s="17">
        <v>43010</v>
      </c>
      <c r="L59" s="18">
        <v>10363</v>
      </c>
      <c r="M59" s="18">
        <v>-0.27019202930000003</v>
      </c>
      <c r="N59" s="18">
        <v>-0.1175017191</v>
      </c>
      <c r="V59" s="4" t="s">
        <v>22</v>
      </c>
      <c r="W59" s="4" t="s">
        <v>54</v>
      </c>
      <c r="X59" s="4" t="s">
        <v>48</v>
      </c>
    </row>
    <row r="60" spans="1:30" ht="15" thickBot="1" x14ac:dyDescent="0.35">
      <c r="A60" s="17">
        <v>43011</v>
      </c>
      <c r="B60" s="18">
        <v>179.35</v>
      </c>
      <c r="C60" s="18">
        <v>3.6358431150000001</v>
      </c>
      <c r="D60" s="18">
        <v>1.0525966739999999</v>
      </c>
      <c r="F60" s="17">
        <v>43011</v>
      </c>
      <c r="G60" s="18">
        <v>306.85000000000002</v>
      </c>
      <c r="H60" s="18">
        <v>1.336157732</v>
      </c>
      <c r="I60" s="18">
        <v>0.57644335300000005</v>
      </c>
      <c r="J60" s="18"/>
      <c r="K60" s="17">
        <v>43011</v>
      </c>
      <c r="L60" s="18">
        <v>10335</v>
      </c>
      <c r="M60" s="18">
        <v>1.0159651670000001</v>
      </c>
      <c r="N60" s="18">
        <v>0.43900177029999998</v>
      </c>
      <c r="V60" s="5">
        <v>2017</v>
      </c>
      <c r="W60" s="8">
        <f>(R9/100)-W52</f>
        <v>6.6912699844646095E-2</v>
      </c>
      <c r="X60" s="8">
        <f>(R18/100)-X52</f>
        <v>3.728205374481966E-2</v>
      </c>
    </row>
    <row r="61" spans="1:30" ht="15" thickBot="1" x14ac:dyDescent="0.35">
      <c r="A61" s="17">
        <v>43012</v>
      </c>
      <c r="B61" s="18">
        <v>183.75</v>
      </c>
      <c r="C61" s="18">
        <v>1.243093923</v>
      </c>
      <c r="D61" s="18">
        <v>0.18867017750000001</v>
      </c>
      <c r="F61" s="17">
        <v>43012</v>
      </c>
      <c r="G61" s="18">
        <v>310.95</v>
      </c>
      <c r="H61" s="18">
        <v>-3.4410676960000002</v>
      </c>
      <c r="I61" s="18">
        <v>-1.5207545069999999</v>
      </c>
      <c r="J61" s="18"/>
      <c r="K61" s="17">
        <v>43012</v>
      </c>
      <c r="L61" s="18">
        <v>10440</v>
      </c>
      <c r="M61" s="18">
        <v>-0.16283524899999999</v>
      </c>
      <c r="N61" s="18">
        <v>-7.0776089979999998E-2</v>
      </c>
      <c r="V61" s="5">
        <v>2018</v>
      </c>
      <c r="W61" s="8">
        <f t="shared" ref="W61:W64" si="14">(R10/100)-W53</f>
        <v>-0.40625504853912725</v>
      </c>
      <c r="X61" s="8">
        <f t="shared" ref="X61:X64" si="15">(R19/100)-X53</f>
        <v>-8.540981085944864E-2</v>
      </c>
    </row>
    <row r="62" spans="1:30" ht="15" thickBot="1" x14ac:dyDescent="0.35">
      <c r="A62" s="17">
        <v>43013</v>
      </c>
      <c r="B62" s="18">
        <v>184.55</v>
      </c>
      <c r="C62" s="18">
        <v>-0.68212824009999995</v>
      </c>
      <c r="D62" s="18">
        <v>-0.42566639020000002</v>
      </c>
      <c r="F62" s="17">
        <v>43013</v>
      </c>
      <c r="G62" s="18">
        <v>300.25</v>
      </c>
      <c r="H62" s="18">
        <v>1.5653621980000001</v>
      </c>
      <c r="I62" s="18">
        <v>0.67456216189999996</v>
      </c>
      <c r="J62" s="18"/>
      <c r="K62" s="17">
        <v>43013</v>
      </c>
      <c r="L62" s="18">
        <v>10423</v>
      </c>
      <c r="M62" s="18">
        <v>0.27823083570000001</v>
      </c>
      <c r="N62" s="18">
        <v>0.12066632889999999</v>
      </c>
      <c r="V62" s="5">
        <v>2019</v>
      </c>
      <c r="W62" s="8">
        <f t="shared" si="14"/>
        <v>0.21593070881070023</v>
      </c>
      <c r="X62" s="8">
        <f t="shared" si="15"/>
        <v>2.4849341502557049E-2</v>
      </c>
    </row>
    <row r="63" spans="1:30" ht="15" thickBot="1" x14ac:dyDescent="0.35">
      <c r="A63" s="17">
        <v>43014</v>
      </c>
      <c r="B63" s="18">
        <v>182.75</v>
      </c>
      <c r="C63" s="18">
        <v>-3.5714285710000002</v>
      </c>
      <c r="D63" s="18">
        <v>-1.314865003</v>
      </c>
      <c r="F63" s="17">
        <v>43014</v>
      </c>
      <c r="G63" s="18">
        <v>304.95</v>
      </c>
      <c r="H63" s="18">
        <v>-1.60682079</v>
      </c>
      <c r="I63" s="18">
        <v>-0.70350065920000004</v>
      </c>
      <c r="J63" s="18"/>
      <c r="K63" s="17">
        <v>43014</v>
      </c>
      <c r="L63" s="18">
        <v>10452</v>
      </c>
      <c r="M63" s="18">
        <v>-9.5675468810000001E-3</v>
      </c>
      <c r="N63" s="18">
        <v>-4.1553316009999997E-3</v>
      </c>
      <c r="V63" s="5">
        <v>2020</v>
      </c>
      <c r="W63" s="8">
        <f t="shared" si="14"/>
        <v>0.5459423047982439</v>
      </c>
      <c r="X63" s="8">
        <f t="shared" si="15"/>
        <v>0.40463223165829521</v>
      </c>
    </row>
    <row r="64" spans="1:30" ht="15" thickBot="1" x14ac:dyDescent="0.35">
      <c r="A64" s="17">
        <v>43015</v>
      </c>
      <c r="B64" s="18">
        <v>177.3</v>
      </c>
      <c r="C64" s="18">
        <v>-2.5071225070000001</v>
      </c>
      <c r="D64" s="18">
        <v>-1.3559199129999999</v>
      </c>
      <c r="F64" s="17">
        <v>43015</v>
      </c>
      <c r="G64" s="18">
        <v>300.05</v>
      </c>
      <c r="H64" s="18">
        <v>-0.68321946339999995</v>
      </c>
      <c r="I64" s="18">
        <v>-0.29773670260000001</v>
      </c>
      <c r="J64" s="18"/>
      <c r="K64" s="17">
        <v>43015</v>
      </c>
      <c r="L64" s="18">
        <v>10451</v>
      </c>
      <c r="M64" s="18">
        <v>-0.96641469719999995</v>
      </c>
      <c r="N64" s="18">
        <v>-0.42174979460000001</v>
      </c>
      <c r="V64" s="5">
        <v>2021</v>
      </c>
      <c r="W64" s="8">
        <f t="shared" si="14"/>
        <v>-5.1568867390099082E-2</v>
      </c>
      <c r="X64" s="8">
        <f t="shared" si="15"/>
        <v>5.1951836521194936E-2</v>
      </c>
    </row>
    <row r="65" spans="1:14" ht="15" thickBot="1" x14ac:dyDescent="0.35">
      <c r="A65" s="17">
        <v>43016</v>
      </c>
      <c r="B65" s="18">
        <v>171.85</v>
      </c>
      <c r="C65" s="18">
        <v>-0.64289888949999996</v>
      </c>
      <c r="D65" s="18">
        <v>-0.20264579520000001</v>
      </c>
      <c r="F65" s="17">
        <v>43016</v>
      </c>
      <c r="G65" s="18">
        <v>298</v>
      </c>
      <c r="H65" s="18">
        <v>1.5771812080000001</v>
      </c>
      <c r="I65" s="18">
        <v>0.67961568800000005</v>
      </c>
      <c r="J65" s="18"/>
      <c r="K65" s="17">
        <v>43016</v>
      </c>
      <c r="L65" s="18">
        <v>10350</v>
      </c>
      <c r="M65" s="18">
        <v>-0.45410628019999999</v>
      </c>
      <c r="N65" s="18">
        <v>-0.19766499670000001</v>
      </c>
    </row>
    <row r="66" spans="1:14" ht="15" thickBot="1" x14ac:dyDescent="0.35">
      <c r="A66" s="17">
        <v>43017</v>
      </c>
      <c r="B66" s="18">
        <v>171.05</v>
      </c>
      <c r="C66" s="18">
        <v>0.61764705880000004</v>
      </c>
      <c r="D66" s="18">
        <v>0.4294977525</v>
      </c>
      <c r="F66" s="17">
        <v>43017</v>
      </c>
      <c r="G66" s="18">
        <v>302.7</v>
      </c>
      <c r="H66" s="18">
        <v>-0.89197224980000001</v>
      </c>
      <c r="I66" s="18">
        <v>-0.3891166237</v>
      </c>
      <c r="J66" s="18"/>
      <c r="K66" s="17">
        <v>43017</v>
      </c>
      <c r="L66" s="18">
        <v>10303</v>
      </c>
      <c r="M66" s="18">
        <v>4.8529554500000002E-2</v>
      </c>
      <c r="N66" s="18">
        <v>2.1071005310000002E-2</v>
      </c>
    </row>
    <row r="67" spans="1:14" ht="15" thickBot="1" x14ac:dyDescent="0.35">
      <c r="A67" s="17">
        <v>43018</v>
      </c>
      <c r="B67" s="18">
        <v>172.75</v>
      </c>
      <c r="C67" s="18">
        <v>-2.9231218940000001E-2</v>
      </c>
      <c r="D67" s="18">
        <v>-0.1637185719</v>
      </c>
      <c r="F67" s="17">
        <v>43018</v>
      </c>
      <c r="G67" s="18">
        <v>300</v>
      </c>
      <c r="H67" s="18">
        <v>-2.9333333330000002</v>
      </c>
      <c r="I67" s="18">
        <v>-1.292988408</v>
      </c>
      <c r="J67" s="18"/>
      <c r="K67" s="17">
        <v>43018</v>
      </c>
      <c r="L67" s="18">
        <v>10308</v>
      </c>
      <c r="M67" s="18">
        <v>0.1261156383</v>
      </c>
      <c r="N67" s="18">
        <v>5.4736817219999997E-2</v>
      </c>
    </row>
    <row r="68" spans="1:14" ht="15" thickBot="1" x14ac:dyDescent="0.35">
      <c r="A68" s="17">
        <v>43019</v>
      </c>
      <c r="B68" s="18">
        <v>172.1</v>
      </c>
      <c r="C68" s="18">
        <v>0.40935672509999999</v>
      </c>
      <c r="D68" s="18">
        <v>3.7836025209999999E-2</v>
      </c>
      <c r="F68" s="17">
        <v>43019</v>
      </c>
      <c r="G68" s="18">
        <v>291.2</v>
      </c>
      <c r="H68" s="18">
        <v>2.6785714289999998</v>
      </c>
      <c r="I68" s="18">
        <v>1.147981768</v>
      </c>
      <c r="J68" s="18"/>
      <c r="K68" s="17">
        <v>43019</v>
      </c>
      <c r="L68" s="18">
        <v>10321</v>
      </c>
      <c r="M68" s="18">
        <v>-0.93983141169999995</v>
      </c>
      <c r="N68" s="18">
        <v>-0.41009372370000002</v>
      </c>
    </row>
    <row r="69" spans="1:14" ht="15" thickBot="1" x14ac:dyDescent="0.35">
      <c r="A69" s="17">
        <v>43020</v>
      </c>
      <c r="B69" s="18">
        <v>172.25</v>
      </c>
      <c r="C69" s="18">
        <v>0.5241700641</v>
      </c>
      <c r="D69" s="18">
        <v>0.26393321339999998</v>
      </c>
      <c r="F69" s="17">
        <v>43020</v>
      </c>
      <c r="G69" s="18">
        <v>299</v>
      </c>
      <c r="H69" s="18">
        <v>-2.9765886290000001</v>
      </c>
      <c r="I69" s="18">
        <v>-1.312345952</v>
      </c>
      <c r="J69" s="18"/>
      <c r="K69" s="17">
        <v>43020</v>
      </c>
      <c r="L69" s="18">
        <v>10224</v>
      </c>
      <c r="M69" s="18">
        <v>-0.37167449139999997</v>
      </c>
      <c r="N69" s="18">
        <v>-0.1617168974</v>
      </c>
    </row>
    <row r="70" spans="1:14" ht="15" thickBot="1" x14ac:dyDescent="0.35">
      <c r="A70" s="17">
        <v>43021</v>
      </c>
      <c r="B70" s="18">
        <v>173.3</v>
      </c>
      <c r="C70" s="18">
        <v>-0.86906141370000001</v>
      </c>
      <c r="D70" s="18">
        <v>-0.30176923859999999</v>
      </c>
      <c r="F70" s="17">
        <v>43021</v>
      </c>
      <c r="G70" s="18">
        <v>290.10000000000002</v>
      </c>
      <c r="H70" s="18">
        <v>1.8614270939999999</v>
      </c>
      <c r="I70" s="18">
        <v>0.8009756415</v>
      </c>
      <c r="J70" s="18"/>
      <c r="K70" s="17">
        <v>43021</v>
      </c>
      <c r="L70" s="18">
        <v>10186</v>
      </c>
      <c r="M70" s="18">
        <v>-0.66758295700000003</v>
      </c>
      <c r="N70" s="18">
        <v>-0.29089967680000001</v>
      </c>
    </row>
    <row r="71" spans="1:14" ht="15" thickBot="1" x14ac:dyDescent="0.35">
      <c r="A71" s="17">
        <v>43022</v>
      </c>
      <c r="B71" s="18">
        <v>172.1</v>
      </c>
      <c r="C71" s="18">
        <v>0.37989479840000001</v>
      </c>
      <c r="D71" s="18">
        <v>0.20141229460000001</v>
      </c>
      <c r="F71" s="17">
        <v>43022</v>
      </c>
      <c r="G71" s="18">
        <v>295.5</v>
      </c>
      <c r="H71" s="18">
        <v>-1.1336717430000001</v>
      </c>
      <c r="I71" s="18">
        <v>-0.49515945709999998</v>
      </c>
      <c r="J71" s="18"/>
      <c r="K71" s="17">
        <v>43022</v>
      </c>
      <c r="L71" s="18">
        <v>10118</v>
      </c>
      <c r="M71" s="18">
        <v>0.94880411149999999</v>
      </c>
      <c r="N71" s="18">
        <v>0.41011784470000001</v>
      </c>
    </row>
    <row r="72" spans="1:14" ht="15" thickBot="1" x14ac:dyDescent="0.35">
      <c r="A72" s="17">
        <v>43023</v>
      </c>
      <c r="B72" s="18">
        <v>172.9</v>
      </c>
      <c r="C72" s="18">
        <v>0.40756914119999998</v>
      </c>
      <c r="D72" s="18">
        <v>0.59869228200000002</v>
      </c>
      <c r="F72" s="17">
        <v>43023</v>
      </c>
      <c r="G72" s="18">
        <v>292.14999999999998</v>
      </c>
      <c r="H72" s="18">
        <v>2.6185178850000002</v>
      </c>
      <c r="I72" s="18">
        <v>1.1225737870000001</v>
      </c>
      <c r="J72" s="18"/>
      <c r="K72" s="17">
        <v>43023</v>
      </c>
      <c r="L72" s="18">
        <v>10214</v>
      </c>
      <c r="M72" s="18">
        <v>0.67554337180000001</v>
      </c>
      <c r="N72" s="18">
        <v>0.29239822850000002</v>
      </c>
    </row>
    <row r="73" spans="1:14" ht="15" thickBot="1" x14ac:dyDescent="0.35">
      <c r="A73" s="17">
        <v>43024</v>
      </c>
      <c r="B73" s="18">
        <v>175.3</v>
      </c>
      <c r="C73" s="18">
        <v>0.7828356045</v>
      </c>
      <c r="D73" s="18">
        <v>-0.21109423099999999</v>
      </c>
      <c r="F73" s="17">
        <v>43024</v>
      </c>
      <c r="G73" s="18">
        <v>299.8</v>
      </c>
      <c r="H73" s="18">
        <v>-1.984656438</v>
      </c>
      <c r="I73" s="18">
        <v>-0.87059334619999995</v>
      </c>
      <c r="J73" s="18"/>
      <c r="K73" s="17">
        <v>43024</v>
      </c>
      <c r="L73" s="18">
        <v>10283</v>
      </c>
      <c r="M73" s="18">
        <v>0.14587182730000001</v>
      </c>
      <c r="N73" s="18">
        <v>6.3305168669999995E-2</v>
      </c>
    </row>
    <row r="74" spans="1:14" ht="15" thickBot="1" x14ac:dyDescent="0.35">
      <c r="A74" s="17">
        <v>43025</v>
      </c>
      <c r="B74" s="18">
        <v>174.45</v>
      </c>
      <c r="C74" s="18">
        <v>0.37399309549999998</v>
      </c>
      <c r="D74" s="18">
        <v>0.18631280480000001</v>
      </c>
      <c r="F74" s="17">
        <v>43025</v>
      </c>
      <c r="G74" s="18">
        <v>293.85000000000002</v>
      </c>
      <c r="H74" s="18">
        <v>0.39135613409999997</v>
      </c>
      <c r="I74" s="18">
        <v>0.1696320928</v>
      </c>
      <c r="J74" s="18"/>
      <c r="K74" s="17">
        <v>43025</v>
      </c>
      <c r="L74" s="18">
        <v>10298</v>
      </c>
      <c r="M74" s="18">
        <v>0.27189745580000002</v>
      </c>
      <c r="N74" s="18">
        <v>0.117923322</v>
      </c>
    </row>
    <row r="75" spans="1:14" ht="15" thickBot="1" x14ac:dyDescent="0.35">
      <c r="A75" s="17">
        <v>43026</v>
      </c>
      <c r="B75" s="18">
        <v>175.2</v>
      </c>
      <c r="C75" s="18">
        <v>-1.920321009</v>
      </c>
      <c r="D75" s="18">
        <v>-0.7248824384</v>
      </c>
      <c r="F75" s="17">
        <v>43026</v>
      </c>
      <c r="G75" s="18">
        <v>295</v>
      </c>
      <c r="H75" s="18">
        <v>-1.847457627</v>
      </c>
      <c r="I75" s="18">
        <v>-0.80984467090000001</v>
      </c>
      <c r="J75" s="18"/>
      <c r="K75" s="17">
        <v>43026</v>
      </c>
      <c r="L75" s="18">
        <v>10326</v>
      </c>
      <c r="M75" s="18">
        <v>0.15494867330000001</v>
      </c>
      <c r="N75" s="18">
        <v>6.7241272480000003E-2</v>
      </c>
    </row>
    <row r="76" spans="1:14" ht="15" thickBot="1" x14ac:dyDescent="0.35">
      <c r="A76" s="17">
        <v>43027</v>
      </c>
      <c r="B76" s="18">
        <v>172.3</v>
      </c>
      <c r="C76" s="18">
        <v>-0.40911747520000002</v>
      </c>
      <c r="D76" s="18">
        <v>5.0382196130000001E-2</v>
      </c>
      <c r="F76" s="17">
        <v>43027</v>
      </c>
      <c r="G76" s="18">
        <v>289.55</v>
      </c>
      <c r="H76" s="18">
        <v>0.50077706789999998</v>
      </c>
      <c r="I76" s="18">
        <v>0.21694197170000001</v>
      </c>
      <c r="J76" s="18"/>
      <c r="K76" s="17">
        <v>43027</v>
      </c>
      <c r="L76" s="18">
        <v>10342</v>
      </c>
      <c r="M76" s="18">
        <v>5.8015857669999997E-2</v>
      </c>
      <c r="N76" s="18">
        <v>2.5188660849999999E-2</v>
      </c>
    </row>
    <row r="77" spans="1:14" ht="15" thickBot="1" x14ac:dyDescent="0.35">
      <c r="A77" s="17">
        <v>43028</v>
      </c>
      <c r="B77" s="18">
        <v>172.5</v>
      </c>
      <c r="C77" s="18">
        <v>-0.23474178400000001</v>
      </c>
      <c r="D77" s="18">
        <v>0.61248474100000005</v>
      </c>
      <c r="F77" s="17">
        <v>43028</v>
      </c>
      <c r="G77" s="18">
        <v>291</v>
      </c>
      <c r="H77" s="18">
        <v>-8.5910652919999997E-2</v>
      </c>
      <c r="I77" s="18">
        <v>-3.7326558539999999E-2</v>
      </c>
      <c r="J77" s="18"/>
      <c r="K77" s="17">
        <v>43028</v>
      </c>
      <c r="L77" s="18">
        <v>10348</v>
      </c>
      <c r="M77" s="18">
        <v>0.39621182840000002</v>
      </c>
      <c r="N77" s="18">
        <v>0.17173262249999999</v>
      </c>
    </row>
    <row r="78" spans="1:14" ht="15" thickBot="1" x14ac:dyDescent="0.35">
      <c r="A78" s="17">
        <v>43029</v>
      </c>
      <c r="B78" s="18">
        <v>174.95</v>
      </c>
      <c r="C78" s="18">
        <v>0.94117647059999998</v>
      </c>
      <c r="D78" s="18">
        <v>-0.67547162390000004</v>
      </c>
      <c r="F78" s="17">
        <v>43029</v>
      </c>
      <c r="G78" s="18">
        <v>290.75</v>
      </c>
      <c r="H78" s="18">
        <v>-0.94582975059999996</v>
      </c>
      <c r="I78" s="18">
        <v>-0.4127235641</v>
      </c>
      <c r="J78" s="18"/>
      <c r="K78" s="17">
        <v>43029</v>
      </c>
      <c r="L78" s="18">
        <v>10389</v>
      </c>
      <c r="M78" s="18">
        <v>9.6255655019999997E-2</v>
      </c>
      <c r="N78" s="18">
        <v>4.1783193709999999E-2</v>
      </c>
    </row>
    <row r="79" spans="1:14" ht="15" thickBot="1" x14ac:dyDescent="0.35">
      <c r="A79" s="17">
        <v>43030</v>
      </c>
      <c r="B79" s="18">
        <v>172.25</v>
      </c>
      <c r="C79" s="18">
        <v>-1.5151515149999999</v>
      </c>
      <c r="D79" s="18">
        <v>-0.29092210390000001</v>
      </c>
      <c r="F79" s="17">
        <v>43030</v>
      </c>
      <c r="G79" s="18">
        <v>288</v>
      </c>
      <c r="H79" s="18">
        <v>-2.5694444440000002</v>
      </c>
      <c r="I79" s="18">
        <v>-1.130482107</v>
      </c>
      <c r="J79" s="18"/>
      <c r="K79" s="17">
        <v>43030</v>
      </c>
      <c r="L79" s="18">
        <v>10399</v>
      </c>
      <c r="M79" s="18">
        <v>-0.27887296859999999</v>
      </c>
      <c r="N79" s="18">
        <v>-0.12128218170000001</v>
      </c>
    </row>
    <row r="80" spans="1:14" ht="15" thickBot="1" x14ac:dyDescent="0.35">
      <c r="A80" s="17">
        <v>43031</v>
      </c>
      <c r="B80" s="18">
        <v>171.1</v>
      </c>
      <c r="C80" s="18">
        <v>0.68047337279999998</v>
      </c>
      <c r="D80" s="18">
        <v>0.10141148379999999</v>
      </c>
      <c r="F80" s="17">
        <v>43031</v>
      </c>
      <c r="G80" s="18">
        <v>280.60000000000002</v>
      </c>
      <c r="H80" s="18">
        <v>0.14255167499999999</v>
      </c>
      <c r="I80" s="18">
        <v>6.1865321270000002E-2</v>
      </c>
      <c r="J80" s="18"/>
      <c r="K80" s="17">
        <v>43031</v>
      </c>
      <c r="L80" s="18">
        <v>10370</v>
      </c>
      <c r="M80" s="18">
        <v>-8.6788813889999997E-2</v>
      </c>
      <c r="N80" s="18">
        <v>-3.7708268609999998E-2</v>
      </c>
    </row>
    <row r="81" spans="1:14" ht="15" thickBot="1" x14ac:dyDescent="0.35">
      <c r="A81" s="17">
        <v>43032</v>
      </c>
      <c r="B81" s="18">
        <v>171.5</v>
      </c>
      <c r="C81" s="18">
        <v>-0.55833088450000001</v>
      </c>
      <c r="D81" s="18">
        <v>-0.40707455100000001</v>
      </c>
      <c r="F81" s="17">
        <v>43032</v>
      </c>
      <c r="G81" s="18">
        <v>281</v>
      </c>
      <c r="H81" s="18">
        <v>3.0249110319999999</v>
      </c>
      <c r="I81" s="18">
        <v>1.2942248160000001</v>
      </c>
      <c r="J81" s="18"/>
      <c r="K81" s="17">
        <v>43032</v>
      </c>
      <c r="L81" s="18">
        <v>10361</v>
      </c>
      <c r="M81" s="18">
        <v>-1.302963034</v>
      </c>
      <c r="N81" s="18">
        <v>-0.56958853119999997</v>
      </c>
    </row>
    <row r="82" spans="1:14" ht="15" thickBot="1" x14ac:dyDescent="0.35">
      <c r="A82" s="17">
        <v>43033</v>
      </c>
      <c r="B82" s="18">
        <v>169.9</v>
      </c>
      <c r="C82" s="18">
        <v>-1.95035461</v>
      </c>
      <c r="D82" s="18">
        <v>-0.95623594209999996</v>
      </c>
      <c r="F82" s="17">
        <v>43033</v>
      </c>
      <c r="G82" s="18">
        <v>289.5</v>
      </c>
      <c r="H82" s="18">
        <v>4.3177892919999996</v>
      </c>
      <c r="I82" s="18">
        <v>1.835837489</v>
      </c>
      <c r="J82" s="18"/>
      <c r="K82" s="17">
        <v>43033</v>
      </c>
      <c r="L82" s="18">
        <v>10226</v>
      </c>
      <c r="M82" s="18">
        <v>-1.026794446</v>
      </c>
      <c r="N82" s="18">
        <v>-0.44823635319999999</v>
      </c>
    </row>
    <row r="83" spans="1:14" ht="15" thickBot="1" x14ac:dyDescent="0.35">
      <c r="A83" s="17">
        <v>43034</v>
      </c>
      <c r="B83" s="18">
        <v>166.2</v>
      </c>
      <c r="C83" s="18">
        <v>-0.30138637730000001</v>
      </c>
      <c r="D83" s="18">
        <v>0.1695191543</v>
      </c>
      <c r="F83" s="17">
        <v>43034</v>
      </c>
      <c r="G83" s="18">
        <v>302</v>
      </c>
      <c r="H83" s="18">
        <v>-0.66225165559999999</v>
      </c>
      <c r="I83" s="18">
        <v>-0.28856882369999998</v>
      </c>
      <c r="J83" s="18"/>
      <c r="K83" s="17">
        <v>43034</v>
      </c>
      <c r="L83" s="18">
        <v>10121</v>
      </c>
      <c r="M83" s="18">
        <v>5.9282679579999997E-2</v>
      </c>
      <c r="N83" s="18">
        <v>2.5738512129999998E-2</v>
      </c>
    </row>
    <row r="84" spans="1:14" ht="15" thickBot="1" x14ac:dyDescent="0.35">
      <c r="A84" s="17">
        <v>43035</v>
      </c>
      <c r="B84" s="18">
        <v>166.85</v>
      </c>
      <c r="C84" s="18">
        <v>-1.7533252720000001</v>
      </c>
      <c r="D84" s="18">
        <v>-0.73499762690000003</v>
      </c>
      <c r="F84" s="17">
        <v>43035</v>
      </c>
      <c r="G84" s="18">
        <v>300</v>
      </c>
      <c r="H84" s="18">
        <v>-4</v>
      </c>
      <c r="I84" s="18">
        <v>-1.772876696</v>
      </c>
      <c r="J84" s="18"/>
      <c r="K84" s="17">
        <v>43035</v>
      </c>
      <c r="L84" s="18">
        <v>10127</v>
      </c>
      <c r="M84" s="18">
        <v>-8.8871334060000001E-2</v>
      </c>
      <c r="N84" s="18">
        <v>-3.8613490690000002E-2</v>
      </c>
    </row>
    <row r="85" spans="1:14" ht="15" thickBot="1" x14ac:dyDescent="0.35">
      <c r="A85" s="17">
        <v>43036</v>
      </c>
      <c r="B85" s="18">
        <v>164.05</v>
      </c>
      <c r="C85" s="18">
        <v>1.2</v>
      </c>
      <c r="D85" s="18">
        <v>0.42152054960000002</v>
      </c>
      <c r="F85" s="17">
        <v>43036</v>
      </c>
      <c r="G85" s="18">
        <v>288</v>
      </c>
      <c r="H85" s="18">
        <v>-0.9375</v>
      </c>
      <c r="I85" s="18">
        <v>-0.40907161019999999</v>
      </c>
      <c r="J85" s="18"/>
      <c r="K85" s="17">
        <v>43036</v>
      </c>
      <c r="L85" s="18">
        <v>10118</v>
      </c>
      <c r="M85" s="18">
        <v>-0.73136983590000004</v>
      </c>
      <c r="N85" s="18">
        <v>-0.31879710319999999</v>
      </c>
    </row>
    <row r="86" spans="1:14" ht="15" thickBot="1" x14ac:dyDescent="0.35">
      <c r="A86" s="17">
        <v>43037</v>
      </c>
      <c r="B86" s="18">
        <v>165.65</v>
      </c>
      <c r="C86" s="18">
        <v>0.79051383399999997</v>
      </c>
      <c r="D86" s="18">
        <v>0.43045007439999999</v>
      </c>
      <c r="F86" s="17">
        <v>43037</v>
      </c>
      <c r="G86" s="18">
        <v>285.3</v>
      </c>
      <c r="H86" s="18">
        <v>-1.840168244</v>
      </c>
      <c r="I86" s="18">
        <v>-0.80661946520000005</v>
      </c>
      <c r="J86" s="18"/>
      <c r="K86" s="17">
        <v>43037</v>
      </c>
      <c r="L86" s="18">
        <v>10044</v>
      </c>
      <c r="M86" s="18">
        <v>1.2146555160000001</v>
      </c>
      <c r="N86" s="18">
        <v>0.52434013260000001</v>
      </c>
    </row>
    <row r="87" spans="1:14" ht="15" thickBot="1" x14ac:dyDescent="0.35">
      <c r="A87" s="17">
        <v>43038</v>
      </c>
      <c r="B87" s="18">
        <v>167.3</v>
      </c>
      <c r="C87" s="18">
        <v>1.689291101</v>
      </c>
      <c r="D87" s="18">
        <v>0.59299069579999997</v>
      </c>
      <c r="F87" s="17">
        <v>43038</v>
      </c>
      <c r="G87" s="18">
        <v>280.05</v>
      </c>
      <c r="H87" s="18">
        <v>7.0344581320000001</v>
      </c>
      <c r="I87" s="18">
        <v>2.9523614770000002</v>
      </c>
      <c r="J87" s="18"/>
      <c r="K87" s="17">
        <v>43038</v>
      </c>
      <c r="L87" s="18">
        <v>10166</v>
      </c>
      <c r="M87" s="18">
        <v>0.97383434980000005</v>
      </c>
      <c r="N87" s="18">
        <v>0.42088483399999999</v>
      </c>
    </row>
    <row r="88" spans="1:14" ht="15" thickBot="1" x14ac:dyDescent="0.35">
      <c r="A88" s="17">
        <v>43039</v>
      </c>
      <c r="B88" s="18">
        <v>169.6</v>
      </c>
      <c r="C88" s="18">
        <v>-2.0468703650000002</v>
      </c>
      <c r="D88" s="18">
        <v>-8.9717056350000005E-2</v>
      </c>
      <c r="F88" s="17">
        <v>43039</v>
      </c>
      <c r="G88" s="18">
        <v>299.75</v>
      </c>
      <c r="H88" s="18">
        <v>-3.2527105920000001</v>
      </c>
      <c r="I88" s="18">
        <v>-1.436119387</v>
      </c>
      <c r="J88" s="18"/>
      <c r="K88" s="17">
        <v>43039</v>
      </c>
      <c r="L88" s="18">
        <v>10265</v>
      </c>
      <c r="M88" s="18">
        <v>0.55528494890000002</v>
      </c>
      <c r="N88" s="18">
        <v>0.24049010270000001</v>
      </c>
    </row>
    <row r="89" spans="1:14" ht="15" thickBot="1" x14ac:dyDescent="0.35">
      <c r="A89" s="17">
        <v>43040</v>
      </c>
      <c r="B89" s="18">
        <v>169.25</v>
      </c>
      <c r="C89" s="18">
        <v>1.393095094</v>
      </c>
      <c r="D89" s="18">
        <v>0.29409130729999999</v>
      </c>
      <c r="F89" s="17">
        <v>43040</v>
      </c>
      <c r="G89" s="18">
        <v>290</v>
      </c>
      <c r="H89" s="18">
        <v>2.9137931030000002</v>
      </c>
      <c r="I89" s="18">
        <v>1.2473585330000001</v>
      </c>
      <c r="J89" s="18"/>
      <c r="K89" s="17">
        <v>43040</v>
      </c>
      <c r="L89" s="18">
        <v>10322</v>
      </c>
      <c r="M89" s="18">
        <v>-0.79441968610000002</v>
      </c>
      <c r="N89" s="18">
        <v>-0.34638980940000003</v>
      </c>
    </row>
    <row r="90" spans="1:14" ht="15" thickBot="1" x14ac:dyDescent="0.35">
      <c r="A90" s="17">
        <v>43041</v>
      </c>
      <c r="B90" s="18">
        <v>170.4</v>
      </c>
      <c r="C90" s="18">
        <v>1.7622461169999999</v>
      </c>
      <c r="D90" s="18">
        <v>0.16534880900000001</v>
      </c>
      <c r="F90" s="17">
        <v>43041</v>
      </c>
      <c r="G90" s="18">
        <v>298.45</v>
      </c>
      <c r="H90" s="18">
        <v>-3.1663595240000002</v>
      </c>
      <c r="I90" s="18">
        <v>-1.397374047</v>
      </c>
      <c r="J90" s="18"/>
      <c r="K90" s="17">
        <v>43041</v>
      </c>
      <c r="L90" s="18">
        <v>10240</v>
      </c>
      <c r="M90" s="18">
        <v>-0.46875</v>
      </c>
      <c r="N90" s="18">
        <v>-0.2040541649</v>
      </c>
    </row>
    <row r="91" spans="1:14" ht="15" thickBot="1" x14ac:dyDescent="0.35">
      <c r="A91" s="17">
        <v>43042</v>
      </c>
      <c r="B91" s="18">
        <v>171.05</v>
      </c>
      <c r="C91" s="18">
        <v>-8.1890226009999996</v>
      </c>
      <c r="D91" s="18">
        <v>-3.3916599359999999</v>
      </c>
      <c r="F91" s="17">
        <v>43042</v>
      </c>
      <c r="G91" s="18">
        <v>289</v>
      </c>
      <c r="H91" s="18">
        <v>-2.3702422150000002</v>
      </c>
      <c r="I91" s="18">
        <v>-1.041778815</v>
      </c>
      <c r="J91" s="18"/>
      <c r="K91" s="17">
        <v>43042</v>
      </c>
      <c r="L91" s="18">
        <v>10192</v>
      </c>
      <c r="M91" s="18">
        <v>0.58869701730000001</v>
      </c>
      <c r="N91" s="18">
        <v>0.25491825210000002</v>
      </c>
    </row>
    <row r="92" spans="1:14" ht="15" thickBot="1" x14ac:dyDescent="0.35">
      <c r="A92" s="17">
        <v>43043</v>
      </c>
      <c r="B92" s="18">
        <v>158.19999999999999</v>
      </c>
      <c r="C92" s="18">
        <v>0.6713554987</v>
      </c>
      <c r="D92" s="18">
        <v>0.2054053089</v>
      </c>
      <c r="F92" s="17">
        <v>43043</v>
      </c>
      <c r="G92" s="18">
        <v>282.14999999999998</v>
      </c>
      <c r="H92" s="18">
        <v>2.161970583</v>
      </c>
      <c r="I92" s="18">
        <v>0.92892613609999997</v>
      </c>
      <c r="J92" s="18"/>
      <c r="K92" s="17">
        <v>43043</v>
      </c>
      <c r="L92" s="18">
        <v>10252</v>
      </c>
      <c r="M92" s="18">
        <v>0.79008973859999998</v>
      </c>
      <c r="N92" s="18">
        <v>0.34178318769999999</v>
      </c>
    </row>
    <row r="93" spans="1:14" ht="15" thickBot="1" x14ac:dyDescent="0.35">
      <c r="A93" s="17">
        <v>43044</v>
      </c>
      <c r="B93" s="18">
        <v>158.94999999999999</v>
      </c>
      <c r="C93" s="18">
        <v>-2.794537949</v>
      </c>
      <c r="D93" s="18">
        <v>-0.2054053089</v>
      </c>
      <c r="F93" s="17">
        <v>43044</v>
      </c>
      <c r="G93" s="18">
        <v>288.25</v>
      </c>
      <c r="H93" s="18">
        <v>3.5385949700000001</v>
      </c>
      <c r="I93" s="18">
        <v>1.510226726</v>
      </c>
      <c r="J93" s="18"/>
      <c r="K93" s="17">
        <v>43044</v>
      </c>
      <c r="L93" s="18">
        <v>10333</v>
      </c>
      <c r="M93" s="18">
        <v>0.53227523470000004</v>
      </c>
      <c r="N93" s="18">
        <v>0.23055115679999999</v>
      </c>
    </row>
    <row r="94" spans="1:14" ht="15" thickBot="1" x14ac:dyDescent="0.35">
      <c r="A94" s="17">
        <v>43045</v>
      </c>
      <c r="B94" s="18">
        <v>158.19999999999999</v>
      </c>
      <c r="C94" s="18">
        <v>3.4955896769999999</v>
      </c>
      <c r="D94" s="18">
        <v>1.9853853290000001</v>
      </c>
      <c r="F94" s="17">
        <v>43045</v>
      </c>
      <c r="G94" s="18">
        <v>298.45</v>
      </c>
      <c r="H94" s="18">
        <v>-2.546490199</v>
      </c>
      <c r="I94" s="18">
        <v>-1.120251509</v>
      </c>
      <c r="J94" s="18"/>
      <c r="K94" s="17">
        <v>43045</v>
      </c>
      <c r="L94" s="18">
        <v>10388</v>
      </c>
      <c r="M94" s="18">
        <v>0.72198690799999998</v>
      </c>
      <c r="N94" s="18">
        <v>0.31242843619999999</v>
      </c>
    </row>
    <row r="95" spans="1:14" ht="15" thickBot="1" x14ac:dyDescent="0.35">
      <c r="A95" s="17">
        <v>43046</v>
      </c>
      <c r="B95" s="18">
        <v>165.6</v>
      </c>
      <c r="C95" s="18">
        <v>4.324494949</v>
      </c>
      <c r="D95" s="18">
        <v>0.57316240439999999</v>
      </c>
      <c r="F95" s="17">
        <v>43046</v>
      </c>
      <c r="G95" s="18">
        <v>290.85000000000002</v>
      </c>
      <c r="H95" s="18">
        <v>5.9652741960000002</v>
      </c>
      <c r="I95" s="18">
        <v>2.5163566249999998</v>
      </c>
      <c r="J95" s="18"/>
      <c r="K95" s="17">
        <v>43046</v>
      </c>
      <c r="L95" s="18">
        <v>10463</v>
      </c>
      <c r="M95" s="18">
        <v>-0.18159227750000001</v>
      </c>
      <c r="N95" s="18">
        <v>-7.8936216840000004E-2</v>
      </c>
    </row>
    <row r="96" spans="1:14" ht="15" thickBot="1" x14ac:dyDescent="0.35">
      <c r="A96" s="17">
        <v>43047</v>
      </c>
      <c r="B96" s="18">
        <v>167.8</v>
      </c>
      <c r="C96" s="18">
        <v>-1.9667170949999999</v>
      </c>
      <c r="D96" s="18">
        <v>-0.45530765579999999</v>
      </c>
      <c r="F96" s="17">
        <v>43047</v>
      </c>
      <c r="G96" s="18">
        <v>308.2</v>
      </c>
      <c r="H96" s="18">
        <v>-2.7579493839999998</v>
      </c>
      <c r="I96" s="18">
        <v>-1.2145891440000001</v>
      </c>
      <c r="J96" s="18"/>
      <c r="K96" s="17">
        <v>43047</v>
      </c>
      <c r="L96" s="18">
        <v>10444</v>
      </c>
      <c r="M96" s="18">
        <v>-3.8299502110000001E-2</v>
      </c>
      <c r="N96" s="18">
        <v>-1.6636448469999999E-2</v>
      </c>
    </row>
    <row r="97" spans="1:14" ht="15" thickBot="1" x14ac:dyDescent="0.35">
      <c r="A97" s="17">
        <v>43048</v>
      </c>
      <c r="B97" s="18">
        <v>166.05</v>
      </c>
      <c r="C97" s="18">
        <v>1.049382716</v>
      </c>
      <c r="D97" s="18">
        <v>-0.35452807650000001</v>
      </c>
      <c r="F97" s="17">
        <v>43048</v>
      </c>
      <c r="G97" s="18">
        <v>299.7</v>
      </c>
      <c r="H97" s="18">
        <v>-0.78411745079999995</v>
      </c>
      <c r="I97" s="18">
        <v>-0.34188001099999998</v>
      </c>
      <c r="J97" s="18"/>
      <c r="K97" s="17">
        <v>43048</v>
      </c>
      <c r="L97" s="18">
        <v>10440</v>
      </c>
      <c r="M97" s="18">
        <v>0.5076628352</v>
      </c>
      <c r="N97" s="18">
        <v>0.2199174196</v>
      </c>
    </row>
    <row r="98" spans="1:14" ht="15" thickBot="1" x14ac:dyDescent="0.35">
      <c r="A98" s="17">
        <v>43049</v>
      </c>
      <c r="B98" s="18">
        <v>164.7</v>
      </c>
      <c r="C98" s="18">
        <v>0.48869883930000002</v>
      </c>
      <c r="D98" s="18">
        <v>0.79689296710000002</v>
      </c>
      <c r="F98" s="17">
        <v>43049</v>
      </c>
      <c r="G98" s="18">
        <v>297.35000000000002</v>
      </c>
      <c r="H98" s="18">
        <v>-0.6053472339</v>
      </c>
      <c r="I98" s="18">
        <v>-0.263697915</v>
      </c>
      <c r="J98" s="18"/>
      <c r="K98" s="17">
        <v>43049</v>
      </c>
      <c r="L98" s="18">
        <v>10493</v>
      </c>
      <c r="M98" s="18">
        <v>0.36214619269999998</v>
      </c>
      <c r="N98" s="18">
        <v>0.15699399050000001</v>
      </c>
    </row>
    <row r="99" spans="1:14" ht="15" thickBot="1" x14ac:dyDescent="0.35">
      <c r="A99" s="17">
        <v>43050</v>
      </c>
      <c r="B99" s="18">
        <v>167.75</v>
      </c>
      <c r="C99" s="18">
        <v>-0.97264437690000005</v>
      </c>
      <c r="D99" s="18">
        <v>-0.61270236249999999</v>
      </c>
      <c r="F99" s="17">
        <v>43050</v>
      </c>
      <c r="G99" s="18">
        <v>295.55</v>
      </c>
      <c r="H99" s="18">
        <v>8.6110641179999998</v>
      </c>
      <c r="I99" s="18">
        <v>3.5874068719999999</v>
      </c>
      <c r="J99" s="18"/>
      <c r="K99" s="17">
        <v>43050</v>
      </c>
      <c r="L99" s="18">
        <v>10531</v>
      </c>
      <c r="M99" s="18">
        <v>-0.38932674960000002</v>
      </c>
      <c r="N99" s="18">
        <v>-0.16941245739999999</v>
      </c>
    </row>
    <row r="100" spans="1:14" ht="15" thickBot="1" x14ac:dyDescent="0.35">
      <c r="A100" s="17">
        <v>43051</v>
      </c>
      <c r="B100" s="18">
        <v>165.4</v>
      </c>
      <c r="C100" s="18">
        <v>-0.85942295889999998</v>
      </c>
      <c r="D100" s="18">
        <v>-0.98254853099999995</v>
      </c>
      <c r="F100" s="17">
        <v>43051</v>
      </c>
      <c r="G100" s="18">
        <v>321</v>
      </c>
      <c r="H100" s="18">
        <v>-5.8255451709999999</v>
      </c>
      <c r="I100" s="18">
        <v>-2.6066885229999999</v>
      </c>
      <c r="J100" s="18"/>
      <c r="K100" s="17">
        <v>43051</v>
      </c>
      <c r="L100" s="18">
        <v>10490</v>
      </c>
      <c r="M100" s="18">
        <v>-0.12392755</v>
      </c>
      <c r="N100" s="18">
        <v>-5.3854428279999998E-2</v>
      </c>
    </row>
    <row r="101" spans="1:14" ht="15" thickBot="1" x14ac:dyDescent="0.35">
      <c r="A101" s="17">
        <v>43097</v>
      </c>
      <c r="B101" s="18">
        <v>161.69999999999999</v>
      </c>
      <c r="C101" s="18">
        <v>-0.1238390093</v>
      </c>
      <c r="D101" s="18">
        <v>1.283461712</v>
      </c>
      <c r="F101" s="17">
        <v>43097</v>
      </c>
      <c r="G101" s="18">
        <v>302.3</v>
      </c>
      <c r="H101" s="18">
        <v>-1.0750909689999999</v>
      </c>
      <c r="I101" s="18">
        <v>-0.46943404300000002</v>
      </c>
      <c r="J101" s="18"/>
      <c r="K101" s="17">
        <v>43097</v>
      </c>
      <c r="L101" s="18">
        <v>10477</v>
      </c>
      <c r="M101" s="18">
        <v>0.50587000100000001</v>
      </c>
      <c r="N101" s="18">
        <v>0.2191427275</v>
      </c>
    </row>
    <row r="102" spans="1:14" ht="15" thickBot="1" x14ac:dyDescent="0.35">
      <c r="A102" s="17">
        <v>43098</v>
      </c>
      <c r="B102" s="18">
        <v>166.55</v>
      </c>
      <c r="C102" s="18">
        <v>3.2548047119999999</v>
      </c>
      <c r="D102" s="18">
        <v>0.2470174346</v>
      </c>
      <c r="F102" s="17">
        <v>43098</v>
      </c>
      <c r="G102" s="18">
        <v>299.05</v>
      </c>
      <c r="H102" s="18">
        <v>8.2260491560000002</v>
      </c>
      <c r="I102" s="18">
        <v>3.4331804610000001</v>
      </c>
      <c r="J102" s="18"/>
      <c r="K102" s="17">
        <v>43098</v>
      </c>
      <c r="L102" s="18">
        <v>10530</v>
      </c>
      <c r="M102" s="18">
        <v>-0.89696106360000005</v>
      </c>
      <c r="N102" s="18">
        <v>-0.3913027926</v>
      </c>
    </row>
    <row r="103" spans="1:14" ht="15" thickBot="1" x14ac:dyDescent="0.35">
      <c r="A103" s="17">
        <v>43101</v>
      </c>
      <c r="B103" s="18">
        <v>167.5</v>
      </c>
      <c r="C103" s="18">
        <v>-3.692584809</v>
      </c>
      <c r="D103" s="18">
        <v>-1.1827206969999999</v>
      </c>
      <c r="F103" s="17">
        <v>43101</v>
      </c>
      <c r="G103" s="18">
        <v>323.64999999999998</v>
      </c>
      <c r="H103" s="18">
        <v>-2.7498841340000002</v>
      </c>
      <c r="I103" s="18">
        <v>-1.210987257</v>
      </c>
      <c r="J103" s="18"/>
      <c r="K103" s="17">
        <v>43101</v>
      </c>
      <c r="L103" s="18">
        <v>10435.549999999999</v>
      </c>
      <c r="M103" s="18">
        <v>6.3724480259999994E-2</v>
      </c>
      <c r="N103" s="18">
        <v>2.7666375949999999E-2</v>
      </c>
    </row>
    <row r="104" spans="1:14" ht="15" thickBot="1" x14ac:dyDescent="0.35">
      <c r="A104" s="17">
        <v>43102</v>
      </c>
      <c r="B104" s="18">
        <v>163</v>
      </c>
      <c r="C104" s="18">
        <v>1.3092269329999999</v>
      </c>
      <c r="D104" s="18">
        <v>0.22588413139999999</v>
      </c>
      <c r="F104" s="17">
        <v>43102</v>
      </c>
      <c r="G104" s="18">
        <v>314.75</v>
      </c>
      <c r="H104" s="18">
        <v>9.9126290709999996</v>
      </c>
      <c r="I104" s="18">
        <v>4.1047596159999999</v>
      </c>
      <c r="J104" s="18"/>
      <c r="K104" s="17">
        <v>43102</v>
      </c>
      <c r="L104" s="18">
        <v>10442.200000000001</v>
      </c>
      <c r="M104" s="18">
        <v>9.5765260189999996E-3</v>
      </c>
      <c r="N104" s="18">
        <v>4.158833273E-3</v>
      </c>
    </row>
    <row r="105" spans="1:14" ht="15" thickBot="1" x14ac:dyDescent="0.35">
      <c r="A105" s="17">
        <v>43103</v>
      </c>
      <c r="B105" s="18">
        <v>163.85</v>
      </c>
      <c r="C105" s="18">
        <v>0.1538461538</v>
      </c>
      <c r="D105" s="18">
        <v>0.46138867300000003</v>
      </c>
      <c r="F105" s="17">
        <v>43103</v>
      </c>
      <c r="G105" s="18">
        <v>345.95</v>
      </c>
      <c r="H105" s="18">
        <v>3.4398034399999999</v>
      </c>
      <c r="I105" s="18">
        <v>1.4687686609999999</v>
      </c>
      <c r="J105" s="18"/>
      <c r="K105" s="17">
        <v>43103</v>
      </c>
      <c r="L105" s="18">
        <v>10443.200000000001</v>
      </c>
      <c r="M105" s="18">
        <v>0.58985751490000005</v>
      </c>
      <c r="N105" s="18">
        <v>0.25541929730000001</v>
      </c>
    </row>
    <row r="106" spans="1:14" ht="15" thickBot="1" x14ac:dyDescent="0.35">
      <c r="A106" s="17">
        <v>43104</v>
      </c>
      <c r="B106" s="18">
        <v>165.6</v>
      </c>
      <c r="C106" s="18">
        <v>0.39938556069999998</v>
      </c>
      <c r="D106" s="18">
        <v>-0.40840977270000001</v>
      </c>
      <c r="F106" s="17">
        <v>43104</v>
      </c>
      <c r="G106" s="18">
        <v>357.85</v>
      </c>
      <c r="H106" s="18">
        <v>1.2435377949999999</v>
      </c>
      <c r="I106" s="18">
        <v>0.53673124849999998</v>
      </c>
      <c r="J106" s="18"/>
      <c r="K106" s="17">
        <v>43104</v>
      </c>
      <c r="L106" s="18">
        <v>10504.8</v>
      </c>
      <c r="M106" s="18">
        <v>0.51452669259999995</v>
      </c>
      <c r="N106" s="18">
        <v>0.22288319710000001</v>
      </c>
    </row>
    <row r="107" spans="1:14" ht="15" thickBot="1" x14ac:dyDescent="0.35">
      <c r="A107" s="17">
        <v>43105</v>
      </c>
      <c r="B107" s="18">
        <v>164.05</v>
      </c>
      <c r="C107" s="18">
        <v>9.179926561E-2</v>
      </c>
      <c r="D107" s="18">
        <v>9.2557848200000001E-2</v>
      </c>
      <c r="F107" s="17">
        <v>43105</v>
      </c>
      <c r="G107" s="18">
        <v>362.3</v>
      </c>
      <c r="H107" s="18">
        <v>-0.97985095219999996</v>
      </c>
      <c r="I107" s="18">
        <v>-0.42764242920000001</v>
      </c>
      <c r="J107" s="18"/>
      <c r="K107" s="17">
        <v>43105</v>
      </c>
      <c r="L107" s="18">
        <v>10558.85</v>
      </c>
      <c r="M107" s="18">
        <v>0.61322966040000004</v>
      </c>
      <c r="N107" s="18">
        <v>0.26550899719999999</v>
      </c>
    </row>
    <row r="108" spans="1:14" ht="15" thickBot="1" x14ac:dyDescent="0.35">
      <c r="A108" s="17">
        <v>43108</v>
      </c>
      <c r="B108" s="18">
        <v>164.4</v>
      </c>
      <c r="C108" s="18">
        <v>-0.18343014369999999</v>
      </c>
      <c r="D108" s="18">
        <v>7.9178596569999996E-2</v>
      </c>
      <c r="F108" s="17">
        <v>43108</v>
      </c>
      <c r="G108" s="18">
        <v>358.75</v>
      </c>
      <c r="H108" s="18">
        <v>-2.7735191640000001</v>
      </c>
      <c r="I108" s="18">
        <v>-1.221543348</v>
      </c>
      <c r="J108" s="18"/>
      <c r="K108" s="17">
        <v>43108</v>
      </c>
      <c r="L108" s="18">
        <v>10623.6</v>
      </c>
      <c r="M108" s="18">
        <v>0.1261342671</v>
      </c>
      <c r="N108" s="18">
        <v>5.4744897399999999E-2</v>
      </c>
    </row>
    <row r="109" spans="1:14" ht="15" thickBot="1" x14ac:dyDescent="0.35">
      <c r="A109" s="17">
        <v>43109</v>
      </c>
      <c r="B109" s="18">
        <v>164.7</v>
      </c>
      <c r="C109" s="18">
        <v>1.6845329250000001</v>
      </c>
      <c r="D109" s="18">
        <v>1.8329560330000001</v>
      </c>
      <c r="F109" s="17">
        <v>43109</v>
      </c>
      <c r="G109" s="18">
        <v>348.8</v>
      </c>
      <c r="H109" s="18">
        <v>-2.9673165140000002</v>
      </c>
      <c r="I109" s="18">
        <v>-1.3081957829999999</v>
      </c>
      <c r="J109" s="18"/>
      <c r="K109" s="17">
        <v>43109</v>
      </c>
      <c r="L109" s="18">
        <v>10637</v>
      </c>
      <c r="M109" s="18">
        <v>-4.5125505310000001E-2</v>
      </c>
      <c r="N109" s="18">
        <v>-1.9602181069999999E-2</v>
      </c>
    </row>
    <row r="110" spans="1:14" ht="15" thickBot="1" x14ac:dyDescent="0.35">
      <c r="A110" s="17">
        <v>43110</v>
      </c>
      <c r="B110" s="18">
        <v>171.8</v>
      </c>
      <c r="C110" s="18">
        <v>1.6566265060000001</v>
      </c>
      <c r="D110" s="18">
        <v>5.052874123E-2</v>
      </c>
      <c r="F110" s="17">
        <v>43110</v>
      </c>
      <c r="G110" s="18">
        <v>338.45</v>
      </c>
      <c r="H110" s="18">
        <v>-1.46254986</v>
      </c>
      <c r="I110" s="18">
        <v>-0.63986801810000005</v>
      </c>
      <c r="J110" s="18"/>
      <c r="K110" s="17">
        <v>43110</v>
      </c>
      <c r="L110" s="18">
        <v>10632.2</v>
      </c>
      <c r="M110" s="18">
        <v>0.17870243220000001</v>
      </c>
      <c r="N110" s="18">
        <v>7.7540217709999998E-2</v>
      </c>
    </row>
    <row r="111" spans="1:14" ht="15" thickBot="1" x14ac:dyDescent="0.35">
      <c r="A111" s="17">
        <v>43111</v>
      </c>
      <c r="B111" s="18">
        <v>172</v>
      </c>
      <c r="C111" s="18">
        <v>-1.0370370369999999</v>
      </c>
      <c r="D111" s="18">
        <v>-0.84133643179999995</v>
      </c>
      <c r="F111" s="17">
        <v>43111</v>
      </c>
      <c r="G111" s="18">
        <v>333.5</v>
      </c>
      <c r="H111" s="18">
        <v>3.8530734629999999</v>
      </c>
      <c r="I111" s="18">
        <v>1.6419353720000001</v>
      </c>
      <c r="J111" s="18"/>
      <c r="K111" s="17">
        <v>43111</v>
      </c>
      <c r="L111" s="18">
        <v>10651.2</v>
      </c>
      <c r="M111" s="18">
        <v>0.28212783540000003</v>
      </c>
      <c r="N111" s="18">
        <v>0.1223540457</v>
      </c>
    </row>
    <row r="112" spans="1:14" ht="15" thickBot="1" x14ac:dyDescent="0.35">
      <c r="A112" s="17">
        <v>43112</v>
      </c>
      <c r="B112" s="18">
        <v>168.7</v>
      </c>
      <c r="C112" s="18">
        <v>0.98802395210000005</v>
      </c>
      <c r="D112" s="18">
        <v>0.46093007390000001</v>
      </c>
      <c r="F112" s="17">
        <v>43112</v>
      </c>
      <c r="G112" s="18">
        <v>346.35</v>
      </c>
      <c r="H112" s="18">
        <v>-0.3753428613</v>
      </c>
      <c r="I112" s="18">
        <v>-0.16331602310000001</v>
      </c>
      <c r="J112" s="18"/>
      <c r="K112" s="17">
        <v>43112</v>
      </c>
      <c r="L112" s="18">
        <v>10681.25</v>
      </c>
      <c r="M112" s="18">
        <v>0.56454066709999995</v>
      </c>
      <c r="N112" s="18">
        <v>0.24448742849999999</v>
      </c>
    </row>
    <row r="113" spans="1:14" ht="15" thickBot="1" x14ac:dyDescent="0.35">
      <c r="A113" s="17">
        <v>43115</v>
      </c>
      <c r="B113" s="18">
        <v>170.5</v>
      </c>
      <c r="C113" s="18">
        <v>-1.571301512</v>
      </c>
      <c r="D113" s="18">
        <v>-0.90079121809999996</v>
      </c>
      <c r="F113" s="17">
        <v>43115</v>
      </c>
      <c r="G113" s="18">
        <v>345.05</v>
      </c>
      <c r="H113" s="18">
        <v>-2.4634111000000001</v>
      </c>
      <c r="I113" s="18">
        <v>-1.083243685</v>
      </c>
      <c r="J113" s="18"/>
      <c r="K113" s="17">
        <v>43115</v>
      </c>
      <c r="L113" s="18">
        <v>10741.55</v>
      </c>
      <c r="M113" s="18">
        <v>-0.38262634350000002</v>
      </c>
      <c r="N113" s="18">
        <v>-0.1664912328</v>
      </c>
    </row>
    <row r="114" spans="1:14" ht="15" thickBot="1" x14ac:dyDescent="0.35">
      <c r="A114" s="17">
        <v>43116</v>
      </c>
      <c r="B114" s="18">
        <v>167</v>
      </c>
      <c r="C114" s="18">
        <v>-1.2048192769999999</v>
      </c>
      <c r="D114" s="18">
        <v>-0.19548171719999999</v>
      </c>
      <c r="F114" s="17">
        <v>43116</v>
      </c>
      <c r="G114" s="18">
        <v>336.55</v>
      </c>
      <c r="H114" s="18">
        <v>-4.6204130140000004</v>
      </c>
      <c r="I114" s="18">
        <v>-2.0544562489999998</v>
      </c>
      <c r="J114" s="18"/>
      <c r="K114" s="17">
        <v>43116</v>
      </c>
      <c r="L114" s="18">
        <v>10700.45</v>
      </c>
      <c r="M114" s="18">
        <v>0.82332985999999997</v>
      </c>
      <c r="N114" s="18">
        <v>0.35610366440000002</v>
      </c>
    </row>
    <row r="115" spans="1:14" ht="15" thickBot="1" x14ac:dyDescent="0.35">
      <c r="A115" s="17">
        <v>43117</v>
      </c>
      <c r="B115" s="18">
        <v>166.25</v>
      </c>
      <c r="C115" s="18">
        <v>-1.5243902439999999</v>
      </c>
      <c r="D115" s="18">
        <v>-0.19636558630000001</v>
      </c>
      <c r="F115" s="17">
        <v>43117</v>
      </c>
      <c r="G115" s="18">
        <v>321</v>
      </c>
      <c r="H115" s="18">
        <v>2.4143302179999999</v>
      </c>
      <c r="I115" s="18">
        <v>1.036072909</v>
      </c>
      <c r="J115" s="18"/>
      <c r="K115" s="17">
        <v>43117</v>
      </c>
      <c r="L115" s="18">
        <v>10788.55</v>
      </c>
      <c r="M115" s="18">
        <v>0.26370550259999997</v>
      </c>
      <c r="N115" s="18">
        <v>0.1143751041</v>
      </c>
    </row>
    <row r="116" spans="1:14" ht="15" thickBot="1" x14ac:dyDescent="0.35">
      <c r="A116" s="17">
        <v>43118</v>
      </c>
      <c r="B116" s="18">
        <v>165.5</v>
      </c>
      <c r="C116" s="18">
        <v>-0.27863777090000003</v>
      </c>
      <c r="D116" s="18">
        <v>-0.56788592999999998</v>
      </c>
      <c r="F116" s="17">
        <v>43118</v>
      </c>
      <c r="G116" s="18">
        <v>328.75</v>
      </c>
      <c r="H116" s="18">
        <v>1.901140684</v>
      </c>
      <c r="I116" s="18">
        <v>0.81790455390000005</v>
      </c>
      <c r="J116" s="18"/>
      <c r="K116" s="17">
        <v>43118</v>
      </c>
      <c r="L116" s="18">
        <v>10817</v>
      </c>
      <c r="M116" s="18">
        <v>0.71831376540000003</v>
      </c>
      <c r="N116" s="18">
        <v>0.3108446165</v>
      </c>
    </row>
    <row r="117" spans="1:14" ht="15" thickBot="1" x14ac:dyDescent="0.35">
      <c r="A117" s="17">
        <v>43119</v>
      </c>
      <c r="B117" s="18">
        <v>163.35</v>
      </c>
      <c r="C117" s="18">
        <v>1.2108040980000001</v>
      </c>
      <c r="D117" s="18">
        <v>0.29147390070000001</v>
      </c>
      <c r="F117" s="17">
        <v>43119</v>
      </c>
      <c r="G117" s="18">
        <v>335</v>
      </c>
      <c r="H117" s="18">
        <v>1.164179104</v>
      </c>
      <c r="I117" s="18">
        <v>0.50267618010000004</v>
      </c>
      <c r="J117" s="18"/>
      <c r="K117" s="17">
        <v>43119</v>
      </c>
      <c r="L117" s="18">
        <v>10894.7</v>
      </c>
      <c r="M117" s="18">
        <v>0.65628241249999997</v>
      </c>
      <c r="N117" s="18">
        <v>0.28408863480000002</v>
      </c>
    </row>
    <row r="118" spans="1:14" ht="15" thickBot="1" x14ac:dyDescent="0.35">
      <c r="A118" s="17">
        <v>43122</v>
      </c>
      <c r="B118" s="18">
        <v>164.45</v>
      </c>
      <c r="C118" s="18">
        <v>0.55214723929999998</v>
      </c>
      <c r="D118" s="18">
        <v>9.2332954240000001E-2</v>
      </c>
      <c r="F118" s="17">
        <v>43122</v>
      </c>
      <c r="G118" s="18">
        <v>338.9</v>
      </c>
      <c r="H118" s="18">
        <v>-2.6261434050000001</v>
      </c>
      <c r="I118" s="18">
        <v>-1.1557628959999999</v>
      </c>
      <c r="J118" s="18"/>
      <c r="K118" s="17">
        <v>43122</v>
      </c>
      <c r="L118" s="18">
        <v>10966.2</v>
      </c>
      <c r="M118" s="18">
        <v>1.071474166</v>
      </c>
      <c r="N118" s="18">
        <v>0.46286000980000003</v>
      </c>
    </row>
    <row r="119" spans="1:14" ht="15" thickBot="1" x14ac:dyDescent="0.35">
      <c r="A119" s="17">
        <v>43123</v>
      </c>
      <c r="B119" s="18">
        <v>164.8</v>
      </c>
      <c r="C119" s="18">
        <v>-2.3794996949999998</v>
      </c>
      <c r="D119" s="18">
        <v>-1.026622634</v>
      </c>
      <c r="F119" s="17">
        <v>43123</v>
      </c>
      <c r="G119" s="18">
        <v>330</v>
      </c>
      <c r="H119" s="18">
        <v>-6.9393939390000003</v>
      </c>
      <c r="I119" s="18">
        <v>-3.123412343</v>
      </c>
      <c r="J119" s="18"/>
      <c r="K119" s="17">
        <v>43123</v>
      </c>
      <c r="L119" s="18">
        <v>11083.7</v>
      </c>
      <c r="M119" s="18">
        <v>2.0751193189999999E-2</v>
      </c>
      <c r="N119" s="18">
        <v>9.0111937639999994E-3</v>
      </c>
    </row>
    <row r="120" spans="1:14" ht="15" thickBot="1" x14ac:dyDescent="0.35">
      <c r="A120" s="17">
        <v>43124</v>
      </c>
      <c r="B120" s="18">
        <v>160.94999999999999</v>
      </c>
      <c r="C120" s="18">
        <v>-1.1875</v>
      </c>
      <c r="D120" s="18">
        <v>-0.25709983660000002</v>
      </c>
      <c r="F120" s="17">
        <v>43124</v>
      </c>
      <c r="G120" s="18">
        <v>307.10000000000002</v>
      </c>
      <c r="H120" s="18">
        <v>2.7841094110000002</v>
      </c>
      <c r="I120" s="18">
        <v>1.1925977219999999</v>
      </c>
      <c r="J120" s="18"/>
      <c r="K120" s="17">
        <v>43124</v>
      </c>
      <c r="L120" s="18">
        <v>11086</v>
      </c>
      <c r="M120" s="18">
        <v>-0.1474833123</v>
      </c>
      <c r="N120" s="18">
        <v>-6.40984676E-2</v>
      </c>
    </row>
    <row r="121" spans="1:14" ht="15" thickBot="1" x14ac:dyDescent="0.35">
      <c r="A121" s="17">
        <v>43125</v>
      </c>
      <c r="B121" s="18">
        <v>160</v>
      </c>
      <c r="C121" s="18">
        <v>0.15812776719999999</v>
      </c>
      <c r="D121" s="18">
        <v>-0.2449803009</v>
      </c>
      <c r="F121" s="17">
        <v>43125</v>
      </c>
      <c r="G121" s="18">
        <v>315.64999999999998</v>
      </c>
      <c r="H121" s="18">
        <v>-3.3581498500000002</v>
      </c>
      <c r="I121" s="18">
        <v>-1.4834764330000001</v>
      </c>
      <c r="J121" s="18"/>
      <c r="K121" s="17">
        <v>43125</v>
      </c>
      <c r="L121" s="18">
        <v>11069.65</v>
      </c>
      <c r="M121" s="18">
        <v>0.54879783910000002</v>
      </c>
      <c r="N121" s="18">
        <v>0.2376882541</v>
      </c>
    </row>
    <row r="122" spans="1:14" ht="15" thickBot="1" x14ac:dyDescent="0.35">
      <c r="A122" s="17">
        <v>43129</v>
      </c>
      <c r="B122" s="18">
        <v>159.1</v>
      </c>
      <c r="C122" s="18">
        <v>-0.85254183770000003</v>
      </c>
      <c r="D122" s="18">
        <v>1.3646331039999999E-2</v>
      </c>
      <c r="F122" s="17">
        <v>43129</v>
      </c>
      <c r="G122" s="18">
        <v>305.05</v>
      </c>
      <c r="H122" s="18">
        <v>-1.9341091619999999</v>
      </c>
      <c r="I122" s="18">
        <v>-0.84820221500000004</v>
      </c>
      <c r="J122" s="18"/>
      <c r="K122" s="17">
        <v>43129</v>
      </c>
      <c r="L122" s="18">
        <v>11130.4</v>
      </c>
      <c r="M122" s="18">
        <v>-0.72549054840000005</v>
      </c>
      <c r="N122" s="18">
        <v>-0.31622502520000001</v>
      </c>
    </row>
    <row r="123" spans="1:14" ht="15" thickBot="1" x14ac:dyDescent="0.35">
      <c r="A123" s="17">
        <v>43130</v>
      </c>
      <c r="B123" s="18">
        <v>159.15</v>
      </c>
      <c r="C123" s="18">
        <v>-6.369426752E-2</v>
      </c>
      <c r="D123" s="18">
        <v>-0.16403965940000001</v>
      </c>
      <c r="F123" s="17">
        <v>43130</v>
      </c>
      <c r="G123" s="18">
        <v>299.14999999999998</v>
      </c>
      <c r="H123" s="18">
        <v>-3.3929466819999998</v>
      </c>
      <c r="I123" s="18">
        <v>-1.499116442</v>
      </c>
      <c r="J123" s="18"/>
      <c r="K123" s="17">
        <v>43130</v>
      </c>
      <c r="L123" s="18">
        <v>11049.65</v>
      </c>
      <c r="M123" s="18">
        <v>-0.198648826</v>
      </c>
      <c r="N123" s="18">
        <v>-8.6357891859999994E-2</v>
      </c>
    </row>
    <row r="124" spans="1:14" ht="15" thickBot="1" x14ac:dyDescent="0.35">
      <c r="A124" s="17">
        <v>43131</v>
      </c>
      <c r="B124" s="18">
        <v>158.55000000000001</v>
      </c>
      <c r="C124" s="18">
        <v>-9.5602294460000001E-2</v>
      </c>
      <c r="D124" s="18">
        <v>-0.28856882369999998</v>
      </c>
      <c r="F124" s="17">
        <v>43131</v>
      </c>
      <c r="G124" s="18">
        <v>289</v>
      </c>
      <c r="H124" s="18">
        <v>1.055363322</v>
      </c>
      <c r="I124" s="18">
        <v>0.45593678189999998</v>
      </c>
      <c r="J124" s="18"/>
      <c r="K124" s="17">
        <v>43131</v>
      </c>
      <c r="L124" s="18">
        <v>11027.7</v>
      </c>
      <c r="M124" s="18">
        <v>-9.7935199540000004E-2</v>
      </c>
      <c r="N124" s="18">
        <v>-4.25535576E-2</v>
      </c>
    </row>
    <row r="125" spans="1:14" ht="15" thickBot="1" x14ac:dyDescent="0.35">
      <c r="A125" s="17">
        <v>43132</v>
      </c>
      <c r="B125" s="18">
        <v>157.5</v>
      </c>
      <c r="C125" s="18">
        <v>-8.133971292</v>
      </c>
      <c r="D125" s="18">
        <v>-2.3802914670000002</v>
      </c>
      <c r="F125" s="17">
        <v>43132</v>
      </c>
      <c r="G125" s="18">
        <v>292.05</v>
      </c>
      <c r="H125" s="18">
        <v>-4.6053757920000002</v>
      </c>
      <c r="I125" s="18">
        <v>-2.0476098490000001</v>
      </c>
      <c r="J125" s="18"/>
      <c r="K125" s="17">
        <v>43132</v>
      </c>
      <c r="L125" s="18">
        <v>11016.9</v>
      </c>
      <c r="M125" s="18">
        <v>-2.3264257640000001</v>
      </c>
      <c r="N125" s="18">
        <v>-1.0222919559999999</v>
      </c>
    </row>
    <row r="126" spans="1:14" ht="15" thickBot="1" x14ac:dyDescent="0.35">
      <c r="A126" s="17">
        <v>43133</v>
      </c>
      <c r="B126" s="18">
        <v>149.1</v>
      </c>
      <c r="C126" s="18">
        <v>-1.0416666670000001</v>
      </c>
      <c r="D126" s="18">
        <v>1.75539654</v>
      </c>
      <c r="F126" s="17">
        <v>43133</v>
      </c>
      <c r="G126" s="18">
        <v>278.60000000000002</v>
      </c>
      <c r="H126" s="18">
        <v>-0.32304379039999997</v>
      </c>
      <c r="I126" s="18">
        <v>-0.14052323380000001</v>
      </c>
      <c r="J126" s="18"/>
      <c r="K126" s="17">
        <v>43133</v>
      </c>
      <c r="L126" s="18">
        <v>10760.6</v>
      </c>
      <c r="M126" s="18">
        <v>-0.87402189470000002</v>
      </c>
      <c r="N126" s="18">
        <v>-0.38125143410000001</v>
      </c>
    </row>
    <row r="127" spans="1:14" ht="15" thickBot="1" x14ac:dyDescent="0.35">
      <c r="A127" s="17">
        <v>43136</v>
      </c>
      <c r="B127" s="18">
        <v>155.25</v>
      </c>
      <c r="C127" s="18">
        <v>-5.263157895</v>
      </c>
      <c r="D127" s="18">
        <v>-1.9305155199999999</v>
      </c>
      <c r="F127" s="17">
        <v>43136</v>
      </c>
      <c r="G127" s="18">
        <v>277.7</v>
      </c>
      <c r="H127" s="18">
        <v>2.0885848039999999</v>
      </c>
      <c r="I127" s="18">
        <v>0.89771834790000005</v>
      </c>
      <c r="J127" s="18"/>
      <c r="K127" s="17">
        <v>43136</v>
      </c>
      <c r="L127" s="18">
        <v>10666.55</v>
      </c>
      <c r="M127" s="18">
        <v>-1.577829758</v>
      </c>
      <c r="N127" s="18">
        <v>-0.69070628550000002</v>
      </c>
    </row>
    <row r="128" spans="1:14" ht="15" thickBot="1" x14ac:dyDescent="0.35">
      <c r="A128" s="17">
        <v>43137</v>
      </c>
      <c r="B128" s="18">
        <v>148.5</v>
      </c>
      <c r="C128" s="18">
        <v>7.8148148150000001</v>
      </c>
      <c r="D128" s="18">
        <v>-1.462517212E-2</v>
      </c>
      <c r="F128" s="17">
        <v>43137</v>
      </c>
      <c r="G128" s="18">
        <v>283.5</v>
      </c>
      <c r="H128" s="18">
        <v>3.4567901230000002</v>
      </c>
      <c r="I128" s="18">
        <v>1.4758999749999999</v>
      </c>
      <c r="J128" s="18"/>
      <c r="K128" s="17">
        <v>43137</v>
      </c>
      <c r="L128" s="18">
        <v>10498.25</v>
      </c>
      <c r="M128" s="18">
        <v>-0.20527230730000001</v>
      </c>
      <c r="N128" s="18">
        <v>-8.9240254480000003E-2</v>
      </c>
    </row>
    <row r="129" spans="1:14" ht="15" thickBot="1" x14ac:dyDescent="0.35">
      <c r="A129" s="17">
        <v>43138</v>
      </c>
      <c r="B129" s="18">
        <v>148.44999999999999</v>
      </c>
      <c r="C129" s="18">
        <v>0.99622122980000005</v>
      </c>
      <c r="D129" s="18">
        <v>8.7677246850000001E-2</v>
      </c>
      <c r="F129" s="17">
        <v>43138</v>
      </c>
      <c r="G129" s="18">
        <v>293.3</v>
      </c>
      <c r="H129" s="18">
        <v>-1.943402659</v>
      </c>
      <c r="I129" s="18">
        <v>-0.85231812699999998</v>
      </c>
      <c r="J129" s="18"/>
      <c r="K129" s="17">
        <v>43138</v>
      </c>
      <c r="L129" s="18">
        <v>10476.700000000001</v>
      </c>
      <c r="M129" s="18">
        <v>0.95593077969999996</v>
      </c>
      <c r="N129" s="18">
        <v>0.413183719</v>
      </c>
    </row>
    <row r="130" spans="1:14" ht="15" thickBot="1" x14ac:dyDescent="0.35">
      <c r="A130" s="17">
        <v>43139</v>
      </c>
      <c r="B130" s="18">
        <v>148.75</v>
      </c>
      <c r="C130" s="18">
        <v>-1.904761905</v>
      </c>
      <c r="D130" s="18">
        <v>0.43575062739999998</v>
      </c>
      <c r="F130" s="17">
        <v>43139</v>
      </c>
      <c r="G130" s="18">
        <v>287.60000000000002</v>
      </c>
      <c r="H130" s="18">
        <v>9.9443671770000002</v>
      </c>
      <c r="I130" s="18">
        <v>4.1172983890000001</v>
      </c>
      <c r="J130" s="18"/>
      <c r="K130" s="17">
        <v>43139</v>
      </c>
      <c r="L130" s="18">
        <v>10576.85</v>
      </c>
      <c r="M130" s="18">
        <v>-1.152517054</v>
      </c>
      <c r="N130" s="18">
        <v>-0.50343850909999999</v>
      </c>
    </row>
    <row r="131" spans="1:14" ht="15" thickBot="1" x14ac:dyDescent="0.35">
      <c r="A131" s="17">
        <v>43140</v>
      </c>
      <c r="B131" s="18">
        <v>150.25</v>
      </c>
      <c r="C131" s="18">
        <v>4.4382801660000002</v>
      </c>
      <c r="D131" s="18">
        <v>0.38847206210000002</v>
      </c>
      <c r="F131" s="17">
        <v>43140</v>
      </c>
      <c r="G131" s="18">
        <v>316.2</v>
      </c>
      <c r="H131" s="18">
        <v>0.31625553449999999</v>
      </c>
      <c r="I131" s="18">
        <v>0.1371313049</v>
      </c>
      <c r="J131" s="18"/>
      <c r="K131" s="17">
        <v>43140</v>
      </c>
      <c r="L131" s="18">
        <v>10454.950000000001</v>
      </c>
      <c r="M131" s="18">
        <v>0.81109904880000006</v>
      </c>
      <c r="N131" s="18">
        <v>0.35083494729999998</v>
      </c>
    </row>
    <row r="132" spans="1:14" ht="15" thickBot="1" x14ac:dyDescent="0.35">
      <c r="A132" s="17">
        <v>43143</v>
      </c>
      <c r="B132" s="18">
        <v>151.6</v>
      </c>
      <c r="C132" s="18">
        <v>-2.4236387779999999</v>
      </c>
      <c r="D132" s="18">
        <v>-0.98509976529999999</v>
      </c>
      <c r="F132" s="17">
        <v>43143</v>
      </c>
      <c r="G132" s="18">
        <v>317.2</v>
      </c>
      <c r="H132" s="18">
        <v>-3.877679697</v>
      </c>
      <c r="I132" s="18">
        <v>-1.717575428</v>
      </c>
      <c r="J132" s="18"/>
      <c r="K132" s="17">
        <v>43143</v>
      </c>
      <c r="L132" s="18">
        <v>10539.75</v>
      </c>
      <c r="M132" s="18">
        <v>-0.3686045684</v>
      </c>
      <c r="N132" s="18">
        <v>-0.16037869360000001</v>
      </c>
    </row>
    <row r="133" spans="1:14" ht="15" thickBot="1" x14ac:dyDescent="0.35">
      <c r="A133" s="17">
        <v>43145</v>
      </c>
      <c r="B133" s="18">
        <v>148.19999999999999</v>
      </c>
      <c r="C133" s="18">
        <v>0.57842803669999998</v>
      </c>
      <c r="D133" s="18">
        <v>-4.3979191799999998E-2</v>
      </c>
      <c r="F133" s="17">
        <v>43145</v>
      </c>
      <c r="G133" s="18">
        <v>304.89999999999998</v>
      </c>
      <c r="H133" s="18">
        <v>-2.2958346999999999</v>
      </c>
      <c r="I133" s="18">
        <v>-1.0086921149999999</v>
      </c>
      <c r="J133" s="18"/>
      <c r="K133" s="17">
        <v>43145</v>
      </c>
      <c r="L133" s="18">
        <v>10500.9</v>
      </c>
      <c r="M133" s="18">
        <v>0.42472549970000001</v>
      </c>
      <c r="N133" s="18">
        <v>0.18406533080000001</v>
      </c>
    </row>
    <row r="134" spans="1:14" ht="15" thickBot="1" x14ac:dyDescent="0.35">
      <c r="A134" s="17">
        <v>43146</v>
      </c>
      <c r="B134" s="18">
        <v>148.05000000000001</v>
      </c>
      <c r="C134" s="18">
        <v>-1.894451962</v>
      </c>
      <c r="D134" s="18">
        <v>-0.78440052019999995</v>
      </c>
      <c r="F134" s="17">
        <v>43146</v>
      </c>
      <c r="G134" s="18">
        <v>297.89999999999998</v>
      </c>
      <c r="H134" s="18">
        <v>-2.3497818060000002</v>
      </c>
      <c r="I134" s="18">
        <v>-1.0326781970000001</v>
      </c>
      <c r="J134" s="18"/>
      <c r="K134" s="17">
        <v>43146</v>
      </c>
      <c r="L134" s="18">
        <v>10545.5</v>
      </c>
      <c r="M134" s="18">
        <v>-0.88378929399999995</v>
      </c>
      <c r="N134" s="18">
        <v>-0.38553097489999999</v>
      </c>
    </row>
    <row r="135" spans="1:14" ht="15" thickBot="1" x14ac:dyDescent="0.35">
      <c r="A135" s="17">
        <v>43147</v>
      </c>
      <c r="B135" s="18">
        <v>145.4</v>
      </c>
      <c r="C135" s="18">
        <v>-1.3793103449999999</v>
      </c>
      <c r="D135" s="18">
        <v>-0.34485846949999999</v>
      </c>
      <c r="F135" s="17">
        <v>43147</v>
      </c>
      <c r="G135" s="18">
        <v>290.89999999999998</v>
      </c>
      <c r="H135" s="18">
        <v>-1.718803713</v>
      </c>
      <c r="I135" s="18">
        <v>-0.75295658889999995</v>
      </c>
      <c r="J135" s="18"/>
      <c r="K135" s="17">
        <v>43147</v>
      </c>
      <c r="L135" s="18">
        <v>10452.299999999999</v>
      </c>
      <c r="M135" s="18">
        <v>-0.70702142109999999</v>
      </c>
      <c r="N135" s="18">
        <v>-0.30814611949999998</v>
      </c>
    </row>
    <row r="136" spans="1:14" ht="15" thickBot="1" x14ac:dyDescent="0.35">
      <c r="A136" s="17">
        <v>43150</v>
      </c>
      <c r="B136" s="18">
        <v>144.25</v>
      </c>
      <c r="C136" s="18">
        <v>-0.34965034969999997</v>
      </c>
      <c r="D136" s="18">
        <v>-0.46918487129999997</v>
      </c>
      <c r="F136" s="17">
        <v>43150</v>
      </c>
      <c r="G136" s="18">
        <v>285.89999999999998</v>
      </c>
      <c r="H136" s="18">
        <v>2.5358516959999999</v>
      </c>
      <c r="I136" s="18">
        <v>1.087574316</v>
      </c>
      <c r="J136" s="18"/>
      <c r="K136" s="17">
        <v>43150</v>
      </c>
      <c r="L136" s="18">
        <v>10378.4</v>
      </c>
      <c r="M136" s="18">
        <v>-0.17343713869999999</v>
      </c>
      <c r="N136" s="18">
        <v>-7.5388186750000002E-2</v>
      </c>
    </row>
    <row r="137" spans="1:14" ht="15" thickBot="1" x14ac:dyDescent="0.35">
      <c r="A137" s="17">
        <v>43151</v>
      </c>
      <c r="B137" s="18">
        <v>142.69999999999999</v>
      </c>
      <c r="C137" s="18">
        <v>-2.8070175439999998</v>
      </c>
      <c r="D137" s="18">
        <v>-0.96941322900000004</v>
      </c>
      <c r="F137" s="17">
        <v>43151</v>
      </c>
      <c r="G137" s="18">
        <v>293.14999999999998</v>
      </c>
      <c r="H137" s="18">
        <v>-5.1168343849999999E-2</v>
      </c>
      <c r="I137" s="18">
        <v>-2.2227816670000001E-2</v>
      </c>
      <c r="J137" s="18"/>
      <c r="K137" s="17">
        <v>43151</v>
      </c>
      <c r="L137" s="18">
        <v>10360.4</v>
      </c>
      <c r="M137" s="18">
        <v>0.35761167519999998</v>
      </c>
      <c r="N137" s="18">
        <v>0.1550317363</v>
      </c>
    </row>
    <row r="138" spans="1:14" ht="15" thickBot="1" x14ac:dyDescent="0.35">
      <c r="A138" s="17">
        <v>43152</v>
      </c>
      <c r="B138" s="18">
        <v>139.55000000000001</v>
      </c>
      <c r="C138" s="18">
        <v>-0.68592057760000003</v>
      </c>
      <c r="D138" s="18">
        <v>-0.3593750704</v>
      </c>
      <c r="F138" s="17">
        <v>43152</v>
      </c>
      <c r="G138" s="18">
        <v>293</v>
      </c>
      <c r="H138" s="18">
        <v>1.3651877130000001</v>
      </c>
      <c r="I138" s="18">
        <v>0.58888289630000001</v>
      </c>
      <c r="J138" s="18"/>
      <c r="K138" s="17">
        <v>43152</v>
      </c>
      <c r="L138" s="18">
        <v>10397.450000000001</v>
      </c>
      <c r="M138" s="18">
        <v>-0.14186170649999999</v>
      </c>
      <c r="N138" s="18">
        <v>-6.1653498020000003E-2</v>
      </c>
    </row>
    <row r="139" spans="1:14" ht="15" thickBot="1" x14ac:dyDescent="0.35">
      <c r="A139" s="17">
        <v>43153</v>
      </c>
      <c r="B139" s="18">
        <v>138.4</v>
      </c>
      <c r="C139" s="18">
        <v>0.32715376229999998</v>
      </c>
      <c r="D139" s="18">
        <v>6.2714015499999998E-2</v>
      </c>
      <c r="F139" s="17">
        <v>43153</v>
      </c>
      <c r="G139" s="18">
        <v>297</v>
      </c>
      <c r="H139" s="18">
        <v>1.0101010100000001</v>
      </c>
      <c r="I139" s="18">
        <v>0.43648054019999999</v>
      </c>
      <c r="J139" s="18"/>
      <c r="K139" s="17">
        <v>43153</v>
      </c>
      <c r="L139" s="18">
        <v>10382.700000000001</v>
      </c>
      <c r="M139" s="18">
        <v>1.04356285</v>
      </c>
      <c r="N139" s="18">
        <v>0.45086512719999999</v>
      </c>
    </row>
    <row r="140" spans="1:14" ht="15" thickBot="1" x14ac:dyDescent="0.35">
      <c r="A140" s="17">
        <v>43154</v>
      </c>
      <c r="B140" s="18">
        <v>138.6</v>
      </c>
      <c r="C140" s="18">
        <v>-3.5144927539999999</v>
      </c>
      <c r="D140" s="18">
        <v>-0.98239350650000001</v>
      </c>
      <c r="F140" s="17">
        <v>43154</v>
      </c>
      <c r="G140" s="18">
        <v>300</v>
      </c>
      <c r="H140" s="18">
        <v>2.1333333329999999</v>
      </c>
      <c r="I140" s="18">
        <v>0.91675062409999997</v>
      </c>
      <c r="J140" s="18"/>
      <c r="K140" s="17">
        <v>43154</v>
      </c>
      <c r="L140" s="18">
        <v>10491.05</v>
      </c>
      <c r="M140" s="18">
        <v>0.87264859090000002</v>
      </c>
      <c r="N140" s="18">
        <v>0.37734241530000001</v>
      </c>
    </row>
    <row r="141" spans="1:14" ht="15" thickBot="1" x14ac:dyDescent="0.35">
      <c r="A141" s="17">
        <v>43157</v>
      </c>
      <c r="B141" s="18">
        <v>135.5</v>
      </c>
      <c r="C141" s="18">
        <v>-0.30041306800000001</v>
      </c>
      <c r="D141" s="18">
        <v>-0.66207170869999998</v>
      </c>
      <c r="F141" s="17">
        <v>43157</v>
      </c>
      <c r="G141" s="18">
        <v>306.39999999999998</v>
      </c>
      <c r="H141" s="18">
        <v>-1.533942559</v>
      </c>
      <c r="I141" s="18">
        <v>-0.67134507860000003</v>
      </c>
      <c r="J141" s="18"/>
      <c r="K141" s="17">
        <v>43157</v>
      </c>
      <c r="L141" s="18">
        <v>10582.6</v>
      </c>
      <c r="M141" s="18">
        <v>-0.26742010469999999</v>
      </c>
      <c r="N141" s="18">
        <v>-0.1162946428</v>
      </c>
    </row>
    <row r="142" spans="1:14" ht="15" thickBot="1" x14ac:dyDescent="0.35">
      <c r="A142" s="17">
        <v>43158</v>
      </c>
      <c r="B142" s="18">
        <v>133.44999999999999</v>
      </c>
      <c r="C142" s="18">
        <v>-0.75329566849999996</v>
      </c>
      <c r="D142" s="18">
        <v>0.86990675520000005</v>
      </c>
      <c r="F142" s="17">
        <v>43158</v>
      </c>
      <c r="G142" s="18">
        <v>301.7</v>
      </c>
      <c r="H142" s="18">
        <v>2.4196221410000001</v>
      </c>
      <c r="I142" s="18">
        <v>1.0383169249999999</v>
      </c>
      <c r="J142" s="18"/>
      <c r="K142" s="17">
        <v>43158</v>
      </c>
      <c r="L142" s="18">
        <v>10554.3</v>
      </c>
      <c r="M142" s="18">
        <v>-0.58222714909999995</v>
      </c>
      <c r="N142" s="18">
        <v>-0.2535970119</v>
      </c>
    </row>
    <row r="143" spans="1:14" ht="15" thickBot="1" x14ac:dyDescent="0.35">
      <c r="A143" s="17">
        <v>43159</v>
      </c>
      <c r="B143" s="18">
        <v>136.15</v>
      </c>
      <c r="C143" s="18">
        <v>2.049335863</v>
      </c>
      <c r="D143" s="18">
        <v>0</v>
      </c>
      <c r="F143" s="17">
        <v>43159</v>
      </c>
      <c r="G143" s="18">
        <v>309</v>
      </c>
      <c r="H143" s="18">
        <v>-1.4724919089999999</v>
      </c>
      <c r="I143" s="18">
        <v>-0.6442501034</v>
      </c>
      <c r="J143" s="18"/>
      <c r="K143" s="17">
        <v>43159</v>
      </c>
      <c r="L143" s="18">
        <v>10492.85</v>
      </c>
      <c r="M143" s="18">
        <v>-0.32879532249999999</v>
      </c>
      <c r="N143" s="18">
        <v>-0.1430292601</v>
      </c>
    </row>
    <row r="144" spans="1:14" ht="15" thickBot="1" x14ac:dyDescent="0.35">
      <c r="A144" s="17">
        <v>43160</v>
      </c>
      <c r="B144" s="18">
        <v>136.15</v>
      </c>
      <c r="C144" s="18">
        <v>-1.7850502049999999</v>
      </c>
      <c r="D144" s="18">
        <v>-1.1637913609999999</v>
      </c>
      <c r="F144" s="17">
        <v>43160</v>
      </c>
      <c r="G144" s="18">
        <v>304.45</v>
      </c>
      <c r="H144" s="18">
        <v>-2.8247659710000002</v>
      </c>
      <c r="I144" s="18">
        <v>-1.244440478</v>
      </c>
      <c r="J144" s="18"/>
      <c r="K144" s="17">
        <v>43160</v>
      </c>
      <c r="L144" s="18">
        <v>10458.35</v>
      </c>
      <c r="M144" s="18">
        <v>-0.95139290610000005</v>
      </c>
      <c r="N144" s="18">
        <v>-0.41516275029999999</v>
      </c>
    </row>
    <row r="145" spans="1:14" ht="15" thickBot="1" x14ac:dyDescent="0.35">
      <c r="A145" s="17">
        <v>43164</v>
      </c>
      <c r="B145" s="18">
        <v>132.55000000000001</v>
      </c>
      <c r="C145" s="18">
        <v>-0.265051117</v>
      </c>
      <c r="D145" s="18">
        <v>3.2752224920000003E-2</v>
      </c>
      <c r="F145" s="17">
        <v>43164</v>
      </c>
      <c r="G145" s="18">
        <v>295.85000000000002</v>
      </c>
      <c r="H145" s="18">
        <v>-2.9068784860000001</v>
      </c>
      <c r="I145" s="18">
        <v>-1.281153625</v>
      </c>
      <c r="J145" s="18"/>
      <c r="K145" s="17">
        <v>43164</v>
      </c>
      <c r="L145" s="18">
        <v>10358.85</v>
      </c>
      <c r="M145" s="18">
        <v>-1.058032504</v>
      </c>
      <c r="N145" s="18">
        <v>-0.46194577850000001</v>
      </c>
    </row>
    <row r="146" spans="1:14" ht="15" thickBot="1" x14ac:dyDescent="0.35">
      <c r="A146" s="17">
        <v>43165</v>
      </c>
      <c r="B146" s="18">
        <v>132.65</v>
      </c>
      <c r="C146" s="18">
        <v>-2.6575550489999999</v>
      </c>
      <c r="D146" s="18">
        <v>-0.90981032449999999</v>
      </c>
      <c r="F146" s="17">
        <v>43165</v>
      </c>
      <c r="G146" s="18">
        <v>287.25</v>
      </c>
      <c r="H146" s="18">
        <v>-0.87032201909999996</v>
      </c>
      <c r="I146" s="18">
        <v>-0.37963046090000002</v>
      </c>
      <c r="J146" s="18"/>
      <c r="K146" s="17">
        <v>43165</v>
      </c>
      <c r="L146" s="18">
        <v>10249.25</v>
      </c>
      <c r="M146" s="18">
        <v>-0.92738493060000005</v>
      </c>
      <c r="N146" s="18">
        <v>-0.40463734439999999</v>
      </c>
    </row>
    <row r="147" spans="1:14" ht="15" thickBot="1" x14ac:dyDescent="0.35">
      <c r="A147" s="17">
        <v>43166</v>
      </c>
      <c r="B147" s="18">
        <v>129.9</v>
      </c>
      <c r="C147" s="18">
        <v>-1.3650546020000001</v>
      </c>
      <c r="D147" s="18">
        <v>-0.30194407740000001</v>
      </c>
      <c r="F147" s="17">
        <v>43166</v>
      </c>
      <c r="G147" s="18">
        <v>284.75</v>
      </c>
      <c r="H147" s="18">
        <v>1.4925373129999999</v>
      </c>
      <c r="I147" s="18">
        <v>0.6434110005</v>
      </c>
      <c r="J147" s="18"/>
      <c r="K147" s="17">
        <v>43166</v>
      </c>
      <c r="L147" s="18">
        <v>10154.200000000001</v>
      </c>
      <c r="M147" s="18">
        <v>0.8710681294</v>
      </c>
      <c r="N147" s="18">
        <v>0.37666196210000003</v>
      </c>
    </row>
    <row r="148" spans="1:14" ht="15" thickBot="1" x14ac:dyDescent="0.35">
      <c r="A148" s="17">
        <v>43167</v>
      </c>
      <c r="B148" s="18">
        <v>129</v>
      </c>
      <c r="C148" s="18">
        <v>2.0166073550000001</v>
      </c>
      <c r="D148" s="18">
        <v>0.33536420080000001</v>
      </c>
      <c r="F148" s="17">
        <v>43167</v>
      </c>
      <c r="G148" s="18">
        <v>289</v>
      </c>
      <c r="H148" s="18">
        <v>-2.4221453290000001</v>
      </c>
      <c r="I148" s="18">
        <v>-1.0648734440000001</v>
      </c>
      <c r="J148" s="18"/>
      <c r="K148" s="17">
        <v>43167</v>
      </c>
      <c r="L148" s="18">
        <v>10242.65</v>
      </c>
      <c r="M148" s="18">
        <v>-0.154256955</v>
      </c>
      <c r="N148" s="18">
        <v>-6.7044668180000003E-2</v>
      </c>
    </row>
    <row r="149" spans="1:14" ht="15" thickBot="1" x14ac:dyDescent="0.35">
      <c r="A149" s="17">
        <v>43168</v>
      </c>
      <c r="B149" s="18">
        <v>130</v>
      </c>
      <c r="C149" s="18">
        <v>-3.0232558140000001</v>
      </c>
      <c r="D149" s="18">
        <v>-1.374518047</v>
      </c>
      <c r="F149" s="17">
        <v>43168</v>
      </c>
      <c r="G149" s="18">
        <v>282</v>
      </c>
      <c r="H149" s="18">
        <v>0.46099290780000002</v>
      </c>
      <c r="I149" s="18">
        <v>0.19974662009999999</v>
      </c>
      <c r="J149" s="18"/>
      <c r="K149" s="17">
        <v>43168</v>
      </c>
      <c r="L149" s="18">
        <v>10226.85</v>
      </c>
      <c r="M149" s="18">
        <v>1.9023452970000001</v>
      </c>
      <c r="N149" s="18">
        <v>0.81841794710000004</v>
      </c>
    </row>
    <row r="150" spans="1:14" ht="15" thickBot="1" x14ac:dyDescent="0.35">
      <c r="A150" s="17">
        <v>43171</v>
      </c>
      <c r="B150" s="18">
        <v>125.95</v>
      </c>
      <c r="C150" s="18">
        <v>-0.87929656270000001</v>
      </c>
      <c r="D150" s="18">
        <v>-0.52032708900000002</v>
      </c>
      <c r="F150" s="17">
        <v>43171</v>
      </c>
      <c r="G150" s="18">
        <v>283.3</v>
      </c>
      <c r="H150" s="18">
        <v>2.71796682</v>
      </c>
      <c r="I150" s="18">
        <v>1.1646414469999999</v>
      </c>
      <c r="J150" s="18"/>
      <c r="K150" s="17">
        <v>43171</v>
      </c>
      <c r="L150" s="18">
        <v>10421.4</v>
      </c>
      <c r="M150" s="18">
        <v>5.2296236590000003E-2</v>
      </c>
      <c r="N150" s="18">
        <v>2.2706030289999998E-2</v>
      </c>
    </row>
    <row r="151" spans="1:14" ht="15" thickBot="1" x14ac:dyDescent="0.35">
      <c r="A151" s="17">
        <v>43172</v>
      </c>
      <c r="B151" s="18">
        <v>124.45</v>
      </c>
      <c r="C151" s="18">
        <v>-3.225806452</v>
      </c>
      <c r="D151" s="18">
        <v>-1.0597381800000001</v>
      </c>
      <c r="F151" s="17">
        <v>43172</v>
      </c>
      <c r="G151" s="18">
        <v>291</v>
      </c>
      <c r="H151" s="18">
        <v>-1.030927835</v>
      </c>
      <c r="I151" s="18">
        <v>-0.4500501227</v>
      </c>
      <c r="J151" s="18"/>
      <c r="K151" s="17">
        <v>43172</v>
      </c>
      <c r="L151" s="18">
        <v>10426.85</v>
      </c>
      <c r="M151" s="18">
        <v>-0.15297045610000001</v>
      </c>
      <c r="N151" s="18">
        <v>-6.6485089220000002E-2</v>
      </c>
    </row>
    <row r="152" spans="1:14" ht="15" thickBot="1" x14ac:dyDescent="0.35">
      <c r="A152" s="17">
        <v>43173</v>
      </c>
      <c r="B152" s="18">
        <v>121.45</v>
      </c>
      <c r="C152" s="18">
        <v>1.7916666670000001</v>
      </c>
      <c r="D152" s="18">
        <v>0.51543637450000002</v>
      </c>
      <c r="F152" s="17">
        <v>43173</v>
      </c>
      <c r="G152" s="18">
        <v>288</v>
      </c>
      <c r="H152" s="18">
        <v>-0.69444444439999997</v>
      </c>
      <c r="I152" s="18">
        <v>-0.302645463</v>
      </c>
      <c r="J152" s="18"/>
      <c r="K152" s="17">
        <v>43173</v>
      </c>
      <c r="L152" s="18">
        <v>10410.9</v>
      </c>
      <c r="M152" s="18">
        <v>-0.48746986329999997</v>
      </c>
      <c r="N152" s="18">
        <v>-0.212223155</v>
      </c>
    </row>
    <row r="153" spans="1:14" ht="15" thickBot="1" x14ac:dyDescent="0.35">
      <c r="A153" s="17">
        <v>43174</v>
      </c>
      <c r="B153" s="18">
        <v>122.9</v>
      </c>
      <c r="C153" s="18">
        <v>0.53213262380000004</v>
      </c>
      <c r="D153" s="18">
        <v>1.5447066410000001</v>
      </c>
      <c r="F153" s="17">
        <v>43174</v>
      </c>
      <c r="G153" s="18">
        <v>286</v>
      </c>
      <c r="H153" s="18">
        <v>-0.69930069930000005</v>
      </c>
      <c r="I153" s="18">
        <v>-0.30476930819999998</v>
      </c>
      <c r="J153" s="18"/>
      <c r="K153" s="17">
        <v>43174</v>
      </c>
      <c r="L153" s="18">
        <v>10360.15</v>
      </c>
      <c r="M153" s="18">
        <v>-1.592641033</v>
      </c>
      <c r="N153" s="18">
        <v>-0.69724235280000002</v>
      </c>
    </row>
    <row r="154" spans="1:14" ht="15" thickBot="1" x14ac:dyDescent="0.35">
      <c r="A154" s="17">
        <v>43175</v>
      </c>
      <c r="B154" s="18">
        <v>127.35</v>
      </c>
      <c r="C154" s="18">
        <v>1.3843648209999999</v>
      </c>
      <c r="D154" s="18">
        <v>-0.80889362919999996</v>
      </c>
      <c r="F154" s="17">
        <v>43175</v>
      </c>
      <c r="G154" s="18">
        <v>284</v>
      </c>
      <c r="H154" s="18">
        <v>0.84507042249999997</v>
      </c>
      <c r="I154" s="18">
        <v>0.36546735889999998</v>
      </c>
      <c r="J154" s="18"/>
      <c r="K154" s="17">
        <v>43175</v>
      </c>
      <c r="L154" s="18">
        <v>10195.15</v>
      </c>
      <c r="M154" s="18">
        <v>-0.98968627239999996</v>
      </c>
      <c r="N154" s="18">
        <v>-0.43195633649999998</v>
      </c>
    </row>
    <row r="155" spans="1:14" ht="15" thickBot="1" x14ac:dyDescent="0.35">
      <c r="A155" s="17">
        <v>43178</v>
      </c>
      <c r="B155" s="18">
        <v>125</v>
      </c>
      <c r="C155" s="18">
        <v>0.44176706830000001</v>
      </c>
      <c r="D155" s="18">
        <v>0.638045855</v>
      </c>
      <c r="F155" s="17">
        <v>43178</v>
      </c>
      <c r="G155" s="18">
        <v>286.39999999999998</v>
      </c>
      <c r="H155" s="18">
        <v>4.3994413410000002</v>
      </c>
      <c r="I155" s="18">
        <v>1.869817469</v>
      </c>
      <c r="J155" s="18"/>
      <c r="K155" s="17">
        <v>43178</v>
      </c>
      <c r="L155" s="18">
        <v>10094.25</v>
      </c>
      <c r="M155" s="18">
        <v>0.29818956340000002</v>
      </c>
      <c r="N155" s="18">
        <v>0.12930938410000001</v>
      </c>
    </row>
    <row r="156" spans="1:14" ht="15" thickBot="1" x14ac:dyDescent="0.35">
      <c r="A156" s="17">
        <v>43179</v>
      </c>
      <c r="B156" s="18">
        <v>126.85</v>
      </c>
      <c r="C156" s="18">
        <v>0.199920032</v>
      </c>
      <c r="D156" s="18">
        <v>-0.25753849849999999</v>
      </c>
      <c r="F156" s="17">
        <v>43179</v>
      </c>
      <c r="G156" s="18">
        <v>299</v>
      </c>
      <c r="H156" s="18">
        <v>-7.7759197320000002</v>
      </c>
      <c r="I156" s="18">
        <v>-3.5155667209999999</v>
      </c>
      <c r="J156" s="18"/>
      <c r="K156" s="17">
        <v>43179</v>
      </c>
      <c r="L156" s="18">
        <v>10124.35</v>
      </c>
      <c r="M156" s="18">
        <v>0.3052047786</v>
      </c>
      <c r="N156" s="18">
        <v>0.13234688920000001</v>
      </c>
    </row>
    <row r="157" spans="1:14" ht="15" thickBot="1" x14ac:dyDescent="0.35">
      <c r="A157" s="17">
        <v>43180</v>
      </c>
      <c r="B157" s="18">
        <v>126.1</v>
      </c>
      <c r="C157" s="18">
        <v>-1.0375099759999999</v>
      </c>
      <c r="D157" s="18">
        <v>-0.65934907330000003</v>
      </c>
      <c r="F157" s="17">
        <v>43180</v>
      </c>
      <c r="G157" s="18">
        <v>275.75</v>
      </c>
      <c r="H157" s="18">
        <v>-1.359927471</v>
      </c>
      <c r="I157" s="18">
        <v>-0.59466170780000005</v>
      </c>
      <c r="J157" s="18"/>
      <c r="K157" s="17">
        <v>43180</v>
      </c>
      <c r="L157" s="18">
        <v>10155.25</v>
      </c>
      <c r="M157" s="18">
        <v>-0.39880849810000002</v>
      </c>
      <c r="N157" s="18">
        <v>-0.1735466199</v>
      </c>
    </row>
    <row r="158" spans="1:14" ht="15" thickBot="1" x14ac:dyDescent="0.35">
      <c r="A158" s="17">
        <v>43181</v>
      </c>
      <c r="B158" s="18">
        <v>124.2</v>
      </c>
      <c r="C158" s="18">
        <v>-7.2177419350000003</v>
      </c>
      <c r="D158" s="18">
        <v>-2.1504119300000002</v>
      </c>
      <c r="F158" s="17">
        <v>43181</v>
      </c>
      <c r="G158" s="18">
        <v>272</v>
      </c>
      <c r="H158" s="18">
        <v>-0.14705882349999999</v>
      </c>
      <c r="I158" s="18">
        <v>-6.3913842570000004E-2</v>
      </c>
      <c r="J158" s="18"/>
      <c r="K158" s="17">
        <v>43181</v>
      </c>
      <c r="L158" s="18">
        <v>10114.75</v>
      </c>
      <c r="M158" s="18">
        <v>-1.153760597</v>
      </c>
      <c r="N158" s="18">
        <v>-0.50398487339999998</v>
      </c>
    </row>
    <row r="159" spans="1:14" ht="15" thickBot="1" x14ac:dyDescent="0.35">
      <c r="A159" s="17">
        <v>43182</v>
      </c>
      <c r="B159" s="18">
        <v>118.2</v>
      </c>
      <c r="C159" s="18">
        <v>-3.0856149500000001</v>
      </c>
      <c r="D159" s="18">
        <v>-1.7239145170000001</v>
      </c>
      <c r="F159" s="17">
        <v>43182</v>
      </c>
      <c r="G159" s="18">
        <v>271.60000000000002</v>
      </c>
      <c r="H159" s="18">
        <v>2.3379970540000001</v>
      </c>
      <c r="I159" s="18">
        <v>1.0036912769999999</v>
      </c>
      <c r="J159" s="18"/>
      <c r="K159" s="17">
        <v>43182</v>
      </c>
      <c r="L159" s="18">
        <v>9998.0499999999993</v>
      </c>
      <c r="M159" s="18">
        <v>1.3262586199999999</v>
      </c>
      <c r="N159" s="18">
        <v>0.57220070199999995</v>
      </c>
    </row>
    <row r="160" spans="1:14" ht="15" thickBot="1" x14ac:dyDescent="0.35">
      <c r="A160" s="17">
        <v>43185</v>
      </c>
      <c r="B160" s="18">
        <v>113.6</v>
      </c>
      <c r="C160" s="18">
        <v>4.0358744389999996</v>
      </c>
      <c r="D160" s="18">
        <v>1.1133946480000001</v>
      </c>
      <c r="F160" s="17">
        <v>43185</v>
      </c>
      <c r="G160" s="18">
        <v>277.95</v>
      </c>
      <c r="H160" s="18">
        <v>3.61575823</v>
      </c>
      <c r="I160" s="18">
        <v>1.542580938</v>
      </c>
      <c r="J160" s="18"/>
      <c r="K160" s="17">
        <v>43185</v>
      </c>
      <c r="L160" s="18">
        <v>10130.65</v>
      </c>
      <c r="M160" s="18">
        <v>0.52810036869999999</v>
      </c>
      <c r="N160" s="18">
        <v>0.22874759780000001</v>
      </c>
    </row>
    <row r="161" spans="1:14" ht="15" thickBot="1" x14ac:dyDescent="0.35">
      <c r="A161" s="17">
        <v>43186</v>
      </c>
      <c r="B161" s="18">
        <v>116.55</v>
      </c>
      <c r="C161" s="18">
        <v>0.86206896550000001</v>
      </c>
      <c r="D161" s="18">
        <v>1.8421297080000001</v>
      </c>
      <c r="F161" s="17">
        <v>43186</v>
      </c>
      <c r="G161" s="18">
        <v>288</v>
      </c>
      <c r="H161" s="18">
        <v>5.2083333329999997</v>
      </c>
      <c r="I161" s="18">
        <v>2.2050140740000002</v>
      </c>
      <c r="J161" s="18"/>
      <c r="K161" s="17">
        <v>43186</v>
      </c>
      <c r="L161" s="18">
        <v>10184.15</v>
      </c>
      <c r="M161" s="18">
        <v>-0.69176121719999994</v>
      </c>
      <c r="N161" s="18">
        <v>-0.30147201909999999</v>
      </c>
    </row>
    <row r="162" spans="1:14" ht="15" thickBot="1" x14ac:dyDescent="0.35">
      <c r="A162" s="17">
        <v>43187</v>
      </c>
      <c r="B162" s="18">
        <v>121.6</v>
      </c>
      <c r="C162" s="18">
        <v>5.8974358970000003</v>
      </c>
      <c r="D162" s="18">
        <v>4.1684800590000002</v>
      </c>
      <c r="F162" s="17">
        <v>43187</v>
      </c>
      <c r="G162" s="18">
        <v>303</v>
      </c>
      <c r="H162" s="18">
        <v>-6.2706270630000001</v>
      </c>
      <c r="I162" s="18">
        <v>-2.812428846</v>
      </c>
      <c r="J162" s="18"/>
      <c r="K162" s="17">
        <v>43187</v>
      </c>
      <c r="L162" s="18">
        <v>10113.700000000001</v>
      </c>
      <c r="M162" s="18">
        <v>0.96997142489999999</v>
      </c>
      <c r="N162" s="18">
        <v>0.41922333519999999</v>
      </c>
    </row>
    <row r="163" spans="1:14" ht="15" thickBot="1" x14ac:dyDescent="0.35">
      <c r="A163" s="17">
        <v>43192</v>
      </c>
      <c r="B163" s="18">
        <v>133.85</v>
      </c>
      <c r="C163" s="18">
        <v>5.2461662630000001</v>
      </c>
      <c r="D163" s="18">
        <v>0.38762130010000001</v>
      </c>
      <c r="F163" s="17">
        <v>43192</v>
      </c>
      <c r="G163" s="18">
        <v>284</v>
      </c>
      <c r="H163" s="18">
        <v>0.35211267610000002</v>
      </c>
      <c r="I163" s="18">
        <v>0.15265199609999999</v>
      </c>
      <c r="J163" s="18"/>
      <c r="K163" s="17">
        <v>43192</v>
      </c>
      <c r="L163" s="18">
        <v>10211.799999999999</v>
      </c>
      <c r="M163" s="18">
        <v>0.3251140837</v>
      </c>
      <c r="N163" s="18">
        <v>0.140966226</v>
      </c>
    </row>
    <row r="164" spans="1:14" ht="15" thickBot="1" x14ac:dyDescent="0.35">
      <c r="A164" s="17">
        <v>43193</v>
      </c>
      <c r="B164" s="18">
        <v>135.05000000000001</v>
      </c>
      <c r="C164" s="18">
        <v>4.294478528</v>
      </c>
      <c r="D164" s="18">
        <v>0.71759487129999999</v>
      </c>
      <c r="F164" s="17">
        <v>43193</v>
      </c>
      <c r="G164" s="18">
        <v>285</v>
      </c>
      <c r="H164" s="18">
        <v>-0.2807017544</v>
      </c>
      <c r="I164" s="18">
        <v>-0.1220786417</v>
      </c>
      <c r="J164" s="18"/>
      <c r="K164" s="17">
        <v>43193</v>
      </c>
      <c r="L164" s="18">
        <v>10245</v>
      </c>
      <c r="M164" s="18">
        <v>-1.138116154</v>
      </c>
      <c r="N164" s="18">
        <v>-0.49711181719999997</v>
      </c>
    </row>
    <row r="165" spans="1:14" ht="15" thickBot="1" x14ac:dyDescent="0.35">
      <c r="A165" s="17">
        <v>43194</v>
      </c>
      <c r="B165" s="18">
        <v>137.30000000000001</v>
      </c>
      <c r="C165" s="18">
        <v>1.7647058819999999</v>
      </c>
      <c r="D165" s="18">
        <v>0.79919334710000001</v>
      </c>
      <c r="F165" s="17">
        <v>43194</v>
      </c>
      <c r="G165" s="18">
        <v>284.2</v>
      </c>
      <c r="H165" s="18">
        <v>-1.108374384</v>
      </c>
      <c r="I165" s="18">
        <v>-0.48404839620000001</v>
      </c>
      <c r="J165" s="18"/>
      <c r="K165" s="17">
        <v>43194</v>
      </c>
      <c r="L165" s="18">
        <v>10128.4</v>
      </c>
      <c r="M165" s="18">
        <v>1.9425575610000001</v>
      </c>
      <c r="N165" s="18">
        <v>0.83555250800000003</v>
      </c>
    </row>
    <row r="166" spans="1:14" ht="15" thickBot="1" x14ac:dyDescent="0.35">
      <c r="A166" s="17">
        <v>43195</v>
      </c>
      <c r="B166" s="18">
        <v>139.85</v>
      </c>
      <c r="C166" s="18">
        <v>-1.37283237</v>
      </c>
      <c r="D166" s="18">
        <v>0</v>
      </c>
      <c r="F166" s="17">
        <v>43195</v>
      </c>
      <c r="G166" s="18">
        <v>281.05</v>
      </c>
      <c r="H166" s="18">
        <v>0.78277886500000005</v>
      </c>
      <c r="I166" s="18">
        <v>0.33863289060000001</v>
      </c>
      <c r="J166" s="18"/>
      <c r="K166" s="17">
        <v>43195</v>
      </c>
      <c r="L166" s="18">
        <v>10325.15</v>
      </c>
      <c r="M166" s="18">
        <v>6.2468826120000001E-2</v>
      </c>
      <c r="N166" s="18">
        <v>2.7121396150000001E-2</v>
      </c>
    </row>
    <row r="167" spans="1:14" ht="15" thickBot="1" x14ac:dyDescent="0.35">
      <c r="A167" s="17">
        <v>43196</v>
      </c>
      <c r="B167" s="18">
        <v>139.85</v>
      </c>
      <c r="C167" s="18">
        <v>0.36630036630000001</v>
      </c>
      <c r="D167" s="18">
        <v>-0.7201875982</v>
      </c>
      <c r="F167" s="17">
        <v>43196</v>
      </c>
      <c r="G167" s="18">
        <v>283.25</v>
      </c>
      <c r="H167" s="18">
        <v>-0.52956751989999995</v>
      </c>
      <c r="I167" s="18">
        <v>-0.23059938169999999</v>
      </c>
      <c r="J167" s="18"/>
      <c r="K167" s="17">
        <v>43196</v>
      </c>
      <c r="L167" s="18">
        <v>10331.6</v>
      </c>
      <c r="M167" s="18">
        <v>0.4621743002</v>
      </c>
      <c r="N167" s="18">
        <v>0.2002573349</v>
      </c>
    </row>
    <row r="168" spans="1:14" ht="15" thickBot="1" x14ac:dyDescent="0.35">
      <c r="A168" s="17">
        <v>43199</v>
      </c>
      <c r="B168" s="18">
        <v>137.55000000000001</v>
      </c>
      <c r="C168" s="18">
        <v>-5.1094890509999997</v>
      </c>
      <c r="D168" s="18">
        <v>-0.14231399359999999</v>
      </c>
      <c r="F168" s="17">
        <v>43199</v>
      </c>
      <c r="G168" s="18">
        <v>281.75</v>
      </c>
      <c r="H168" s="18">
        <v>2.9813664599999998</v>
      </c>
      <c r="I168" s="18">
        <v>1.275865018</v>
      </c>
      <c r="J168" s="18"/>
      <c r="K168" s="17">
        <v>43199</v>
      </c>
      <c r="L168" s="18">
        <v>10379.35</v>
      </c>
      <c r="M168" s="18">
        <v>0.22063038630000001</v>
      </c>
      <c r="N168" s="18">
        <v>9.5713012099999994E-2</v>
      </c>
    </row>
    <row r="169" spans="1:14" ht="15" thickBot="1" x14ac:dyDescent="0.35">
      <c r="A169" s="17">
        <v>43200</v>
      </c>
      <c r="B169" s="18">
        <v>137.1</v>
      </c>
      <c r="C169" s="18">
        <v>-0.2307692308</v>
      </c>
      <c r="D169" s="18">
        <v>-2.1593371349999999</v>
      </c>
      <c r="F169" s="17">
        <v>43200</v>
      </c>
      <c r="G169" s="18">
        <v>290.14999999999998</v>
      </c>
      <c r="H169" s="18">
        <v>3.377563329</v>
      </c>
      <c r="I169" s="18">
        <v>1.442629137</v>
      </c>
      <c r="J169" s="18"/>
      <c r="K169" s="17">
        <v>43200</v>
      </c>
      <c r="L169" s="18">
        <v>10402.25</v>
      </c>
      <c r="M169" s="18">
        <v>0.14323824169999999</v>
      </c>
      <c r="N169" s="18">
        <v>6.2163067959999999E-2</v>
      </c>
    </row>
    <row r="170" spans="1:14" ht="15" thickBot="1" x14ac:dyDescent="0.35">
      <c r="A170" s="17">
        <v>43201</v>
      </c>
      <c r="B170" s="18">
        <v>130.44999999999999</v>
      </c>
      <c r="C170" s="18">
        <v>0</v>
      </c>
      <c r="D170" s="18">
        <v>-8.3309920410000002E-2</v>
      </c>
      <c r="F170" s="17">
        <v>43201</v>
      </c>
      <c r="G170" s="18">
        <v>299.95</v>
      </c>
      <c r="H170" s="18">
        <v>3.5172528750000001</v>
      </c>
      <c r="I170" s="18">
        <v>1.5012738240000001</v>
      </c>
      <c r="J170" s="18"/>
      <c r="K170" s="17">
        <v>43201</v>
      </c>
      <c r="L170" s="18">
        <v>10417.15</v>
      </c>
      <c r="M170" s="18">
        <v>0.39838151510000003</v>
      </c>
      <c r="N170" s="18">
        <v>0.1726711766</v>
      </c>
    </row>
    <row r="171" spans="1:14" ht="15" thickBot="1" x14ac:dyDescent="0.35">
      <c r="A171" s="17">
        <v>43202</v>
      </c>
      <c r="B171" s="18">
        <v>130.19999999999999</v>
      </c>
      <c r="C171" s="18">
        <v>7.710100231E-2</v>
      </c>
      <c r="D171" s="18">
        <v>0.18307133070000001</v>
      </c>
      <c r="F171" s="17">
        <v>43202</v>
      </c>
      <c r="G171" s="18">
        <v>310.5</v>
      </c>
      <c r="H171" s="18">
        <v>-2.0933977459999999</v>
      </c>
      <c r="I171" s="18">
        <v>-0.91880209040000005</v>
      </c>
      <c r="J171" s="18"/>
      <c r="K171" s="17">
        <v>43202</v>
      </c>
      <c r="L171" s="18">
        <v>10458.65</v>
      </c>
      <c r="M171" s="18">
        <v>0.20987412329999999</v>
      </c>
      <c r="N171" s="18">
        <v>9.1051660110000002E-2</v>
      </c>
    </row>
    <row r="172" spans="1:14" ht="15" thickBot="1" x14ac:dyDescent="0.35">
      <c r="A172" s="17">
        <v>43203</v>
      </c>
      <c r="B172" s="18">
        <v>130.75</v>
      </c>
      <c r="C172" s="18">
        <v>-0.61633281969999998</v>
      </c>
      <c r="D172" s="18">
        <v>0.11609941510000001</v>
      </c>
      <c r="F172" s="17">
        <v>43203</v>
      </c>
      <c r="G172" s="18">
        <v>304</v>
      </c>
      <c r="H172" s="18">
        <v>0.49342105260000002</v>
      </c>
      <c r="I172" s="18">
        <v>0.21376309700000001</v>
      </c>
      <c r="J172" s="18"/>
      <c r="K172" s="17">
        <v>43203</v>
      </c>
      <c r="L172" s="18">
        <v>10480.6</v>
      </c>
      <c r="M172" s="18">
        <v>0.45560368680000002</v>
      </c>
      <c r="N172" s="18">
        <v>0.19741678870000001</v>
      </c>
    </row>
    <row r="173" spans="1:14" ht="15" thickBot="1" x14ac:dyDescent="0.35">
      <c r="A173" s="17">
        <v>43206</v>
      </c>
      <c r="B173" s="18">
        <v>131.1</v>
      </c>
      <c r="C173" s="18">
        <v>0.77519379840000002</v>
      </c>
      <c r="D173" s="18">
        <v>-0.132710411</v>
      </c>
      <c r="F173" s="17">
        <v>43206</v>
      </c>
      <c r="G173" s="18">
        <v>305.5</v>
      </c>
      <c r="H173" s="18">
        <v>-0.49099836330000002</v>
      </c>
      <c r="I173" s="18">
        <v>-0.21376309700000001</v>
      </c>
      <c r="J173" s="18"/>
      <c r="K173" s="17">
        <v>43206</v>
      </c>
      <c r="L173" s="18">
        <v>10528.35</v>
      </c>
      <c r="M173" s="18">
        <v>0.1932876472</v>
      </c>
      <c r="N173" s="18">
        <v>8.3862736509999994E-2</v>
      </c>
    </row>
    <row r="174" spans="1:14" ht="15" thickBot="1" x14ac:dyDescent="0.35">
      <c r="A174" s="17">
        <v>43207</v>
      </c>
      <c r="B174" s="18">
        <v>130.69999999999999</v>
      </c>
      <c r="C174" s="18">
        <v>-1.384615385</v>
      </c>
      <c r="D174" s="18">
        <v>-0.75414789780000002</v>
      </c>
      <c r="F174" s="17">
        <v>43207</v>
      </c>
      <c r="G174" s="18">
        <v>304</v>
      </c>
      <c r="H174" s="18">
        <v>-1.1513157890000001</v>
      </c>
      <c r="I174" s="18">
        <v>-0.50291072699999995</v>
      </c>
      <c r="J174" s="18"/>
      <c r="K174" s="17">
        <v>43207</v>
      </c>
      <c r="L174" s="18">
        <v>10548.7</v>
      </c>
      <c r="M174" s="18">
        <v>-0.2132964252</v>
      </c>
      <c r="N174" s="18">
        <v>-9.2732393090000004E-2</v>
      </c>
    </row>
    <row r="175" spans="1:14" ht="15" thickBot="1" x14ac:dyDescent="0.35">
      <c r="A175" s="17">
        <v>43208</v>
      </c>
      <c r="B175" s="18">
        <v>128.44999999999999</v>
      </c>
      <c r="C175" s="18">
        <v>-0.89703588140000001</v>
      </c>
      <c r="D175" s="18">
        <v>-0.11849788579999999</v>
      </c>
      <c r="F175" s="17">
        <v>43208</v>
      </c>
      <c r="G175" s="18">
        <v>300.5</v>
      </c>
      <c r="H175" s="18">
        <v>-0.1663893511</v>
      </c>
      <c r="I175" s="18">
        <v>-7.2322161910000002E-2</v>
      </c>
      <c r="J175" s="18"/>
      <c r="K175" s="17">
        <v>43208</v>
      </c>
      <c r="L175" s="18">
        <v>10526.2</v>
      </c>
      <c r="M175" s="18">
        <v>0.37145408600000002</v>
      </c>
      <c r="N175" s="18">
        <v>0.161021584</v>
      </c>
    </row>
    <row r="176" spans="1:14" ht="15" thickBot="1" x14ac:dyDescent="0.35">
      <c r="A176" s="17">
        <v>43209</v>
      </c>
      <c r="B176" s="18">
        <v>128.1</v>
      </c>
      <c r="C176" s="18">
        <v>-1.5348288080000001</v>
      </c>
      <c r="D176" s="18">
        <v>-0.76959098599999998</v>
      </c>
      <c r="F176" s="17">
        <v>43209</v>
      </c>
      <c r="G176" s="18">
        <v>300</v>
      </c>
      <c r="H176" s="18">
        <v>-1.3333333329999999</v>
      </c>
      <c r="I176" s="18">
        <v>-0.58295436609999995</v>
      </c>
      <c r="J176" s="18"/>
      <c r="K176" s="17">
        <v>43209</v>
      </c>
      <c r="L176" s="18">
        <v>10565.3</v>
      </c>
      <c r="M176" s="18">
        <v>-1.183118321E-2</v>
      </c>
      <c r="N176" s="18">
        <v>-5.1385215640000004E-3</v>
      </c>
    </row>
    <row r="177" spans="1:14" ht="15" thickBot="1" x14ac:dyDescent="0.35">
      <c r="A177" s="17">
        <v>43210</v>
      </c>
      <c r="B177" s="18">
        <v>125.85</v>
      </c>
      <c r="C177" s="18">
        <v>0.27977617910000002</v>
      </c>
      <c r="D177" s="18">
        <v>0.4804571124</v>
      </c>
      <c r="F177" s="17">
        <v>43210</v>
      </c>
      <c r="G177" s="18">
        <v>296</v>
      </c>
      <c r="H177" s="18">
        <v>3.2770270269999999</v>
      </c>
      <c r="I177" s="18">
        <v>1.4003727669999999</v>
      </c>
      <c r="J177" s="18"/>
      <c r="K177" s="17">
        <v>43210</v>
      </c>
      <c r="L177" s="18">
        <v>10564.05</v>
      </c>
      <c r="M177" s="18">
        <v>0.1954742736</v>
      </c>
      <c r="N177" s="18">
        <v>8.4810533970000004E-2</v>
      </c>
    </row>
    <row r="178" spans="1:14" ht="15" thickBot="1" x14ac:dyDescent="0.35">
      <c r="A178" s="17">
        <v>43213</v>
      </c>
      <c r="B178" s="18">
        <v>127.25</v>
      </c>
      <c r="C178" s="18">
        <v>-1.1159824629999999</v>
      </c>
      <c r="D178" s="18">
        <v>-0.91397486859999999</v>
      </c>
      <c r="F178" s="17">
        <v>43213</v>
      </c>
      <c r="G178" s="18">
        <v>305.7</v>
      </c>
      <c r="H178" s="18">
        <v>-3.5165194639999999</v>
      </c>
      <c r="I178" s="18">
        <v>-1.554703822</v>
      </c>
      <c r="J178" s="18"/>
      <c r="K178" s="17">
        <v>43213</v>
      </c>
      <c r="L178" s="18">
        <v>10584.7</v>
      </c>
      <c r="M178" s="18">
        <v>0.2801213072</v>
      </c>
      <c r="N178" s="18">
        <v>0.1214850645</v>
      </c>
    </row>
    <row r="179" spans="1:14" ht="15" thickBot="1" x14ac:dyDescent="0.35">
      <c r="A179" s="17">
        <v>43214</v>
      </c>
      <c r="B179" s="18">
        <v>124.6</v>
      </c>
      <c r="C179" s="18">
        <v>-4.8770656990000001</v>
      </c>
      <c r="D179" s="18">
        <v>-2.1982977259999998</v>
      </c>
      <c r="F179" s="17">
        <v>43214</v>
      </c>
      <c r="G179" s="18">
        <v>294.95</v>
      </c>
      <c r="H179" s="18">
        <v>1.712154602</v>
      </c>
      <c r="I179" s="18">
        <v>0.73728542139999997</v>
      </c>
      <c r="J179" s="18"/>
      <c r="K179" s="17">
        <v>43214</v>
      </c>
      <c r="L179" s="18">
        <v>10614.35</v>
      </c>
      <c r="M179" s="18">
        <v>-0.41264891399999998</v>
      </c>
      <c r="N179" s="18">
        <v>-0.17958192310000001</v>
      </c>
    </row>
    <row r="180" spans="1:14" ht="15" thickBot="1" x14ac:dyDescent="0.35">
      <c r="A180" s="17">
        <v>43215</v>
      </c>
      <c r="B180" s="18">
        <v>118.45</v>
      </c>
      <c r="C180" s="18">
        <v>-2.796610169</v>
      </c>
      <c r="D180" s="18">
        <v>-1.0389427950000001</v>
      </c>
      <c r="F180" s="17">
        <v>43215</v>
      </c>
      <c r="G180" s="18">
        <v>300</v>
      </c>
      <c r="H180" s="18">
        <v>-1.666666667E-2</v>
      </c>
      <c r="I180" s="18">
        <v>-7.238844619E-3</v>
      </c>
      <c r="J180" s="18"/>
      <c r="K180" s="17">
        <v>43215</v>
      </c>
      <c r="L180" s="18">
        <v>10570.55</v>
      </c>
      <c r="M180" s="18">
        <v>0.4469966085</v>
      </c>
      <c r="N180" s="18">
        <v>0.19369557600000001</v>
      </c>
    </row>
    <row r="181" spans="1:14" ht="15" thickBot="1" x14ac:dyDescent="0.35">
      <c r="A181" s="17">
        <v>43216</v>
      </c>
      <c r="B181" s="18">
        <v>115.65</v>
      </c>
      <c r="C181" s="18">
        <v>0.43591979079999998</v>
      </c>
      <c r="D181" s="18">
        <v>0.52257809259999999</v>
      </c>
      <c r="F181" s="17">
        <v>43216</v>
      </c>
      <c r="G181" s="18">
        <v>299.95</v>
      </c>
      <c r="H181" s="18">
        <v>-6.651108518</v>
      </c>
      <c r="I181" s="18">
        <v>-2.9890834929999999</v>
      </c>
      <c r="J181" s="18"/>
      <c r="K181" s="17">
        <v>43216</v>
      </c>
      <c r="L181" s="18">
        <v>10617.8</v>
      </c>
      <c r="M181" s="18">
        <v>0.701651943</v>
      </c>
      <c r="N181" s="18">
        <v>0.30365949209999998</v>
      </c>
    </row>
    <row r="182" spans="1:14" ht="15" thickBot="1" x14ac:dyDescent="0.35">
      <c r="A182" s="17">
        <v>43217</v>
      </c>
      <c r="B182" s="18">
        <v>117.05</v>
      </c>
      <c r="C182" s="18">
        <v>2.4305555559999998</v>
      </c>
      <c r="D182" s="18">
        <v>0.58963245210000004</v>
      </c>
      <c r="F182" s="17">
        <v>43217</v>
      </c>
      <c r="G182" s="18">
        <v>280</v>
      </c>
      <c r="H182" s="18">
        <v>0</v>
      </c>
      <c r="I182" s="18">
        <v>0</v>
      </c>
      <c r="J182" s="18"/>
      <c r="K182" s="17">
        <v>43217</v>
      </c>
      <c r="L182" s="18">
        <v>10692.3</v>
      </c>
      <c r="M182" s="18">
        <v>0.44003628779999998</v>
      </c>
      <c r="N182" s="18">
        <v>0.19068609459999999</v>
      </c>
    </row>
    <row r="183" spans="1:14" ht="15" thickBot="1" x14ac:dyDescent="0.35">
      <c r="A183" s="17">
        <v>43220</v>
      </c>
      <c r="B183" s="18">
        <v>118.65</v>
      </c>
      <c r="C183" s="18">
        <v>-1.991525424</v>
      </c>
      <c r="D183" s="18">
        <v>-0.90616144990000003</v>
      </c>
      <c r="F183" s="17">
        <v>43220</v>
      </c>
      <c r="G183" s="18">
        <v>280</v>
      </c>
      <c r="H183" s="18">
        <v>0.1964285714</v>
      </c>
      <c r="I183" s="18">
        <v>8.5224169729999993E-2</v>
      </c>
      <c r="J183" s="18"/>
      <c r="K183" s="17">
        <v>43220</v>
      </c>
      <c r="L183" s="18">
        <v>10739.35</v>
      </c>
      <c r="M183" s="18">
        <v>-0.19833602589999999</v>
      </c>
      <c r="N183" s="18">
        <v>-8.6221774330000001E-2</v>
      </c>
    </row>
    <row r="184" spans="1:14" ht="15" thickBot="1" x14ac:dyDescent="0.35">
      <c r="A184" s="17">
        <v>43222</v>
      </c>
      <c r="B184" s="18">
        <v>116.2</v>
      </c>
      <c r="C184" s="18">
        <v>-1.4267185469999999</v>
      </c>
      <c r="D184" s="18">
        <v>-0.56427101530000001</v>
      </c>
      <c r="F184" s="17">
        <v>43222</v>
      </c>
      <c r="G184" s="18">
        <v>280.55</v>
      </c>
      <c r="H184" s="18">
        <v>5.0258420959999999</v>
      </c>
      <c r="I184" s="18">
        <v>2.1296172389999999</v>
      </c>
      <c r="J184" s="18"/>
      <c r="K184" s="17">
        <v>43222</v>
      </c>
      <c r="L184" s="18">
        <v>10718.05</v>
      </c>
      <c r="M184" s="18">
        <v>-0.3582741264</v>
      </c>
      <c r="N184" s="18">
        <v>-0.15587587459999999</v>
      </c>
    </row>
    <row r="185" spans="1:14" ht="15" thickBot="1" x14ac:dyDescent="0.35">
      <c r="A185" s="17">
        <v>43223</v>
      </c>
      <c r="B185" s="18">
        <v>114.7</v>
      </c>
      <c r="C185" s="18">
        <v>-2.6315789469999999</v>
      </c>
      <c r="D185" s="18">
        <v>-1.112161435</v>
      </c>
      <c r="F185" s="17">
        <v>43223</v>
      </c>
      <c r="G185" s="18">
        <v>294.64999999999998</v>
      </c>
      <c r="H185" s="18">
        <v>-1.57814356</v>
      </c>
      <c r="I185" s="18">
        <v>-0.69084475320000005</v>
      </c>
      <c r="J185" s="18"/>
      <c r="K185" s="17">
        <v>43223</v>
      </c>
      <c r="L185" s="18">
        <v>10679.65</v>
      </c>
      <c r="M185" s="18">
        <v>-0.57492520820000004</v>
      </c>
      <c r="N185" s="18">
        <v>-0.25040736470000002</v>
      </c>
    </row>
    <row r="186" spans="1:14" ht="15" thickBot="1" x14ac:dyDescent="0.35">
      <c r="A186" s="17">
        <v>43224</v>
      </c>
      <c r="B186" s="18">
        <v>111.8</v>
      </c>
      <c r="C186" s="18">
        <v>0</v>
      </c>
      <c r="D186" s="18">
        <v>5.8229436459999999E-2</v>
      </c>
      <c r="F186" s="17">
        <v>43224</v>
      </c>
      <c r="G186" s="18">
        <v>290</v>
      </c>
      <c r="H186" s="18">
        <v>-0.68965517239999996</v>
      </c>
      <c r="I186" s="18">
        <v>-0.30055101400000001</v>
      </c>
      <c r="J186" s="18"/>
      <c r="K186" s="17">
        <v>43224</v>
      </c>
      <c r="L186" s="18">
        <v>10618.25</v>
      </c>
      <c r="M186" s="18">
        <v>0.91587596829999995</v>
      </c>
      <c r="N186" s="18">
        <v>0.3959494315</v>
      </c>
    </row>
    <row r="187" spans="1:14" ht="15" thickBot="1" x14ac:dyDescent="0.35">
      <c r="A187" s="17">
        <v>43227</v>
      </c>
      <c r="B187" s="18">
        <v>111.95</v>
      </c>
      <c r="C187" s="18">
        <v>0.22522522519999999</v>
      </c>
      <c r="D187" s="18">
        <v>-7.7656611109999996E-2</v>
      </c>
      <c r="F187" s="17">
        <v>43227</v>
      </c>
      <c r="G187" s="18">
        <v>288</v>
      </c>
      <c r="H187" s="18">
        <v>-2.3090277779999999</v>
      </c>
      <c r="I187" s="18">
        <v>-1.014556827</v>
      </c>
      <c r="J187" s="18"/>
      <c r="K187" s="17">
        <v>43227</v>
      </c>
      <c r="L187" s="18">
        <v>10715.5</v>
      </c>
      <c r="M187" s="18">
        <v>2.1464234049999999E-2</v>
      </c>
      <c r="N187" s="18">
        <v>9.3207981249999999E-3</v>
      </c>
    </row>
    <row r="188" spans="1:14" ht="15" thickBot="1" x14ac:dyDescent="0.35">
      <c r="A188" s="17">
        <v>43228</v>
      </c>
      <c r="B188" s="18">
        <v>111.75</v>
      </c>
      <c r="C188" s="18">
        <v>-0.89887640449999995</v>
      </c>
      <c r="D188" s="18">
        <v>0.21322244570000001</v>
      </c>
      <c r="F188" s="17">
        <v>43228</v>
      </c>
      <c r="G188" s="18">
        <v>281.35000000000002</v>
      </c>
      <c r="H188" s="18">
        <v>1.2795450509999999</v>
      </c>
      <c r="I188" s="18">
        <v>0.55217418200000001</v>
      </c>
      <c r="J188" s="18"/>
      <c r="K188" s="17">
        <v>43228</v>
      </c>
      <c r="L188" s="18">
        <v>10717.8</v>
      </c>
      <c r="M188" s="18">
        <v>0.22299352480000001</v>
      </c>
      <c r="N188" s="18">
        <v>9.6737038689999999E-2</v>
      </c>
    </row>
    <row r="189" spans="1:14" ht="15" thickBot="1" x14ac:dyDescent="0.35">
      <c r="A189" s="17">
        <v>43229</v>
      </c>
      <c r="B189" s="18">
        <v>112.3</v>
      </c>
      <c r="C189" s="18">
        <v>2.0408163269999999</v>
      </c>
      <c r="D189" s="18">
        <v>1.5759736609999999</v>
      </c>
      <c r="F189" s="17">
        <v>43229</v>
      </c>
      <c r="G189" s="18">
        <v>284.95</v>
      </c>
      <c r="H189" s="18">
        <v>1.7722407440000001</v>
      </c>
      <c r="I189" s="18">
        <v>0.76293365889999998</v>
      </c>
      <c r="J189" s="18"/>
      <c r="K189" s="17">
        <v>43229</v>
      </c>
      <c r="L189" s="18">
        <v>10741.7</v>
      </c>
      <c r="M189" s="18">
        <v>-0.23413426179999999</v>
      </c>
      <c r="N189" s="18">
        <v>-0.1018024417</v>
      </c>
    </row>
    <row r="190" spans="1:14" ht="15" thickBot="1" x14ac:dyDescent="0.35">
      <c r="A190" s="17">
        <v>43230</v>
      </c>
      <c r="B190" s="18">
        <v>116.45</v>
      </c>
      <c r="C190" s="18">
        <v>3.8222222220000002</v>
      </c>
      <c r="D190" s="18">
        <v>1.4847554039999999</v>
      </c>
      <c r="F190" s="17">
        <v>43230</v>
      </c>
      <c r="G190" s="18">
        <v>290</v>
      </c>
      <c r="H190" s="18">
        <v>-6.8965517239999996E-2</v>
      </c>
      <c r="I190" s="18">
        <v>-2.996167638E-2</v>
      </c>
      <c r="J190" s="18"/>
      <c r="K190" s="17">
        <v>43230</v>
      </c>
      <c r="L190" s="18">
        <v>10716.55</v>
      </c>
      <c r="M190" s="18">
        <v>0.83935594940000002</v>
      </c>
      <c r="N190" s="18">
        <v>0.36300632189999998</v>
      </c>
    </row>
    <row r="191" spans="1:14" ht="15" thickBot="1" x14ac:dyDescent="0.35">
      <c r="A191" s="17">
        <v>43231</v>
      </c>
      <c r="B191" s="18">
        <v>120.5</v>
      </c>
      <c r="C191" s="18">
        <v>4.4520547949999996</v>
      </c>
      <c r="D191" s="18">
        <v>2.1618147219999999</v>
      </c>
      <c r="F191" s="17">
        <v>43231</v>
      </c>
      <c r="G191" s="18">
        <v>289.8</v>
      </c>
      <c r="H191" s="18">
        <v>-4.4513457560000003</v>
      </c>
      <c r="I191" s="18">
        <v>-1.9775425390000001</v>
      </c>
      <c r="J191" s="18"/>
      <c r="K191" s="17">
        <v>43231</v>
      </c>
      <c r="L191" s="18">
        <v>10806.5</v>
      </c>
      <c r="M191" s="18">
        <v>9.2536899089999995E-4</v>
      </c>
      <c r="N191" s="18">
        <v>4.0188078700000002E-4</v>
      </c>
    </row>
    <row r="192" spans="1:14" ht="15" thickBot="1" x14ac:dyDescent="0.35">
      <c r="A192" s="17">
        <v>43234</v>
      </c>
      <c r="B192" s="18">
        <v>126.65</v>
      </c>
      <c r="C192" s="18">
        <v>2.3770491800000002</v>
      </c>
      <c r="D192" s="18">
        <v>-0.1029947871</v>
      </c>
      <c r="F192" s="17">
        <v>43234</v>
      </c>
      <c r="G192" s="18">
        <v>276.89999999999998</v>
      </c>
      <c r="H192" s="18">
        <v>1.1195377390000001</v>
      </c>
      <c r="I192" s="18">
        <v>0.48350755969999998</v>
      </c>
      <c r="J192" s="18"/>
      <c r="K192" s="17">
        <v>43234</v>
      </c>
      <c r="L192" s="18">
        <v>10806.6</v>
      </c>
      <c r="M192" s="18">
        <v>-4.3954620319999999E-2</v>
      </c>
      <c r="N192" s="18">
        <v>-1.9093445590000001E-2</v>
      </c>
    </row>
    <row r="193" spans="1:14" ht="15" thickBot="1" x14ac:dyDescent="0.35">
      <c r="A193" s="17">
        <v>43235</v>
      </c>
      <c r="B193" s="18">
        <v>126.35</v>
      </c>
      <c r="C193" s="18">
        <v>-1.5212169740000001</v>
      </c>
      <c r="D193" s="18">
        <v>1.784561719</v>
      </c>
      <c r="F193" s="17">
        <v>43235</v>
      </c>
      <c r="G193" s="18">
        <v>280</v>
      </c>
      <c r="H193" s="18">
        <v>3.5178571430000001</v>
      </c>
      <c r="I193" s="18">
        <v>1.5015273360000001</v>
      </c>
      <c r="J193" s="18"/>
      <c r="K193" s="17">
        <v>43235</v>
      </c>
      <c r="L193" s="18">
        <v>10801.85</v>
      </c>
      <c r="M193" s="18">
        <v>-0.56240366230000005</v>
      </c>
      <c r="N193" s="18">
        <v>-0.24493822539999999</v>
      </c>
    </row>
    <row r="194" spans="1:14" ht="15" thickBot="1" x14ac:dyDescent="0.35">
      <c r="A194" s="17">
        <v>43236</v>
      </c>
      <c r="B194" s="18">
        <v>131.65</v>
      </c>
      <c r="C194" s="18">
        <v>7.398373984</v>
      </c>
      <c r="D194" s="18">
        <v>1.4915647510000001</v>
      </c>
      <c r="F194" s="17">
        <v>43236</v>
      </c>
      <c r="G194" s="18">
        <v>289.85000000000002</v>
      </c>
      <c r="H194" s="18">
        <v>-6.8483698459999998</v>
      </c>
      <c r="I194" s="18">
        <v>-3.0809540549999999</v>
      </c>
      <c r="J194" s="18"/>
      <c r="K194" s="17">
        <v>43236</v>
      </c>
      <c r="L194" s="18">
        <v>10741.1</v>
      </c>
      <c r="M194" s="18">
        <v>-0.54370595190000004</v>
      </c>
      <c r="N194" s="18">
        <v>-0.2367727533</v>
      </c>
    </row>
    <row r="195" spans="1:14" ht="15" thickBot="1" x14ac:dyDescent="0.35">
      <c r="A195" s="17">
        <v>43237</v>
      </c>
      <c r="B195" s="18">
        <v>136.25</v>
      </c>
      <c r="C195" s="18">
        <v>-2.7252081760000002</v>
      </c>
      <c r="D195" s="18">
        <v>-1.8227096890000001</v>
      </c>
      <c r="F195" s="17">
        <v>43237</v>
      </c>
      <c r="G195" s="18">
        <v>270</v>
      </c>
      <c r="H195" s="18">
        <v>0.72222222219999999</v>
      </c>
      <c r="I195" s="18">
        <v>0.31252989920000002</v>
      </c>
      <c r="J195" s="18"/>
      <c r="K195" s="17">
        <v>43237</v>
      </c>
      <c r="L195" s="18">
        <v>10682.7</v>
      </c>
      <c r="M195" s="18">
        <v>-0.80784820319999995</v>
      </c>
      <c r="N195" s="18">
        <v>-0.35226883920000002</v>
      </c>
    </row>
    <row r="196" spans="1:14" ht="15" thickBot="1" x14ac:dyDescent="0.35">
      <c r="A196" s="17">
        <v>43238</v>
      </c>
      <c r="B196" s="18">
        <v>130.65</v>
      </c>
      <c r="C196" s="18">
        <v>-2.0233463039999999</v>
      </c>
      <c r="D196" s="18">
        <v>-1.453416781</v>
      </c>
      <c r="F196" s="17">
        <v>43238</v>
      </c>
      <c r="G196" s="18">
        <v>271.95</v>
      </c>
      <c r="H196" s="18">
        <v>1.8385732669999998E-2</v>
      </c>
      <c r="I196" s="18">
        <v>7.9840883009999995E-3</v>
      </c>
      <c r="J196" s="18"/>
      <c r="K196" s="17">
        <v>43238</v>
      </c>
      <c r="L196" s="18">
        <v>10596.4</v>
      </c>
      <c r="M196" s="18">
        <v>-0.75214223700000005</v>
      </c>
      <c r="N196" s="18">
        <v>-0.32788585869999998</v>
      </c>
    </row>
    <row r="197" spans="1:14" ht="15" thickBot="1" x14ac:dyDescent="0.35">
      <c r="A197" s="17">
        <v>43241</v>
      </c>
      <c r="B197" s="18">
        <v>126.35</v>
      </c>
      <c r="C197" s="18">
        <v>-1.94598888</v>
      </c>
      <c r="D197" s="18">
        <v>0.46156510070000001</v>
      </c>
      <c r="F197" s="17">
        <v>43241</v>
      </c>
      <c r="G197" s="18">
        <v>272</v>
      </c>
      <c r="H197" s="18">
        <v>-0.34926470590000003</v>
      </c>
      <c r="I197" s="18">
        <v>-0.1519492418</v>
      </c>
      <c r="J197" s="18"/>
      <c r="K197" s="17">
        <v>43241</v>
      </c>
      <c r="L197" s="18">
        <v>10516.7</v>
      </c>
      <c r="M197" s="18">
        <v>0.19017372369999999</v>
      </c>
      <c r="N197" s="18">
        <v>8.2512964659999993E-2</v>
      </c>
    </row>
    <row r="198" spans="1:14" ht="15" thickBot="1" x14ac:dyDescent="0.35">
      <c r="A198" s="17">
        <v>43242</v>
      </c>
      <c r="B198" s="18">
        <v>127.7</v>
      </c>
      <c r="C198" s="18">
        <v>1.2960712839999999</v>
      </c>
      <c r="D198" s="18">
        <v>-0.70284043350000003</v>
      </c>
      <c r="F198" s="17">
        <v>43242</v>
      </c>
      <c r="G198" s="18">
        <v>271.05</v>
      </c>
      <c r="H198" s="18">
        <v>5.1097583469999996</v>
      </c>
      <c r="I198" s="18">
        <v>2.1643037619999999</v>
      </c>
      <c r="J198" s="18"/>
      <c r="K198" s="17">
        <v>43242</v>
      </c>
      <c r="L198" s="18">
        <v>10536.7</v>
      </c>
      <c r="M198" s="18">
        <v>-1.0093292970000001</v>
      </c>
      <c r="N198" s="18">
        <v>-0.44057332100000002</v>
      </c>
    </row>
    <row r="199" spans="1:14" ht="15" thickBot="1" x14ac:dyDescent="0.35">
      <c r="A199" s="17">
        <v>43243</v>
      </c>
      <c r="B199" s="18">
        <v>125.65</v>
      </c>
      <c r="C199" s="18">
        <v>-1.8392642939999999</v>
      </c>
      <c r="D199" s="18">
        <v>-0.78473332309999999</v>
      </c>
      <c r="F199" s="17">
        <v>43243</v>
      </c>
      <c r="G199" s="18">
        <v>284.89999999999998</v>
      </c>
      <c r="H199" s="18">
        <v>0.2106002106</v>
      </c>
      <c r="I199" s="18">
        <v>9.1366334239999999E-2</v>
      </c>
      <c r="J199" s="18"/>
      <c r="K199" s="17">
        <v>43243</v>
      </c>
      <c r="L199" s="18">
        <v>10430.35</v>
      </c>
      <c r="M199" s="18">
        <v>0.80054839960000002</v>
      </c>
      <c r="N199" s="18">
        <v>0.34628948700000001</v>
      </c>
    </row>
    <row r="200" spans="1:14" ht="15" thickBot="1" x14ac:dyDescent="0.35">
      <c r="A200" s="17">
        <v>43244</v>
      </c>
      <c r="B200" s="18">
        <v>123.4</v>
      </c>
      <c r="C200" s="18">
        <v>0.93686354380000003</v>
      </c>
      <c r="D200" s="18">
        <v>1.0088190859999999</v>
      </c>
      <c r="F200" s="17">
        <v>43244</v>
      </c>
      <c r="G200" s="18">
        <v>285.5</v>
      </c>
      <c r="H200" s="18">
        <v>-4.5884413310000003</v>
      </c>
      <c r="I200" s="18">
        <v>-2.0399009339999998</v>
      </c>
      <c r="J200" s="18"/>
      <c r="K200" s="17">
        <v>43244</v>
      </c>
      <c r="L200" s="18">
        <v>10513.85</v>
      </c>
      <c r="M200" s="18">
        <v>0.86837837709999999</v>
      </c>
      <c r="N200" s="18">
        <v>0.37550388959999997</v>
      </c>
    </row>
    <row r="201" spans="1:14" ht="15" thickBot="1" x14ac:dyDescent="0.35">
      <c r="A201" s="17">
        <v>43245</v>
      </c>
      <c r="B201" s="18">
        <v>126.3</v>
      </c>
      <c r="C201" s="18">
        <v>3.833736885</v>
      </c>
      <c r="D201" s="18">
        <v>2.925199847</v>
      </c>
      <c r="F201" s="17">
        <v>43245</v>
      </c>
      <c r="G201" s="18">
        <v>272.39999999999998</v>
      </c>
      <c r="H201" s="18">
        <v>3.524229075</v>
      </c>
      <c r="I201" s="18">
        <v>1.504200508</v>
      </c>
      <c r="J201" s="18"/>
      <c r="K201" s="17">
        <v>43245</v>
      </c>
      <c r="L201" s="18">
        <v>10605.15</v>
      </c>
      <c r="M201" s="18">
        <v>0.78735331419999999</v>
      </c>
      <c r="N201" s="18">
        <v>0.3406040736</v>
      </c>
    </row>
    <row r="202" spans="1:14" ht="15" thickBot="1" x14ac:dyDescent="0.35">
      <c r="A202" s="17">
        <v>43248</v>
      </c>
      <c r="B202" s="18">
        <v>135.1</v>
      </c>
      <c r="C202" s="18">
        <v>3.225806452</v>
      </c>
      <c r="D202" s="18">
        <v>-9.6545682270000002E-2</v>
      </c>
      <c r="F202" s="17">
        <v>43248</v>
      </c>
      <c r="G202" s="18">
        <v>282</v>
      </c>
      <c r="H202" s="18">
        <v>-1.6843971630000001</v>
      </c>
      <c r="I202" s="18">
        <v>-0.73775534980000002</v>
      </c>
      <c r="J202" s="18"/>
      <c r="K202" s="17">
        <v>43248</v>
      </c>
      <c r="L202" s="18">
        <v>10688.65</v>
      </c>
      <c r="M202" s="18">
        <v>-0.51783901619999995</v>
      </c>
      <c r="N202" s="18">
        <v>-0.22547894139999999</v>
      </c>
    </row>
    <row r="203" spans="1:14" ht="15" thickBot="1" x14ac:dyDescent="0.35">
      <c r="A203" s="17">
        <v>43249</v>
      </c>
      <c r="B203" s="18">
        <v>134.80000000000001</v>
      </c>
      <c r="C203" s="18">
        <v>-0.45180722890000002</v>
      </c>
      <c r="D203" s="18">
        <v>4.62565779</v>
      </c>
      <c r="F203" s="17">
        <v>43249</v>
      </c>
      <c r="G203" s="18">
        <v>277.25</v>
      </c>
      <c r="H203" s="18">
        <v>-9.0171325519999998E-2</v>
      </c>
      <c r="I203" s="18">
        <v>-3.917857567E-2</v>
      </c>
      <c r="J203" s="18"/>
      <c r="K203" s="17">
        <v>43249</v>
      </c>
      <c r="L203" s="18">
        <v>10633.3</v>
      </c>
      <c r="M203" s="18">
        <v>-0.1782137248</v>
      </c>
      <c r="N203" s="18">
        <v>-7.7466285580000002E-2</v>
      </c>
    </row>
    <row r="204" spans="1:14" ht="15" thickBot="1" x14ac:dyDescent="0.35">
      <c r="A204" s="17">
        <v>43250</v>
      </c>
      <c r="B204" s="18">
        <v>149.94999999999999</v>
      </c>
      <c r="C204" s="18">
        <v>7.4130105899999998</v>
      </c>
      <c r="D204" s="18">
        <v>-0.92204145150000005</v>
      </c>
      <c r="F204" s="17">
        <v>43250</v>
      </c>
      <c r="G204" s="18">
        <v>277</v>
      </c>
      <c r="H204" s="18">
        <v>1.570397112</v>
      </c>
      <c r="I204" s="18">
        <v>0.67671504260000004</v>
      </c>
      <c r="J204" s="18"/>
      <c r="K204" s="17">
        <v>43250</v>
      </c>
      <c r="L204" s="18">
        <v>10614.35</v>
      </c>
      <c r="M204" s="18">
        <v>1.1475031440000001</v>
      </c>
      <c r="N204" s="18">
        <v>0.4955166553</v>
      </c>
    </row>
    <row r="205" spans="1:14" ht="15" thickBot="1" x14ac:dyDescent="0.35">
      <c r="A205" s="17">
        <v>43251</v>
      </c>
      <c r="B205" s="18">
        <v>146.80000000000001</v>
      </c>
      <c r="C205" s="18">
        <v>-7.0422535209999998E-2</v>
      </c>
      <c r="D205" s="18">
        <v>-0.89671695330000001</v>
      </c>
      <c r="F205" s="17">
        <v>43251</v>
      </c>
      <c r="G205" s="18">
        <v>281.35000000000002</v>
      </c>
      <c r="H205" s="18">
        <v>-7.4462413359999999</v>
      </c>
      <c r="I205" s="18">
        <v>-3.360593959</v>
      </c>
      <c r="J205" s="18"/>
      <c r="K205" s="17">
        <v>43251</v>
      </c>
      <c r="L205" s="18">
        <v>10736.15</v>
      </c>
      <c r="M205" s="18">
        <v>-0.37210731969999999</v>
      </c>
      <c r="N205" s="18">
        <v>-0.161905574</v>
      </c>
    </row>
    <row r="206" spans="1:14" ht="15" thickBot="1" x14ac:dyDescent="0.35">
      <c r="A206" s="17">
        <v>43252</v>
      </c>
      <c r="B206" s="18">
        <v>143.80000000000001</v>
      </c>
      <c r="C206" s="18">
        <v>0.1057082452</v>
      </c>
      <c r="D206" s="18">
        <v>-0.25747263529999997</v>
      </c>
      <c r="F206" s="17">
        <v>43252</v>
      </c>
      <c r="G206" s="18">
        <v>260.39999999999998</v>
      </c>
      <c r="H206" s="18">
        <v>7.1236559140000004</v>
      </c>
      <c r="I206" s="18">
        <v>2.9885385850000001</v>
      </c>
      <c r="J206" s="18"/>
      <c r="K206" s="17">
        <v>43252</v>
      </c>
      <c r="L206" s="18">
        <v>10696.2</v>
      </c>
      <c r="M206" s="18">
        <v>-0.63293506099999997</v>
      </c>
      <c r="N206" s="18">
        <v>-0.27575379919999998</v>
      </c>
    </row>
    <row r="207" spans="1:14" ht="15" thickBot="1" x14ac:dyDescent="0.35">
      <c r="A207" s="17">
        <v>43255</v>
      </c>
      <c r="B207" s="18">
        <v>142.94999999999999</v>
      </c>
      <c r="C207" s="18">
        <v>-4.681450194</v>
      </c>
      <c r="D207" s="18">
        <v>-2.0688303860000001</v>
      </c>
      <c r="F207" s="17">
        <v>43255</v>
      </c>
      <c r="G207" s="18">
        <v>278.95</v>
      </c>
      <c r="H207" s="18">
        <v>-2.1867718229999999</v>
      </c>
      <c r="I207" s="18">
        <v>-0.96024076270000003</v>
      </c>
      <c r="J207" s="18"/>
      <c r="K207" s="17">
        <v>43255</v>
      </c>
      <c r="L207" s="18">
        <v>10628.5</v>
      </c>
      <c r="M207" s="18">
        <v>-0.33259632119999999</v>
      </c>
      <c r="N207" s="18">
        <v>-0.14468548989999999</v>
      </c>
    </row>
    <row r="208" spans="1:14" ht="15" thickBot="1" x14ac:dyDescent="0.35">
      <c r="A208" s="17">
        <v>43256</v>
      </c>
      <c r="B208" s="18">
        <v>136.30000000000001</v>
      </c>
      <c r="C208" s="18">
        <v>7.3855243720000005E-2</v>
      </c>
      <c r="D208" s="18">
        <v>2.0384388879999999</v>
      </c>
      <c r="F208" s="17">
        <v>43256</v>
      </c>
      <c r="G208" s="18">
        <v>272.85000000000002</v>
      </c>
      <c r="H208" s="18">
        <v>0.2199010445</v>
      </c>
      <c r="I208" s="18">
        <v>9.5396959150000002E-2</v>
      </c>
      <c r="J208" s="18"/>
      <c r="K208" s="17">
        <v>43256</v>
      </c>
      <c r="L208" s="18">
        <v>10593.15</v>
      </c>
      <c r="M208" s="18">
        <v>0.86376573540000001</v>
      </c>
      <c r="N208" s="18">
        <v>0.37351784529999998</v>
      </c>
    </row>
    <row r="209" spans="1:14" ht="15" thickBot="1" x14ac:dyDescent="0.35">
      <c r="A209" s="17">
        <v>43257</v>
      </c>
      <c r="B209" s="18">
        <v>142.85</v>
      </c>
      <c r="C209" s="18">
        <v>2.95202952</v>
      </c>
      <c r="D209" s="18">
        <v>0.3934402005</v>
      </c>
      <c r="F209" s="17">
        <v>43257</v>
      </c>
      <c r="G209" s="18">
        <v>273.45</v>
      </c>
      <c r="H209" s="18">
        <v>0</v>
      </c>
      <c r="I209" s="18">
        <v>0</v>
      </c>
      <c r="J209" s="18"/>
      <c r="K209" s="17">
        <v>43257</v>
      </c>
      <c r="L209" s="18">
        <v>10684.65</v>
      </c>
      <c r="M209" s="18">
        <v>0.78336679249999996</v>
      </c>
      <c r="N209" s="18">
        <v>0.33888624039999998</v>
      </c>
    </row>
    <row r="210" spans="1:14" ht="15" thickBot="1" x14ac:dyDescent="0.35">
      <c r="A210" s="17">
        <v>43258</v>
      </c>
      <c r="B210" s="18">
        <v>144.15</v>
      </c>
      <c r="C210" s="18">
        <v>0.3584229391</v>
      </c>
      <c r="D210" s="18">
        <v>-0.49997823800000002</v>
      </c>
      <c r="F210" s="17">
        <v>43258</v>
      </c>
      <c r="G210" s="18">
        <v>273.45</v>
      </c>
      <c r="H210" s="18">
        <v>0.2011336625</v>
      </c>
      <c r="I210" s="18">
        <v>8.7263510969999999E-2</v>
      </c>
      <c r="J210" s="18"/>
      <c r="K210" s="17">
        <v>43258</v>
      </c>
      <c r="L210" s="18">
        <v>10768.35</v>
      </c>
      <c r="M210" s="18">
        <v>-6.5005316509999999E-3</v>
      </c>
      <c r="N210" s="18">
        <v>-2.8232367890000001E-3</v>
      </c>
    </row>
    <row r="211" spans="1:14" ht="15" thickBot="1" x14ac:dyDescent="0.35">
      <c r="A211" s="17">
        <v>43259</v>
      </c>
      <c r="B211" s="18">
        <v>142.5</v>
      </c>
      <c r="C211" s="18">
        <v>-1.428571429</v>
      </c>
      <c r="D211" s="18">
        <v>-1.0643871140000001</v>
      </c>
      <c r="F211" s="17">
        <v>43259</v>
      </c>
      <c r="G211" s="18">
        <v>274</v>
      </c>
      <c r="H211" s="18">
        <v>3.6313868610000002</v>
      </c>
      <c r="I211" s="18">
        <v>1.5491310199999999</v>
      </c>
      <c r="J211" s="18"/>
      <c r="K211" s="17">
        <v>43259</v>
      </c>
      <c r="L211" s="18">
        <v>10767.65</v>
      </c>
      <c r="M211" s="18">
        <v>0.1792405957</v>
      </c>
      <c r="N211" s="18">
        <v>7.7773521580000005E-2</v>
      </c>
    </row>
    <row r="212" spans="1:14" ht="15" thickBot="1" x14ac:dyDescent="0.35">
      <c r="A212" s="17">
        <v>43262</v>
      </c>
      <c r="B212" s="18">
        <v>139.05000000000001</v>
      </c>
      <c r="C212" s="18">
        <v>-2.5362318840000002</v>
      </c>
      <c r="D212" s="18">
        <v>-1.18731966</v>
      </c>
      <c r="F212" s="17">
        <v>43262</v>
      </c>
      <c r="G212" s="18">
        <v>283.95</v>
      </c>
      <c r="H212" s="18">
        <v>1.848917063</v>
      </c>
      <c r="I212" s="18">
        <v>0.79564156029999999</v>
      </c>
      <c r="J212" s="18"/>
      <c r="K212" s="17">
        <v>43262</v>
      </c>
      <c r="L212" s="18">
        <v>10786.95</v>
      </c>
      <c r="M212" s="18">
        <v>0.51821877360000002</v>
      </c>
      <c r="N212" s="18">
        <v>0.22447841020000001</v>
      </c>
    </row>
    <row r="213" spans="1:14" ht="15" thickBot="1" x14ac:dyDescent="0.35">
      <c r="A213" s="17">
        <v>43263</v>
      </c>
      <c r="B213" s="18">
        <v>135.30000000000001</v>
      </c>
      <c r="C213" s="18">
        <v>0.96654275089999997</v>
      </c>
      <c r="D213" s="18">
        <v>1.2497407250000001</v>
      </c>
      <c r="F213" s="17">
        <v>43263</v>
      </c>
      <c r="G213" s="18">
        <v>289.2</v>
      </c>
      <c r="H213" s="18">
        <v>-0.41493775929999999</v>
      </c>
      <c r="I213" s="18">
        <v>-0.1805800863</v>
      </c>
      <c r="J213" s="18"/>
      <c r="K213" s="17">
        <v>43263</v>
      </c>
      <c r="L213" s="18">
        <v>10842.85</v>
      </c>
      <c r="M213" s="18">
        <v>0.1277339445</v>
      </c>
      <c r="N213" s="18">
        <v>5.5438747730000001E-2</v>
      </c>
    </row>
    <row r="214" spans="1:14" ht="15" thickBot="1" x14ac:dyDescent="0.35">
      <c r="A214" s="17">
        <v>43264</v>
      </c>
      <c r="B214" s="18">
        <v>139.25</v>
      </c>
      <c r="C214" s="18">
        <v>0.84683357879999999</v>
      </c>
      <c r="D214" s="18">
        <v>-0.42309376700000001</v>
      </c>
      <c r="F214" s="17">
        <v>43264</v>
      </c>
      <c r="G214" s="18">
        <v>288</v>
      </c>
      <c r="H214" s="18">
        <v>0.46875</v>
      </c>
      <c r="I214" s="18">
        <v>0.203099894</v>
      </c>
      <c r="J214" s="18"/>
      <c r="K214" s="17">
        <v>43264</v>
      </c>
      <c r="L214" s="18">
        <v>10856.7</v>
      </c>
      <c r="M214" s="18">
        <v>-0.44811038339999998</v>
      </c>
      <c r="N214" s="18">
        <v>-0.19504921180000001</v>
      </c>
    </row>
    <row r="215" spans="1:14" ht="15" thickBot="1" x14ac:dyDescent="0.35">
      <c r="A215" s="17">
        <v>43265</v>
      </c>
      <c r="B215" s="18">
        <v>137.9</v>
      </c>
      <c r="C215" s="18">
        <v>3.6509675060000003E-2</v>
      </c>
      <c r="D215" s="18">
        <v>0.25121948970000002</v>
      </c>
      <c r="F215" s="17">
        <v>43265</v>
      </c>
      <c r="G215" s="18">
        <v>289.35000000000002</v>
      </c>
      <c r="H215" s="18">
        <v>-6.3072403660000003</v>
      </c>
      <c r="I215" s="18">
        <v>-2.829396912</v>
      </c>
      <c r="J215" s="18"/>
      <c r="K215" s="17">
        <v>43265</v>
      </c>
      <c r="L215" s="18">
        <v>10808.05</v>
      </c>
      <c r="M215" s="18">
        <v>8.9285301230000003E-2</v>
      </c>
      <c r="N215" s="18">
        <v>3.8758813250000003E-2</v>
      </c>
    </row>
    <row r="216" spans="1:14" ht="15" thickBot="1" x14ac:dyDescent="0.35">
      <c r="A216" s="17">
        <v>43266</v>
      </c>
      <c r="B216" s="18">
        <v>138.69999999999999</v>
      </c>
      <c r="C216" s="18">
        <v>-0.72992700730000004</v>
      </c>
      <c r="D216" s="18">
        <v>-0.61491260680000004</v>
      </c>
      <c r="F216" s="17">
        <v>43266</v>
      </c>
      <c r="G216" s="18">
        <v>271.10000000000002</v>
      </c>
      <c r="H216" s="18">
        <v>-1.0881593510000001</v>
      </c>
      <c r="I216" s="18">
        <v>-0.47517162810000002</v>
      </c>
      <c r="J216" s="18"/>
      <c r="K216" s="17">
        <v>43266</v>
      </c>
      <c r="L216" s="18">
        <v>10817.7</v>
      </c>
      <c r="M216" s="18">
        <v>-0.16500734910000001</v>
      </c>
      <c r="N216" s="18">
        <v>-7.1720969900000001E-2</v>
      </c>
    </row>
    <row r="217" spans="1:14" ht="15" thickBot="1" x14ac:dyDescent="0.35">
      <c r="A217" s="17">
        <v>43269</v>
      </c>
      <c r="B217" s="18">
        <v>136.75</v>
      </c>
      <c r="C217" s="18">
        <v>-0.77205882349999999</v>
      </c>
      <c r="D217" s="18">
        <v>-0.1750227429</v>
      </c>
      <c r="F217" s="17">
        <v>43269</v>
      </c>
      <c r="G217" s="18">
        <v>268.14999999999998</v>
      </c>
      <c r="H217" s="18">
        <v>-1.212008204</v>
      </c>
      <c r="I217" s="18">
        <v>-0.52958430020000002</v>
      </c>
      <c r="J217" s="18"/>
      <c r="K217" s="17">
        <v>43269</v>
      </c>
      <c r="L217" s="18">
        <v>10799.85</v>
      </c>
      <c r="M217" s="18">
        <v>-0.82778927489999998</v>
      </c>
      <c r="N217" s="18">
        <v>-0.36100054609999999</v>
      </c>
    </row>
    <row r="218" spans="1:14" ht="15" thickBot="1" x14ac:dyDescent="0.35">
      <c r="A218" s="17">
        <v>43270</v>
      </c>
      <c r="B218" s="18">
        <v>136.19999999999999</v>
      </c>
      <c r="C218" s="18">
        <v>0.2223045572</v>
      </c>
      <c r="D218" s="18">
        <v>-1.5946190079999999E-2</v>
      </c>
      <c r="F218" s="17">
        <v>43270</v>
      </c>
      <c r="G218" s="18">
        <v>264.89999999999998</v>
      </c>
      <c r="H218" s="18">
        <v>1.8875047190000001E-2</v>
      </c>
      <c r="I218" s="18">
        <v>8.196555312E-3</v>
      </c>
      <c r="J218" s="18"/>
      <c r="K218" s="17">
        <v>43270</v>
      </c>
      <c r="L218" s="18">
        <v>10710.45</v>
      </c>
      <c r="M218" s="18">
        <v>0.57513923320000004</v>
      </c>
      <c r="N218" s="18">
        <v>0.2490642468</v>
      </c>
    </row>
    <row r="219" spans="1:14" ht="15" thickBot="1" x14ac:dyDescent="0.35">
      <c r="A219" s="17">
        <v>43271</v>
      </c>
      <c r="B219" s="18">
        <v>136.15</v>
      </c>
      <c r="C219" s="18">
        <v>-0.1848428835</v>
      </c>
      <c r="D219" s="18">
        <v>-0.30409540699999998</v>
      </c>
      <c r="F219" s="17">
        <v>43271</v>
      </c>
      <c r="G219" s="18">
        <v>264.95</v>
      </c>
      <c r="H219" s="18">
        <v>-1.7739196070000001</v>
      </c>
      <c r="I219" s="18">
        <v>-0.7773185668</v>
      </c>
      <c r="J219" s="18"/>
      <c r="K219" s="17">
        <v>43271</v>
      </c>
      <c r="L219" s="18">
        <v>10772.05</v>
      </c>
      <c r="M219" s="18">
        <v>-0.2873176415</v>
      </c>
      <c r="N219" s="18">
        <v>-0.12496006849999999</v>
      </c>
    </row>
    <row r="220" spans="1:14" ht="15" thickBot="1" x14ac:dyDescent="0.35">
      <c r="A220" s="17">
        <v>43272</v>
      </c>
      <c r="B220" s="18">
        <v>135.19999999999999</v>
      </c>
      <c r="C220" s="18">
        <v>-2.5185185190000001</v>
      </c>
      <c r="D220" s="18">
        <v>-0.92527459680000002</v>
      </c>
      <c r="F220" s="17">
        <v>43272</v>
      </c>
      <c r="G220" s="18">
        <v>260.25</v>
      </c>
      <c r="H220" s="18">
        <v>-6.1479346780000004</v>
      </c>
      <c r="I220" s="18">
        <v>-2.7556165789999998</v>
      </c>
      <c r="J220" s="18"/>
      <c r="K220" s="17">
        <v>43272</v>
      </c>
      <c r="L220" s="18">
        <v>10741.1</v>
      </c>
      <c r="M220" s="18">
        <v>0.75178519889999995</v>
      </c>
      <c r="N220" s="18">
        <v>0.32527500510000001</v>
      </c>
    </row>
    <row r="221" spans="1:14" ht="15" thickBot="1" x14ac:dyDescent="0.35">
      <c r="A221" s="17">
        <v>43273</v>
      </c>
      <c r="B221" s="18">
        <v>132.35</v>
      </c>
      <c r="C221" s="18">
        <v>-0.68389057750000004</v>
      </c>
      <c r="D221" s="18">
        <v>6.5578643170000006E-2</v>
      </c>
      <c r="F221" s="17">
        <v>43273</v>
      </c>
      <c r="G221" s="18">
        <v>244.25</v>
      </c>
      <c r="H221" s="18">
        <v>14.55475947</v>
      </c>
      <c r="I221" s="18">
        <v>5.9013137760000003</v>
      </c>
      <c r="J221" s="18"/>
      <c r="K221" s="17">
        <v>43273</v>
      </c>
      <c r="L221" s="18">
        <v>10821.85</v>
      </c>
      <c r="M221" s="18">
        <v>-0.54888951519999996</v>
      </c>
      <c r="N221" s="18">
        <v>-0.239036312</v>
      </c>
    </row>
    <row r="222" spans="1:14" ht="15" thickBot="1" x14ac:dyDescent="0.35">
      <c r="A222" s="17">
        <v>43276</v>
      </c>
      <c r="B222" s="18">
        <v>132.55000000000001</v>
      </c>
      <c r="C222" s="18">
        <v>-3.519510329</v>
      </c>
      <c r="D222" s="18">
        <v>-1.1958385600000001</v>
      </c>
      <c r="F222" s="17">
        <v>43276</v>
      </c>
      <c r="G222" s="18">
        <v>279.8</v>
      </c>
      <c r="H222" s="18">
        <v>-3.573981415E-2</v>
      </c>
      <c r="I222" s="18">
        <v>-1.5524378429999999E-2</v>
      </c>
      <c r="J222" s="18"/>
      <c r="K222" s="17">
        <v>43276</v>
      </c>
      <c r="L222" s="18">
        <v>10762.45</v>
      </c>
      <c r="M222" s="18">
        <v>6.2253483179999999E-2</v>
      </c>
      <c r="N222" s="18">
        <v>2.7027932179999999E-2</v>
      </c>
    </row>
    <row r="223" spans="1:14" ht="15" thickBot="1" x14ac:dyDescent="0.35">
      <c r="A223" s="17">
        <v>43277</v>
      </c>
      <c r="B223" s="18">
        <v>128.94999999999999</v>
      </c>
      <c r="C223" s="18">
        <v>-4.0444091990000004</v>
      </c>
      <c r="D223" s="18">
        <v>-2.3705682530000001</v>
      </c>
      <c r="F223" s="17">
        <v>43277</v>
      </c>
      <c r="G223" s="18">
        <v>279.7</v>
      </c>
      <c r="H223" s="18">
        <v>17.80479085</v>
      </c>
      <c r="I223" s="18">
        <v>7.1162952559999999</v>
      </c>
      <c r="J223" s="18"/>
      <c r="K223" s="17">
        <v>43277</v>
      </c>
      <c r="L223" s="18">
        <v>10769.15</v>
      </c>
      <c r="M223" s="18">
        <v>-0.90768537910000002</v>
      </c>
      <c r="N223" s="18">
        <v>-0.39600271209999999</v>
      </c>
    </row>
    <row r="224" spans="1:14" ht="15" thickBot="1" x14ac:dyDescent="0.35">
      <c r="A224" s="17">
        <v>43278</v>
      </c>
      <c r="B224" s="18">
        <v>122.1</v>
      </c>
      <c r="C224" s="18">
        <v>-2.438016529</v>
      </c>
      <c r="D224" s="18">
        <v>1.331006616</v>
      </c>
      <c r="F224" s="17">
        <v>43278</v>
      </c>
      <c r="G224" s="18">
        <v>329.5</v>
      </c>
      <c r="H224" s="18">
        <v>0.47040971170000001</v>
      </c>
      <c r="I224" s="18">
        <v>0.20381732869999999</v>
      </c>
      <c r="J224" s="18"/>
      <c r="K224" s="17">
        <v>43278</v>
      </c>
      <c r="L224" s="18">
        <v>10671.4</v>
      </c>
      <c r="M224" s="18">
        <v>-0.77122027100000001</v>
      </c>
      <c r="N224" s="18">
        <v>-0.33623493700000001</v>
      </c>
    </row>
    <row r="225" spans="1:14" ht="15" thickBot="1" x14ac:dyDescent="0.35">
      <c r="A225" s="17">
        <v>43279</v>
      </c>
      <c r="B225" s="18">
        <v>125.9</v>
      </c>
      <c r="C225" s="18">
        <v>9.2757306229999994</v>
      </c>
      <c r="D225" s="18">
        <v>1.575114605</v>
      </c>
      <c r="F225" s="17">
        <v>43279</v>
      </c>
      <c r="G225" s="18">
        <v>331.05</v>
      </c>
      <c r="H225" s="18">
        <v>-0.93641443889999998</v>
      </c>
      <c r="I225" s="18">
        <v>-0.4085956979</v>
      </c>
      <c r="J225" s="18"/>
      <c r="K225" s="17">
        <v>43279</v>
      </c>
      <c r="L225" s="18">
        <v>10589.1</v>
      </c>
      <c r="M225" s="18">
        <v>1.1823478860000001</v>
      </c>
      <c r="N225" s="18">
        <v>0.51047527770000001</v>
      </c>
    </row>
    <row r="226" spans="1:14" ht="15" thickBot="1" x14ac:dyDescent="0.35">
      <c r="A226" s="17">
        <v>43280</v>
      </c>
      <c r="B226" s="18">
        <v>130.55000000000001</v>
      </c>
      <c r="C226" s="18">
        <v>-1.5503875970000001</v>
      </c>
      <c r="D226" s="18">
        <v>-0.90761437970000003</v>
      </c>
      <c r="F226" s="17">
        <v>43280</v>
      </c>
      <c r="G226" s="18">
        <v>327.95</v>
      </c>
      <c r="H226" s="18">
        <v>-2.0277481320000001</v>
      </c>
      <c r="I226" s="18">
        <v>-0.88969096869999997</v>
      </c>
      <c r="J226" s="18"/>
      <c r="K226" s="17">
        <v>43280</v>
      </c>
      <c r="L226" s="18">
        <v>10714.3</v>
      </c>
      <c r="M226" s="18">
        <v>-0.53199929069999996</v>
      </c>
      <c r="N226" s="18">
        <v>-0.23166112189999999</v>
      </c>
    </row>
    <row r="227" spans="1:14" ht="15" thickBot="1" x14ac:dyDescent="0.35">
      <c r="A227" s="17">
        <v>43283</v>
      </c>
      <c r="B227" s="18">
        <v>127.85</v>
      </c>
      <c r="C227" s="18">
        <v>-6.2992125980000004</v>
      </c>
      <c r="D227" s="18">
        <v>2.1213562010000002</v>
      </c>
      <c r="F227" s="17">
        <v>43283</v>
      </c>
      <c r="G227" s="18">
        <v>321.3</v>
      </c>
      <c r="H227" s="18">
        <v>-0.43572984749999999</v>
      </c>
      <c r="I227" s="18">
        <v>-0.1896485467</v>
      </c>
      <c r="J227" s="18"/>
      <c r="K227" s="17">
        <v>43283</v>
      </c>
      <c r="L227" s="18">
        <v>10657.3</v>
      </c>
      <c r="M227" s="18">
        <v>0.39972600940000003</v>
      </c>
      <c r="N227" s="18">
        <v>0.17325276219999999</v>
      </c>
    </row>
    <row r="228" spans="1:14" ht="15" thickBot="1" x14ac:dyDescent="0.35">
      <c r="A228" s="17">
        <v>43284</v>
      </c>
      <c r="B228" s="18">
        <v>134.25</v>
      </c>
      <c r="C228" s="18">
        <v>11.38655462</v>
      </c>
      <c r="D228" s="18">
        <v>-8.0949600679999997E-2</v>
      </c>
      <c r="F228" s="17">
        <v>43284</v>
      </c>
      <c r="G228" s="18">
        <v>319.89999999999998</v>
      </c>
      <c r="H228" s="18">
        <v>-1.8130665829999999</v>
      </c>
      <c r="I228" s="18">
        <v>-0.79463036860000003</v>
      </c>
      <c r="J228" s="18"/>
      <c r="K228" s="17">
        <v>43284</v>
      </c>
      <c r="L228" s="18">
        <v>10699.9</v>
      </c>
      <c r="M228" s="18">
        <v>0.65421172159999996</v>
      </c>
      <c r="N228" s="18">
        <v>0.28319519939999999</v>
      </c>
    </row>
    <row r="229" spans="1:14" ht="15" thickBot="1" x14ac:dyDescent="0.35">
      <c r="A229" s="17">
        <v>43285</v>
      </c>
      <c r="B229" s="18">
        <v>134</v>
      </c>
      <c r="C229" s="18">
        <v>-4.4888721240000002</v>
      </c>
      <c r="D229" s="18">
        <v>-2.0234253889999998</v>
      </c>
      <c r="F229" s="17">
        <v>43285</v>
      </c>
      <c r="G229" s="18">
        <v>314.10000000000002</v>
      </c>
      <c r="H229" s="18">
        <v>7.8796561599999997</v>
      </c>
      <c r="I229" s="18">
        <v>3.2939553579999998</v>
      </c>
      <c r="J229" s="18"/>
      <c r="K229" s="17">
        <v>43285</v>
      </c>
      <c r="L229" s="18">
        <v>10769.9</v>
      </c>
      <c r="M229" s="18">
        <v>-0.18709551620000001</v>
      </c>
      <c r="N229" s="18">
        <v>-8.1330657030000003E-2</v>
      </c>
    </row>
    <row r="230" spans="1:14" ht="15" thickBot="1" x14ac:dyDescent="0.35">
      <c r="A230" s="17">
        <v>43286</v>
      </c>
      <c r="B230" s="18">
        <v>127.9</v>
      </c>
      <c r="C230" s="18">
        <v>-2.0537124800000002</v>
      </c>
      <c r="D230" s="18">
        <v>-1.013428402</v>
      </c>
      <c r="F230" s="17">
        <v>43286</v>
      </c>
      <c r="G230" s="18">
        <v>338.85</v>
      </c>
      <c r="H230" s="18">
        <v>6.0056072010000001</v>
      </c>
      <c r="I230" s="18">
        <v>2.5328838020000002</v>
      </c>
      <c r="J230" s="18"/>
      <c r="K230" s="17">
        <v>43286</v>
      </c>
      <c r="L230" s="18">
        <v>10749.75</v>
      </c>
      <c r="M230" s="18">
        <v>0.21302821</v>
      </c>
      <c r="N230" s="18">
        <v>9.2418572170000005E-2</v>
      </c>
    </row>
    <row r="231" spans="1:14" ht="15" thickBot="1" x14ac:dyDescent="0.35">
      <c r="A231" s="17">
        <v>43287</v>
      </c>
      <c r="B231" s="18">
        <v>124.95</v>
      </c>
      <c r="C231" s="18">
        <v>0.8064516129</v>
      </c>
      <c r="D231" s="18">
        <v>0.41509943910000002</v>
      </c>
      <c r="F231" s="17">
        <v>43287</v>
      </c>
      <c r="G231" s="18">
        <v>359.2</v>
      </c>
      <c r="H231" s="18">
        <v>2.5612472159999999</v>
      </c>
      <c r="I231" s="18">
        <v>1.098329353</v>
      </c>
      <c r="J231" s="18"/>
      <c r="K231" s="17">
        <v>43287</v>
      </c>
      <c r="L231" s="18">
        <v>10772.65</v>
      </c>
      <c r="M231" s="18">
        <v>0.74494205229999999</v>
      </c>
      <c r="N231" s="18">
        <v>0.32232514000000001</v>
      </c>
    </row>
    <row r="232" spans="1:14" ht="15" thickBot="1" x14ac:dyDescent="0.35">
      <c r="A232" s="17">
        <v>43290</v>
      </c>
      <c r="B232" s="18">
        <v>126.15</v>
      </c>
      <c r="C232" s="18">
        <v>0.04</v>
      </c>
      <c r="D232" s="18">
        <v>0.24032167039999999</v>
      </c>
      <c r="F232" s="17">
        <v>43290</v>
      </c>
      <c r="G232" s="18">
        <v>368.4</v>
      </c>
      <c r="H232" s="18">
        <v>-2.6601520089999999</v>
      </c>
      <c r="I232" s="18">
        <v>-1.1709336299999999</v>
      </c>
      <c r="J232" s="18"/>
      <c r="K232" s="17">
        <v>43290</v>
      </c>
      <c r="L232" s="18">
        <v>10852.9</v>
      </c>
      <c r="M232" s="18">
        <v>0.86935289189999998</v>
      </c>
      <c r="N232" s="18">
        <v>0.37592347040000001</v>
      </c>
    </row>
    <row r="233" spans="1:14" ht="15" thickBot="1" x14ac:dyDescent="0.35">
      <c r="A233" s="17">
        <v>43291</v>
      </c>
      <c r="B233" s="18">
        <v>126.85</v>
      </c>
      <c r="C233" s="18">
        <v>-0.199920032</v>
      </c>
      <c r="D233" s="18">
        <v>-0.49929350630000002</v>
      </c>
      <c r="F233" s="17">
        <v>43291</v>
      </c>
      <c r="G233" s="18">
        <v>358.6</v>
      </c>
      <c r="H233" s="18">
        <v>8.8678192970000005</v>
      </c>
      <c r="I233" s="18">
        <v>3.689952377</v>
      </c>
      <c r="J233" s="18"/>
      <c r="K233" s="17">
        <v>43291</v>
      </c>
      <c r="L233" s="18">
        <v>10947.25</v>
      </c>
      <c r="M233" s="18">
        <v>9.591449908E-3</v>
      </c>
      <c r="N233" s="18">
        <v>4.1653140139999998E-3</v>
      </c>
    </row>
    <row r="234" spans="1:14" ht="15" thickBot="1" x14ac:dyDescent="0.35">
      <c r="A234" s="17">
        <v>43292</v>
      </c>
      <c r="B234" s="18">
        <v>125.4</v>
      </c>
      <c r="C234" s="18">
        <v>-0.56089743589999996</v>
      </c>
      <c r="D234" s="18">
        <v>-0.17350981209999999</v>
      </c>
      <c r="F234" s="17">
        <v>43292</v>
      </c>
      <c r="G234" s="18">
        <v>390.4</v>
      </c>
      <c r="H234" s="18">
        <v>-2.5870901640000001</v>
      </c>
      <c r="I234" s="18">
        <v>-1.138348358</v>
      </c>
      <c r="J234" s="18"/>
      <c r="K234" s="17">
        <v>43292</v>
      </c>
      <c r="L234" s="18">
        <v>10948.3</v>
      </c>
      <c r="M234" s="18">
        <v>0.68412447590000003</v>
      </c>
      <c r="N234" s="18">
        <v>0.29609979019999999</v>
      </c>
    </row>
    <row r="235" spans="1:14" ht="15" thickBot="1" x14ac:dyDescent="0.35">
      <c r="A235" s="17">
        <v>43293</v>
      </c>
      <c r="B235" s="18">
        <v>124.9</v>
      </c>
      <c r="C235" s="18">
        <v>-2.4174053180000001</v>
      </c>
      <c r="D235" s="18">
        <v>-1.073690485</v>
      </c>
      <c r="F235" s="17">
        <v>43293</v>
      </c>
      <c r="G235" s="18">
        <v>380.3</v>
      </c>
      <c r="H235" s="18">
        <v>8.9403102810000004</v>
      </c>
      <c r="I235" s="18">
        <v>3.7188607889999998</v>
      </c>
      <c r="J235" s="18"/>
      <c r="K235" s="17">
        <v>43293</v>
      </c>
      <c r="L235" s="18">
        <v>11023.2</v>
      </c>
      <c r="M235" s="18">
        <v>-3.9008636329999999E-2</v>
      </c>
      <c r="N235" s="18">
        <v>-1.6944540639999998E-2</v>
      </c>
    </row>
    <row r="236" spans="1:14" ht="15" thickBot="1" x14ac:dyDescent="0.35">
      <c r="A236" s="17">
        <v>43294</v>
      </c>
      <c r="B236" s="18">
        <v>121.85</v>
      </c>
      <c r="C236" s="18">
        <v>-3.9223781999999998</v>
      </c>
      <c r="D236" s="18">
        <v>-1.0278572130000001</v>
      </c>
      <c r="F236" s="17">
        <v>43294</v>
      </c>
      <c r="G236" s="18">
        <v>414.3</v>
      </c>
      <c r="H236" s="18">
        <v>-0.90514120200000003</v>
      </c>
      <c r="I236" s="18">
        <v>-0.39488768320000001</v>
      </c>
      <c r="J236" s="18"/>
      <c r="K236" s="17">
        <v>43294</v>
      </c>
      <c r="L236" s="18">
        <v>11018.9</v>
      </c>
      <c r="M236" s="18">
        <v>-0.74462968169999999</v>
      </c>
      <c r="N236" s="18">
        <v>-0.32459859600000002</v>
      </c>
    </row>
    <row r="237" spans="1:14" ht="15" thickBot="1" x14ac:dyDescent="0.35">
      <c r="A237" s="17">
        <v>43297</v>
      </c>
      <c r="B237" s="18">
        <v>119</v>
      </c>
      <c r="C237" s="18">
        <v>0.12892135800000001</v>
      </c>
      <c r="D237" s="18">
        <v>-0.45860455919999998</v>
      </c>
      <c r="F237" s="17">
        <v>43297</v>
      </c>
      <c r="G237" s="18">
        <v>410.55</v>
      </c>
      <c r="H237" s="18">
        <v>-0.81597856530000001</v>
      </c>
      <c r="I237" s="18">
        <v>-0.35582871370000002</v>
      </c>
      <c r="J237" s="18"/>
      <c r="K237" s="17">
        <v>43297</v>
      </c>
      <c r="L237" s="18">
        <v>10936.85</v>
      </c>
      <c r="M237" s="18">
        <v>0.65101011720000002</v>
      </c>
      <c r="N237" s="18">
        <v>0.28181377549999997</v>
      </c>
    </row>
    <row r="238" spans="1:14" ht="15" thickBot="1" x14ac:dyDescent="0.35">
      <c r="A238" s="17">
        <v>43298</v>
      </c>
      <c r="B238" s="18">
        <v>117.75</v>
      </c>
      <c r="C238" s="18">
        <v>1.2875536480000001</v>
      </c>
      <c r="D238" s="18">
        <v>0.29406425130000002</v>
      </c>
      <c r="F238" s="17">
        <v>43298</v>
      </c>
      <c r="G238" s="18">
        <v>407.2</v>
      </c>
      <c r="H238" s="18">
        <v>1.940078585</v>
      </c>
      <c r="I238" s="18">
        <v>0.834496405</v>
      </c>
      <c r="J238" s="18"/>
      <c r="K238" s="17">
        <v>43298</v>
      </c>
      <c r="L238" s="18">
        <v>11008.05</v>
      </c>
      <c r="M238" s="18">
        <v>-0.2507256054</v>
      </c>
      <c r="N238" s="18">
        <v>-0.10902548149999999</v>
      </c>
    </row>
    <row r="239" spans="1:14" ht="15" thickBot="1" x14ac:dyDescent="0.35">
      <c r="A239" s="17">
        <v>43299</v>
      </c>
      <c r="B239" s="18">
        <v>118.55</v>
      </c>
      <c r="C239" s="18">
        <v>-2.118644068</v>
      </c>
      <c r="D239" s="18">
        <v>-0.92564135219999999</v>
      </c>
      <c r="F239" s="17">
        <v>43299</v>
      </c>
      <c r="G239" s="18">
        <v>415.1</v>
      </c>
      <c r="H239" s="18">
        <v>2.1922428329999999</v>
      </c>
      <c r="I239" s="18">
        <v>0.94179308019999997</v>
      </c>
      <c r="J239" s="18"/>
      <c r="K239" s="17">
        <v>43299</v>
      </c>
      <c r="L239" s="18">
        <v>10980.45</v>
      </c>
      <c r="M239" s="18">
        <v>-0.2126506655</v>
      </c>
      <c r="N239" s="18">
        <v>-9.2451344680000005E-2</v>
      </c>
    </row>
    <row r="240" spans="1:14" ht="15" thickBot="1" x14ac:dyDescent="0.35">
      <c r="A240" s="17">
        <v>43300</v>
      </c>
      <c r="B240" s="18">
        <v>116.05</v>
      </c>
      <c r="C240" s="18">
        <v>-2.3809523810000002</v>
      </c>
      <c r="D240" s="18">
        <v>0.20534056310000001</v>
      </c>
      <c r="F240" s="17">
        <v>43300</v>
      </c>
      <c r="G240" s="18">
        <v>424.2</v>
      </c>
      <c r="H240" s="18">
        <v>0.97831211689999997</v>
      </c>
      <c r="I240" s="18">
        <v>0.4228107056</v>
      </c>
      <c r="J240" s="18"/>
      <c r="K240" s="17">
        <v>43300</v>
      </c>
      <c r="L240" s="18">
        <v>10957.1</v>
      </c>
      <c r="M240" s="18">
        <v>0.48461728009999999</v>
      </c>
      <c r="N240" s="18">
        <v>0.20995827349999999</v>
      </c>
    </row>
    <row r="241" spans="1:14" ht="15" thickBot="1" x14ac:dyDescent="0.35">
      <c r="A241" s="17">
        <v>43301</v>
      </c>
      <c r="B241" s="18">
        <v>116.6</v>
      </c>
      <c r="C241" s="18">
        <v>1.99556541</v>
      </c>
      <c r="D241" s="18">
        <v>1.8619270680000001E-2</v>
      </c>
      <c r="F241" s="17">
        <v>43301</v>
      </c>
      <c r="G241" s="18">
        <v>428.35</v>
      </c>
      <c r="H241" s="18">
        <v>0</v>
      </c>
      <c r="I241" s="18">
        <v>0</v>
      </c>
      <c r="J241" s="18"/>
      <c r="K241" s="17">
        <v>43301</v>
      </c>
      <c r="L241" s="18">
        <v>11010.2</v>
      </c>
      <c r="M241" s="18">
        <v>0.67709941689999997</v>
      </c>
      <c r="N241" s="18">
        <v>0.29306947049999998</v>
      </c>
    </row>
    <row r="242" spans="1:14" ht="15" thickBot="1" x14ac:dyDescent="0.35">
      <c r="A242" s="17">
        <v>43304</v>
      </c>
      <c r="B242" s="18">
        <v>116.65</v>
      </c>
      <c r="C242" s="18">
        <v>1.7391304350000001</v>
      </c>
      <c r="D242" s="18">
        <v>2.089667468</v>
      </c>
      <c r="F242" s="17">
        <v>43304</v>
      </c>
      <c r="G242" s="18">
        <v>428.35</v>
      </c>
      <c r="H242" s="18">
        <v>0</v>
      </c>
      <c r="I242" s="18">
        <v>0</v>
      </c>
      <c r="J242" s="18"/>
      <c r="K242" s="17">
        <v>43304</v>
      </c>
      <c r="L242" s="18">
        <v>11084.75</v>
      </c>
      <c r="M242" s="18">
        <v>0.4470105325</v>
      </c>
      <c r="N242" s="18">
        <v>0.19370159619999999</v>
      </c>
    </row>
    <row r="243" spans="1:14" ht="15" thickBot="1" x14ac:dyDescent="0.35">
      <c r="A243" s="17">
        <v>43305</v>
      </c>
      <c r="B243" s="18">
        <v>122.4</v>
      </c>
      <c r="C243" s="18">
        <v>3.846153846</v>
      </c>
      <c r="D243" s="18">
        <v>1.2589127309999999</v>
      </c>
      <c r="F243" s="17">
        <v>43305</v>
      </c>
      <c r="G243" s="18">
        <v>428.35</v>
      </c>
      <c r="H243" s="18">
        <v>0</v>
      </c>
      <c r="I243" s="18">
        <v>0</v>
      </c>
      <c r="J243" s="18"/>
      <c r="K243" s="17">
        <v>43305</v>
      </c>
      <c r="L243" s="18">
        <v>11134.3</v>
      </c>
      <c r="M243" s="18">
        <v>-2.065688907E-2</v>
      </c>
      <c r="N243" s="18">
        <v>-8.9720996479999999E-3</v>
      </c>
    </row>
    <row r="244" spans="1:14" ht="15" thickBot="1" x14ac:dyDescent="0.35">
      <c r="A244" s="17">
        <v>43306</v>
      </c>
      <c r="B244" s="18">
        <v>126</v>
      </c>
      <c r="C244" s="18">
        <v>1.8106995880000001</v>
      </c>
      <c r="D244" s="18">
        <v>-0.57247555120000004</v>
      </c>
      <c r="F244" s="17">
        <v>43306</v>
      </c>
      <c r="G244" s="18">
        <v>428.35</v>
      </c>
      <c r="H244" s="18">
        <v>0</v>
      </c>
      <c r="I244" s="18">
        <v>0</v>
      </c>
      <c r="J244" s="18"/>
      <c r="K244" s="17">
        <v>43306</v>
      </c>
      <c r="L244" s="18">
        <v>11132</v>
      </c>
      <c r="M244" s="18">
        <v>0.31710384479999998</v>
      </c>
      <c r="N244" s="18">
        <v>0.1374985584</v>
      </c>
    </row>
    <row r="245" spans="1:14" ht="15" thickBot="1" x14ac:dyDescent="0.35">
      <c r="A245" s="17">
        <v>43307</v>
      </c>
      <c r="B245" s="18">
        <v>124.35</v>
      </c>
      <c r="C245" s="18">
        <v>0.60630557799999996</v>
      </c>
      <c r="D245" s="18">
        <v>1.2733793200000001</v>
      </c>
      <c r="F245" s="17">
        <v>43307</v>
      </c>
      <c r="G245" s="18">
        <v>428.35</v>
      </c>
      <c r="H245" s="18">
        <v>0</v>
      </c>
      <c r="I245" s="18">
        <v>0</v>
      </c>
      <c r="J245" s="18"/>
      <c r="K245" s="17">
        <v>43307</v>
      </c>
      <c r="L245" s="18">
        <v>11167.3</v>
      </c>
      <c r="M245" s="18">
        <v>0.99442121189999999</v>
      </c>
      <c r="N245" s="18">
        <v>0.42973846360000001</v>
      </c>
    </row>
    <row r="246" spans="1:14" ht="15" thickBot="1" x14ac:dyDescent="0.35">
      <c r="A246" s="17">
        <v>43308</v>
      </c>
      <c r="B246" s="18">
        <v>128.05000000000001</v>
      </c>
      <c r="C246" s="18">
        <v>2.0490156690000001</v>
      </c>
      <c r="D246" s="18">
        <v>0.50578345170000005</v>
      </c>
      <c r="F246" s="17">
        <v>43308</v>
      </c>
      <c r="G246" s="18">
        <v>428.35</v>
      </c>
      <c r="H246" s="18">
        <v>4.9959145559999998</v>
      </c>
      <c r="I246" s="18">
        <v>2.117240078</v>
      </c>
      <c r="J246" s="18"/>
      <c r="K246" s="17">
        <v>43308</v>
      </c>
      <c r="L246" s="18">
        <v>11278.35</v>
      </c>
      <c r="M246" s="18">
        <v>0.36530166200000003</v>
      </c>
      <c r="N246" s="18">
        <v>0.158359427</v>
      </c>
    </row>
    <row r="247" spans="1:14" ht="15" thickBot="1" x14ac:dyDescent="0.35">
      <c r="A247" s="17">
        <v>43311</v>
      </c>
      <c r="B247" s="18">
        <v>129.55000000000001</v>
      </c>
      <c r="C247" s="18">
        <v>0.15748031500000001</v>
      </c>
      <c r="D247" s="18">
        <v>-0.45493921389999997</v>
      </c>
      <c r="F247" s="17">
        <v>43311</v>
      </c>
      <c r="G247" s="18">
        <v>449.75</v>
      </c>
      <c r="H247" s="18">
        <v>4.9249583100000001</v>
      </c>
      <c r="I247" s="18">
        <v>2.0878805329999999</v>
      </c>
      <c r="J247" s="18"/>
      <c r="K247" s="17">
        <v>43311</v>
      </c>
      <c r="L247" s="18">
        <v>11319.55</v>
      </c>
      <c r="M247" s="18">
        <v>0.3264264039</v>
      </c>
      <c r="N247" s="18">
        <v>0.1415343087</v>
      </c>
    </row>
    <row r="248" spans="1:14" ht="15" thickBot="1" x14ac:dyDescent="0.35">
      <c r="A248" s="17">
        <v>43312</v>
      </c>
      <c r="B248" s="18">
        <v>128.19999999999999</v>
      </c>
      <c r="C248" s="18">
        <v>-0.55031446539999995</v>
      </c>
      <c r="D248" s="18">
        <v>0.4214029588</v>
      </c>
      <c r="F248" s="17">
        <v>43312</v>
      </c>
      <c r="G248" s="18">
        <v>471.9</v>
      </c>
      <c r="H248" s="18">
        <v>-0.61453697819999997</v>
      </c>
      <c r="I248" s="18">
        <v>-0.26771346280000002</v>
      </c>
      <c r="J248" s="18"/>
      <c r="K248" s="17">
        <v>43312</v>
      </c>
      <c r="L248" s="18">
        <v>11356.5</v>
      </c>
      <c r="M248" s="18">
        <v>-9.0696957689999996E-2</v>
      </c>
      <c r="N248" s="18">
        <v>-3.9407061459999997E-2</v>
      </c>
    </row>
    <row r="249" spans="1:14" ht="15" thickBot="1" x14ac:dyDescent="0.35">
      <c r="A249" s="17">
        <v>43313</v>
      </c>
      <c r="B249" s="18">
        <v>129.44999999999999</v>
      </c>
      <c r="C249" s="18">
        <v>1.185770751</v>
      </c>
      <c r="D249" s="18">
        <v>-6.7150300489999995E-2</v>
      </c>
      <c r="F249" s="17">
        <v>43313</v>
      </c>
      <c r="G249" s="18">
        <v>469</v>
      </c>
      <c r="H249" s="18">
        <v>1.417910448</v>
      </c>
      <c r="I249" s="18">
        <v>0.6114658368</v>
      </c>
      <c r="J249" s="18"/>
      <c r="K249" s="17">
        <v>43313</v>
      </c>
      <c r="L249" s="18">
        <v>11346.2</v>
      </c>
      <c r="M249" s="18">
        <v>-0.89457263220000005</v>
      </c>
      <c r="N249" s="18">
        <v>-0.39025613440000001</v>
      </c>
    </row>
    <row r="250" spans="1:14" ht="15" thickBot="1" x14ac:dyDescent="0.35">
      <c r="A250" s="17">
        <v>43314</v>
      </c>
      <c r="B250" s="18">
        <v>129.25</v>
      </c>
      <c r="C250" s="18">
        <v>0.78125</v>
      </c>
      <c r="D250" s="18">
        <v>0.41799599079999999</v>
      </c>
      <c r="F250" s="17">
        <v>43314</v>
      </c>
      <c r="G250" s="18">
        <v>475.65</v>
      </c>
      <c r="H250" s="18">
        <v>-2.1549458640000001</v>
      </c>
      <c r="I250" s="18">
        <v>-0.94611221320000005</v>
      </c>
      <c r="J250" s="18"/>
      <c r="K250" s="17">
        <v>43314</v>
      </c>
      <c r="L250" s="18">
        <v>11244.7</v>
      </c>
      <c r="M250" s="18">
        <v>1.032486416</v>
      </c>
      <c r="N250" s="18">
        <v>0.44610411350000001</v>
      </c>
    </row>
    <row r="251" spans="1:14" ht="15" thickBot="1" x14ac:dyDescent="0.35">
      <c r="A251" s="17">
        <v>43315</v>
      </c>
      <c r="B251" s="18">
        <v>130.5</v>
      </c>
      <c r="C251" s="18">
        <v>1.511627907</v>
      </c>
      <c r="D251" s="18">
        <v>0.59493325129999997</v>
      </c>
      <c r="F251" s="17">
        <v>43315</v>
      </c>
      <c r="G251" s="18">
        <v>465.4</v>
      </c>
      <c r="H251" s="18">
        <v>4.3188654919999996</v>
      </c>
      <c r="I251" s="18">
        <v>1.836285529</v>
      </c>
      <c r="J251" s="18"/>
      <c r="K251" s="17">
        <v>43315</v>
      </c>
      <c r="L251" s="18">
        <v>11360.8</v>
      </c>
      <c r="M251" s="18">
        <v>0.2314977818</v>
      </c>
      <c r="N251" s="18">
        <v>0.10042201670000001</v>
      </c>
    </row>
    <row r="252" spans="1:14" ht="15" thickBot="1" x14ac:dyDescent="0.35">
      <c r="A252" s="17">
        <v>43318</v>
      </c>
      <c r="B252" s="18">
        <v>132.30000000000001</v>
      </c>
      <c r="C252" s="18">
        <v>-2.2527682320000002</v>
      </c>
      <c r="D252" s="18">
        <v>-0.49521001990000002</v>
      </c>
      <c r="F252" s="17">
        <v>43318</v>
      </c>
      <c r="G252" s="18">
        <v>485.5</v>
      </c>
      <c r="H252" s="18">
        <v>1.956745623</v>
      </c>
      <c r="I252" s="18">
        <v>0.84159646899999996</v>
      </c>
      <c r="J252" s="18"/>
      <c r="K252" s="17">
        <v>43318</v>
      </c>
      <c r="L252" s="18">
        <v>11387.1</v>
      </c>
      <c r="M252" s="18">
        <v>2.063738792E-2</v>
      </c>
      <c r="N252" s="18">
        <v>8.9617789879999996E-3</v>
      </c>
    </row>
    <row r="253" spans="1:14" ht="15" thickBot="1" x14ac:dyDescent="0.35">
      <c r="A253" s="17">
        <v>43319</v>
      </c>
      <c r="B253" s="18">
        <v>130.80000000000001</v>
      </c>
      <c r="C253" s="18">
        <v>1.015625</v>
      </c>
      <c r="D253" s="18">
        <v>0.44594234789999998</v>
      </c>
      <c r="F253" s="17">
        <v>43319</v>
      </c>
      <c r="G253" s="18">
        <v>495</v>
      </c>
      <c r="H253" s="18">
        <v>1.3737373740000001</v>
      </c>
      <c r="I253" s="18">
        <v>0.59254580450000005</v>
      </c>
      <c r="J253" s="18"/>
      <c r="K253" s="17">
        <v>43319</v>
      </c>
      <c r="L253" s="18">
        <v>11389.45</v>
      </c>
      <c r="M253" s="18">
        <v>0.53163234400000003</v>
      </c>
      <c r="N253" s="18">
        <v>0.2302734303</v>
      </c>
    </row>
    <row r="254" spans="1:14" ht="15" thickBot="1" x14ac:dyDescent="0.35">
      <c r="A254" s="17">
        <v>43320</v>
      </c>
      <c r="B254" s="18">
        <v>132.15</v>
      </c>
      <c r="C254" s="18">
        <v>0.61871616399999996</v>
      </c>
      <c r="D254" s="18">
        <v>-6.5777291170000002E-2</v>
      </c>
      <c r="F254" s="17">
        <v>43320</v>
      </c>
      <c r="G254" s="18">
        <v>501.8</v>
      </c>
      <c r="H254" s="18">
        <v>0.54802710239999997</v>
      </c>
      <c r="I254" s="18">
        <v>0.2373553531</v>
      </c>
      <c r="J254" s="18"/>
      <c r="K254" s="17">
        <v>43320</v>
      </c>
      <c r="L254" s="18">
        <v>11450</v>
      </c>
      <c r="M254" s="18">
        <v>0.18078602620000001</v>
      </c>
      <c r="N254" s="18">
        <v>7.8443487500000006E-2</v>
      </c>
    </row>
    <row r="255" spans="1:14" ht="15" thickBot="1" x14ac:dyDescent="0.35">
      <c r="A255" s="17">
        <v>43321</v>
      </c>
      <c r="B255" s="18">
        <v>131.94999999999999</v>
      </c>
      <c r="C255" s="18">
        <v>-1.614142967</v>
      </c>
      <c r="D255" s="18">
        <v>-1.0830847649999999</v>
      </c>
      <c r="F255" s="17">
        <v>43321</v>
      </c>
      <c r="G255" s="18">
        <v>504.55</v>
      </c>
      <c r="H255" s="18">
        <v>-0.83242493309999999</v>
      </c>
      <c r="I255" s="18">
        <v>-0.36303063889999998</v>
      </c>
      <c r="J255" s="18"/>
      <c r="K255" s="17">
        <v>43321</v>
      </c>
      <c r="L255" s="18">
        <v>11470.7</v>
      </c>
      <c r="M255" s="18">
        <v>-0.35917598750000002</v>
      </c>
      <c r="N255" s="18">
        <v>-0.15626895800000001</v>
      </c>
    </row>
    <row r="256" spans="1:14" ht="15" thickBot="1" x14ac:dyDescent="0.35">
      <c r="A256" s="17">
        <v>43322</v>
      </c>
      <c r="B256" s="18">
        <v>128.69999999999999</v>
      </c>
      <c r="C256" s="18">
        <v>-0.3125</v>
      </c>
      <c r="D256" s="18">
        <v>0.50324373280000001</v>
      </c>
      <c r="F256" s="17">
        <v>43322</v>
      </c>
      <c r="G256" s="18">
        <v>500.35</v>
      </c>
      <c r="H256" s="18">
        <v>-2.1085240330000001</v>
      </c>
      <c r="I256" s="18">
        <v>-0.92551233320000004</v>
      </c>
      <c r="J256" s="18"/>
      <c r="K256" s="17">
        <v>43322</v>
      </c>
      <c r="L256" s="18">
        <v>11429.5</v>
      </c>
      <c r="M256" s="18">
        <v>-0.64526007259999996</v>
      </c>
      <c r="N256" s="18">
        <v>-0.28114091260000001</v>
      </c>
    </row>
    <row r="257" spans="1:14" ht="15" thickBot="1" x14ac:dyDescent="0.35">
      <c r="A257" s="17">
        <v>43325</v>
      </c>
      <c r="B257" s="18">
        <v>130.19999999999999</v>
      </c>
      <c r="C257" s="18">
        <v>-2.0376175550000002</v>
      </c>
      <c r="D257" s="18">
        <v>-1.1663016230000001</v>
      </c>
      <c r="F257" s="17">
        <v>43325</v>
      </c>
      <c r="G257" s="18">
        <v>489.8</v>
      </c>
      <c r="H257" s="18">
        <v>-1.6231114740000001</v>
      </c>
      <c r="I257" s="18">
        <v>-0.71069174690000003</v>
      </c>
      <c r="J257" s="18"/>
      <c r="K257" s="17">
        <v>43325</v>
      </c>
      <c r="L257" s="18">
        <v>11355.75</v>
      </c>
      <c r="M257" s="18">
        <v>0.69876494290000002</v>
      </c>
      <c r="N257" s="18">
        <v>0.30241440209999998</v>
      </c>
    </row>
    <row r="258" spans="1:14" ht="15" thickBot="1" x14ac:dyDescent="0.35">
      <c r="A258" s="17">
        <v>43326</v>
      </c>
      <c r="B258" s="18">
        <v>126.75</v>
      </c>
      <c r="C258" s="18">
        <v>-3</v>
      </c>
      <c r="D258" s="18">
        <v>-1.092949725</v>
      </c>
      <c r="F258" s="17">
        <v>43326</v>
      </c>
      <c r="G258" s="18">
        <v>481.85</v>
      </c>
      <c r="H258" s="18">
        <v>-2.822455121</v>
      </c>
      <c r="I258" s="18">
        <v>-1.2434077269999999</v>
      </c>
      <c r="J258" s="18"/>
      <c r="K258" s="17">
        <v>43326</v>
      </c>
      <c r="L258" s="18">
        <v>11435.1</v>
      </c>
      <c r="M258" s="18">
        <v>-0.43768747099999999</v>
      </c>
      <c r="N258" s="18">
        <v>-0.19050246100000001</v>
      </c>
    </row>
    <row r="259" spans="1:14" ht="15" thickBot="1" x14ac:dyDescent="0.35">
      <c r="A259" s="17">
        <v>43328</v>
      </c>
      <c r="B259" s="18">
        <v>123.6</v>
      </c>
      <c r="C259" s="18">
        <v>1.3608247419999999</v>
      </c>
      <c r="D259" s="18">
        <v>0.19282531380000001</v>
      </c>
      <c r="F259" s="17">
        <v>43328</v>
      </c>
      <c r="G259" s="18">
        <v>468.25</v>
      </c>
      <c r="H259" s="18">
        <v>2.5306994129999998</v>
      </c>
      <c r="I259" s="18">
        <v>1.0853919919999999</v>
      </c>
      <c r="J259" s="18"/>
      <c r="K259" s="17">
        <v>43328</v>
      </c>
      <c r="L259" s="18">
        <v>11385.05</v>
      </c>
      <c r="M259" s="18">
        <v>0.75274153389999998</v>
      </c>
      <c r="N259" s="18">
        <v>0.32568723500000002</v>
      </c>
    </row>
    <row r="260" spans="1:14" ht="15" thickBot="1" x14ac:dyDescent="0.35">
      <c r="A260" s="17">
        <v>43329</v>
      </c>
      <c r="B260" s="18">
        <v>124.15</v>
      </c>
      <c r="C260" s="18">
        <v>-1.017087063</v>
      </c>
      <c r="D260" s="18">
        <v>-0.29836472949999998</v>
      </c>
      <c r="F260" s="17">
        <v>43329</v>
      </c>
      <c r="G260" s="18">
        <v>480.1</v>
      </c>
      <c r="H260" s="18">
        <v>-7.2901478859999994E-2</v>
      </c>
      <c r="I260" s="18">
        <v>-3.1672256170000003E-2</v>
      </c>
      <c r="J260" s="18"/>
      <c r="K260" s="17">
        <v>43329</v>
      </c>
      <c r="L260" s="18">
        <v>11470.75</v>
      </c>
      <c r="M260" s="18">
        <v>0.70614388770000003</v>
      </c>
      <c r="N260" s="18">
        <v>0.30559668309999999</v>
      </c>
    </row>
    <row r="261" spans="1:14" ht="15" thickBot="1" x14ac:dyDescent="0.35">
      <c r="A261" s="17">
        <v>43332</v>
      </c>
      <c r="B261" s="18">
        <v>123.3</v>
      </c>
      <c r="C261" s="18">
        <v>-0.36991368679999997</v>
      </c>
      <c r="D261" s="18">
        <v>-0.35366195589999999</v>
      </c>
      <c r="F261" s="17">
        <v>43332</v>
      </c>
      <c r="G261" s="18">
        <v>479.75</v>
      </c>
      <c r="H261" s="18">
        <v>-2.032308494</v>
      </c>
      <c r="I261" s="18">
        <v>-0.89171254720000004</v>
      </c>
      <c r="J261" s="18"/>
      <c r="K261" s="17">
        <v>43332</v>
      </c>
      <c r="L261" s="18">
        <v>11551.75</v>
      </c>
      <c r="M261" s="18">
        <v>0.1657757483</v>
      </c>
      <c r="N261" s="18">
        <v>7.1935883039999995E-2</v>
      </c>
    </row>
    <row r="262" spans="1:14" ht="15" thickBot="1" x14ac:dyDescent="0.35">
      <c r="A262" s="17">
        <v>43333</v>
      </c>
      <c r="B262" s="18">
        <v>122.3</v>
      </c>
      <c r="C262" s="18">
        <v>0</v>
      </c>
      <c r="D262" s="18">
        <v>-0.2135878806</v>
      </c>
      <c r="F262" s="17">
        <v>43333</v>
      </c>
      <c r="G262" s="18">
        <v>470</v>
      </c>
      <c r="H262" s="18">
        <v>4.4468085110000004</v>
      </c>
      <c r="I262" s="18">
        <v>1.8895174159999999</v>
      </c>
      <c r="J262" s="18"/>
      <c r="K262" s="17">
        <v>43333</v>
      </c>
      <c r="L262" s="18">
        <v>11570.9</v>
      </c>
      <c r="M262" s="18">
        <v>0.1024120855</v>
      </c>
      <c r="N262" s="18">
        <v>4.4454244230000002E-2</v>
      </c>
    </row>
    <row r="263" spans="1:14" ht="15" thickBot="1" x14ac:dyDescent="0.35">
      <c r="A263" s="17">
        <v>43335</v>
      </c>
      <c r="B263" s="18">
        <v>121.7</v>
      </c>
      <c r="C263" s="18">
        <v>-1.8151815179999999</v>
      </c>
      <c r="D263" s="18">
        <v>-0.77409977780000006</v>
      </c>
      <c r="F263" s="17">
        <v>43335</v>
      </c>
      <c r="G263" s="18">
        <v>490.9</v>
      </c>
      <c r="H263" s="18">
        <v>-0.18333672849999999</v>
      </c>
      <c r="I263" s="18">
        <v>-7.9695207140000002E-2</v>
      </c>
      <c r="J263" s="18"/>
      <c r="K263" s="17">
        <v>43335</v>
      </c>
      <c r="L263" s="18">
        <v>11582.75</v>
      </c>
      <c r="M263" s="18">
        <v>-0.22145000109999999</v>
      </c>
      <c r="N263" s="18">
        <v>-9.6281160190000006E-2</v>
      </c>
    </row>
    <row r="264" spans="1:14" ht="15" thickBot="1" x14ac:dyDescent="0.35">
      <c r="A264" s="17">
        <v>43336</v>
      </c>
      <c r="B264" s="18">
        <v>119.55</v>
      </c>
      <c r="C264" s="18">
        <v>8.4033613450000003E-2</v>
      </c>
      <c r="D264" s="18">
        <v>3.6312249769999999E-2</v>
      </c>
      <c r="F264" s="17">
        <v>43336</v>
      </c>
      <c r="G264" s="18">
        <v>490</v>
      </c>
      <c r="H264" s="18">
        <v>-2.4489795920000001</v>
      </c>
      <c r="I264" s="18">
        <v>-1.0768183419999999</v>
      </c>
      <c r="J264" s="18"/>
      <c r="K264" s="17">
        <v>43336</v>
      </c>
      <c r="L264" s="18">
        <v>11557.1</v>
      </c>
      <c r="M264" s="18">
        <v>1.166815205</v>
      </c>
      <c r="N264" s="18">
        <v>0.50380783439999999</v>
      </c>
    </row>
    <row r="265" spans="1:14" ht="15" thickBot="1" x14ac:dyDescent="0.35">
      <c r="A265" s="17">
        <v>43339</v>
      </c>
      <c r="B265" s="18">
        <v>119.65</v>
      </c>
      <c r="C265" s="18">
        <v>-0.67170445000000001</v>
      </c>
      <c r="D265" s="18">
        <v>-0.23657415570000001</v>
      </c>
      <c r="F265" s="17">
        <v>43339</v>
      </c>
      <c r="G265" s="18">
        <v>478</v>
      </c>
      <c r="H265" s="18">
        <v>-0.60669456070000005</v>
      </c>
      <c r="I265" s="18">
        <v>-0.26428661930000003</v>
      </c>
      <c r="J265" s="18"/>
      <c r="K265" s="17">
        <v>43339</v>
      </c>
      <c r="L265" s="18">
        <v>11691.95</v>
      </c>
      <c r="M265" s="18">
        <v>0.39813717990000003</v>
      </c>
      <c r="N265" s="18">
        <v>0.1725654841</v>
      </c>
    </row>
    <row r="266" spans="1:14" ht="15" thickBot="1" x14ac:dyDescent="0.35">
      <c r="A266" s="17">
        <v>43340</v>
      </c>
      <c r="B266" s="18">
        <v>119</v>
      </c>
      <c r="C266" s="18">
        <v>-0.59171597629999995</v>
      </c>
      <c r="D266" s="18">
        <v>-0.2745811983</v>
      </c>
      <c r="F266" s="17">
        <v>43340</v>
      </c>
      <c r="G266" s="18">
        <v>475.1</v>
      </c>
      <c r="H266" s="18">
        <v>2.1258682379999998</v>
      </c>
      <c r="I266" s="18">
        <v>0.91357617749999998</v>
      </c>
      <c r="J266" s="18"/>
      <c r="K266" s="17">
        <v>43340</v>
      </c>
      <c r="L266" s="18">
        <v>11738.5</v>
      </c>
      <c r="M266" s="18">
        <v>-0.39698428250000001</v>
      </c>
      <c r="N266" s="18">
        <v>-0.17275120820000001</v>
      </c>
    </row>
    <row r="267" spans="1:14" ht="15" thickBot="1" x14ac:dyDescent="0.35">
      <c r="A267" s="17">
        <v>43341</v>
      </c>
      <c r="B267" s="18">
        <v>118.25</v>
      </c>
      <c r="C267" s="18">
        <v>0.5527210884</v>
      </c>
      <c r="D267" s="18">
        <v>0.47484310419999998</v>
      </c>
      <c r="F267" s="17">
        <v>43341</v>
      </c>
      <c r="G267" s="18">
        <v>485.2</v>
      </c>
      <c r="H267" s="18">
        <v>0</v>
      </c>
      <c r="I267" s="18">
        <v>0</v>
      </c>
      <c r="J267" s="18"/>
      <c r="K267" s="17">
        <v>43341</v>
      </c>
      <c r="L267" s="18">
        <v>11691.9</v>
      </c>
      <c r="M267" s="18">
        <v>-0.12914924010000001</v>
      </c>
      <c r="N267" s="18">
        <v>-5.612505265E-2</v>
      </c>
    </row>
    <row r="268" spans="1:14" ht="15" thickBot="1" x14ac:dyDescent="0.35">
      <c r="A268" s="17">
        <v>43342</v>
      </c>
      <c r="B268" s="18">
        <v>119.55</v>
      </c>
      <c r="C268" s="18">
        <v>1.057082452</v>
      </c>
      <c r="D268" s="18">
        <v>0.52357898650000001</v>
      </c>
      <c r="F268" s="17">
        <v>43342</v>
      </c>
      <c r="G268" s="18">
        <v>485.2</v>
      </c>
      <c r="H268" s="18">
        <v>-1.1129431160000001</v>
      </c>
      <c r="I268" s="18">
        <v>-0.4860548563</v>
      </c>
      <c r="J268" s="18"/>
      <c r="K268" s="17">
        <v>43342</v>
      </c>
      <c r="L268" s="18">
        <v>11676.8</v>
      </c>
      <c r="M268" s="18">
        <v>3.1686763499999999E-2</v>
      </c>
      <c r="N268" s="18">
        <v>1.3759206729999999E-2</v>
      </c>
    </row>
    <row r="269" spans="1:14" ht="15" thickBot="1" x14ac:dyDescent="0.35">
      <c r="A269" s="17">
        <v>43343</v>
      </c>
      <c r="B269" s="18">
        <v>121</v>
      </c>
      <c r="C269" s="18">
        <v>0.50209205020000003</v>
      </c>
      <c r="D269" s="18">
        <v>0.14333164230000001</v>
      </c>
      <c r="F269" s="17">
        <v>43343</v>
      </c>
      <c r="G269" s="18">
        <v>479.8</v>
      </c>
      <c r="H269" s="18">
        <v>0.18757815759999999</v>
      </c>
      <c r="I269" s="18">
        <v>8.1387849679999999E-2</v>
      </c>
      <c r="J269" s="18"/>
      <c r="K269" s="17">
        <v>43343</v>
      </c>
      <c r="L269" s="18">
        <v>11680.5</v>
      </c>
      <c r="M269" s="18">
        <v>-0.84028937120000002</v>
      </c>
      <c r="N269" s="18">
        <v>-0.36647492749999999</v>
      </c>
    </row>
    <row r="270" spans="1:14" ht="15" thickBot="1" x14ac:dyDescent="0.35">
      <c r="A270" s="17">
        <v>43346</v>
      </c>
      <c r="B270" s="18">
        <v>121.4</v>
      </c>
      <c r="C270" s="18">
        <v>-1.9567027480000001</v>
      </c>
      <c r="D270" s="18">
        <v>-1.0683621679999999</v>
      </c>
      <c r="F270" s="17">
        <v>43346</v>
      </c>
      <c r="G270" s="18">
        <v>480.7</v>
      </c>
      <c r="H270" s="18">
        <v>1.6746411480000001</v>
      </c>
      <c r="I270" s="18">
        <v>0.72126482749999998</v>
      </c>
      <c r="J270" s="18"/>
      <c r="K270" s="17">
        <v>43346</v>
      </c>
      <c r="L270" s="18">
        <v>11582.35</v>
      </c>
      <c r="M270" s="18">
        <v>-0.53572893239999997</v>
      </c>
      <c r="N270" s="18">
        <v>-0.23328957850000001</v>
      </c>
    </row>
    <row r="271" spans="1:14" ht="15" thickBot="1" x14ac:dyDescent="0.35">
      <c r="A271" s="17">
        <v>43347</v>
      </c>
      <c r="B271" s="18">
        <v>118.45</v>
      </c>
      <c r="C271" s="18">
        <v>-1.656050955</v>
      </c>
      <c r="D271" s="18">
        <v>-0.1837119837</v>
      </c>
      <c r="F271" s="17">
        <v>43347</v>
      </c>
      <c r="G271" s="18">
        <v>488.75</v>
      </c>
      <c r="H271" s="18">
        <v>0.1023017903</v>
      </c>
      <c r="I271" s="18">
        <v>4.4406392609999998E-2</v>
      </c>
      <c r="J271" s="18"/>
      <c r="K271" s="17">
        <v>43347</v>
      </c>
      <c r="L271" s="18">
        <v>11520.3</v>
      </c>
      <c r="M271" s="18">
        <v>-0.37629228409999999</v>
      </c>
      <c r="N271" s="18">
        <v>-0.1637299076</v>
      </c>
    </row>
    <row r="272" spans="1:14" ht="15" thickBot="1" x14ac:dyDescent="0.35">
      <c r="A272" s="17">
        <v>43348</v>
      </c>
      <c r="B272" s="18">
        <v>117.95</v>
      </c>
      <c r="C272" s="18">
        <v>0.60449050090000001</v>
      </c>
      <c r="D272" s="18">
        <v>-0.202984831</v>
      </c>
      <c r="F272" s="17">
        <v>43348</v>
      </c>
      <c r="G272" s="18">
        <v>489.25</v>
      </c>
      <c r="H272" s="18">
        <v>-2.4425140519999999</v>
      </c>
      <c r="I272" s="18">
        <v>-1.073939996</v>
      </c>
      <c r="J272" s="18"/>
      <c r="K272" s="17">
        <v>43348</v>
      </c>
      <c r="L272" s="18">
        <v>11476.95</v>
      </c>
      <c r="M272" s="18">
        <v>0.52235132159999997</v>
      </c>
      <c r="N272" s="18">
        <v>0.2262638636</v>
      </c>
    </row>
    <row r="273" spans="1:14" ht="15" thickBot="1" x14ac:dyDescent="0.35">
      <c r="A273" s="17">
        <v>43349</v>
      </c>
      <c r="B273" s="18">
        <v>117.4</v>
      </c>
      <c r="C273" s="18">
        <v>-0.4291845494</v>
      </c>
      <c r="D273" s="18">
        <v>-0.14822351650000001</v>
      </c>
      <c r="F273" s="17">
        <v>43349</v>
      </c>
      <c r="G273" s="18">
        <v>477.3</v>
      </c>
      <c r="H273" s="18">
        <v>0.1676094699</v>
      </c>
      <c r="I273" s="18">
        <v>7.2730932949999993E-2</v>
      </c>
      <c r="J273" s="18"/>
      <c r="K273" s="17">
        <v>43349</v>
      </c>
      <c r="L273" s="18">
        <v>11536.9</v>
      </c>
      <c r="M273" s="18">
        <v>0.45246123310000003</v>
      </c>
      <c r="N273" s="18">
        <v>0.1960582068</v>
      </c>
    </row>
    <row r="274" spans="1:14" ht="15" thickBot="1" x14ac:dyDescent="0.35">
      <c r="A274" s="17">
        <v>43350</v>
      </c>
      <c r="B274" s="18">
        <v>117</v>
      </c>
      <c r="C274" s="18">
        <v>-2.2844827589999999</v>
      </c>
      <c r="D274" s="18">
        <v>-1.1281010410000001</v>
      </c>
      <c r="F274" s="17">
        <v>43350</v>
      </c>
      <c r="G274" s="18">
        <v>478.1</v>
      </c>
      <c r="H274" s="18">
        <v>-0.2300773897</v>
      </c>
      <c r="I274" s="18">
        <v>-0.1000364656</v>
      </c>
      <c r="J274" s="18"/>
      <c r="K274" s="17">
        <v>43350</v>
      </c>
      <c r="L274" s="18">
        <v>11589.1</v>
      </c>
      <c r="M274" s="18">
        <v>-1.3029484600000001</v>
      </c>
      <c r="N274" s="18">
        <v>-0.56958211820000004</v>
      </c>
    </row>
    <row r="275" spans="1:14" ht="15" thickBot="1" x14ac:dyDescent="0.35">
      <c r="A275" s="17">
        <v>43353</v>
      </c>
      <c r="B275" s="18">
        <v>114</v>
      </c>
      <c r="C275" s="18">
        <v>-2.6025584469999998</v>
      </c>
      <c r="D275" s="18">
        <v>-1.0409687000000001</v>
      </c>
      <c r="F275" s="17">
        <v>43353</v>
      </c>
      <c r="G275" s="18">
        <v>477</v>
      </c>
      <c r="H275" s="18">
        <v>3.2599580709999998</v>
      </c>
      <c r="I275" s="18">
        <v>1.393194437</v>
      </c>
      <c r="J275" s="18"/>
      <c r="K275" s="17">
        <v>43353</v>
      </c>
      <c r="L275" s="18">
        <v>11438.1</v>
      </c>
      <c r="M275" s="18">
        <v>-1.3166522409999999</v>
      </c>
      <c r="N275" s="18">
        <v>-0.57561258169999996</v>
      </c>
    </row>
    <row r="276" spans="1:14" ht="15" thickBot="1" x14ac:dyDescent="0.35">
      <c r="A276" s="17">
        <v>43354</v>
      </c>
      <c r="B276" s="18">
        <v>111.3</v>
      </c>
      <c r="C276" s="18">
        <v>-0.36231884060000003</v>
      </c>
      <c r="D276" s="18">
        <v>0.56213862150000005</v>
      </c>
      <c r="F276" s="17">
        <v>43354</v>
      </c>
      <c r="G276" s="18">
        <v>492.55</v>
      </c>
      <c r="H276" s="18">
        <v>-0.60907522079999998</v>
      </c>
      <c r="I276" s="18">
        <v>-0.26532685029999997</v>
      </c>
      <c r="J276" s="18"/>
      <c r="K276" s="17">
        <v>43354</v>
      </c>
      <c r="L276" s="18">
        <v>11287.5</v>
      </c>
      <c r="M276" s="18">
        <v>0.7300110742</v>
      </c>
      <c r="N276" s="18">
        <v>0.3158881697</v>
      </c>
    </row>
    <row r="277" spans="1:14" ht="15" thickBot="1" x14ac:dyDescent="0.35">
      <c r="A277" s="17">
        <v>43355</v>
      </c>
      <c r="B277" s="18">
        <v>112.75</v>
      </c>
      <c r="C277" s="18">
        <v>4.0909090910000003</v>
      </c>
      <c r="D277" s="18">
        <v>1.1779487580000001</v>
      </c>
      <c r="F277" s="17">
        <v>43355</v>
      </c>
      <c r="G277" s="18">
        <v>489.55</v>
      </c>
      <c r="H277" s="18">
        <v>-0.31661730160000001</v>
      </c>
      <c r="I277" s="18">
        <v>-0.13772329010000001</v>
      </c>
      <c r="J277" s="18"/>
      <c r="K277" s="17">
        <v>43355</v>
      </c>
      <c r="L277" s="18">
        <v>11369.9</v>
      </c>
      <c r="M277" s="18">
        <v>1.2779356019999999</v>
      </c>
      <c r="N277" s="18">
        <v>0.5514840325</v>
      </c>
    </row>
    <row r="278" spans="1:14" ht="15" thickBot="1" x14ac:dyDescent="0.35">
      <c r="A278" s="17">
        <v>43357</v>
      </c>
      <c r="B278" s="18">
        <v>115.85</v>
      </c>
      <c r="C278" s="18">
        <v>-0.78602620089999997</v>
      </c>
      <c r="D278" s="18">
        <v>0.42898236200000001</v>
      </c>
      <c r="F278" s="17">
        <v>43357</v>
      </c>
      <c r="G278" s="18">
        <v>488</v>
      </c>
      <c r="H278" s="18">
        <v>-0.73770491800000004</v>
      </c>
      <c r="I278" s="18">
        <v>-0.3215687532</v>
      </c>
      <c r="J278" s="18"/>
      <c r="K278" s="17">
        <v>43357</v>
      </c>
      <c r="L278" s="18">
        <v>11515.2</v>
      </c>
      <c r="M278" s="18">
        <v>-1.1936397110000001</v>
      </c>
      <c r="N278" s="18">
        <v>-0.52150984330000005</v>
      </c>
    </row>
    <row r="279" spans="1:14" ht="15" thickBot="1" x14ac:dyDescent="0.35">
      <c r="A279" s="17">
        <v>43360</v>
      </c>
      <c r="B279" s="18">
        <v>117</v>
      </c>
      <c r="C279" s="18">
        <v>0.35211267610000002</v>
      </c>
      <c r="D279" s="18">
        <v>-0.9001244115</v>
      </c>
      <c r="F279" s="17">
        <v>43360</v>
      </c>
      <c r="G279" s="18">
        <v>484.4</v>
      </c>
      <c r="H279" s="18">
        <v>-3.1688687039999999</v>
      </c>
      <c r="I279" s="18">
        <v>-1.398499417</v>
      </c>
      <c r="J279" s="18"/>
      <c r="K279" s="17">
        <v>43360</v>
      </c>
      <c r="L279" s="18">
        <v>11377.75</v>
      </c>
      <c r="M279" s="18">
        <v>-0.86880094919999995</v>
      </c>
      <c r="N279" s="18">
        <v>-0.37896407399999998</v>
      </c>
    </row>
    <row r="280" spans="1:14" ht="15" thickBot="1" x14ac:dyDescent="0.35">
      <c r="A280" s="17">
        <v>43361</v>
      </c>
      <c r="B280" s="18">
        <v>114.6</v>
      </c>
      <c r="C280" s="18">
        <v>-2.4561403510000002</v>
      </c>
      <c r="D280" s="18">
        <v>-1.074281408</v>
      </c>
      <c r="F280" s="17">
        <v>43361</v>
      </c>
      <c r="G280" s="18">
        <v>469.05</v>
      </c>
      <c r="H280" s="18">
        <v>-2.9847564229999999</v>
      </c>
      <c r="I280" s="18">
        <v>-1.31600216</v>
      </c>
      <c r="J280" s="18"/>
      <c r="K280" s="17">
        <v>43361</v>
      </c>
      <c r="L280" s="18">
        <v>11278.9</v>
      </c>
      <c r="M280" s="18">
        <v>-0.39498532660000002</v>
      </c>
      <c r="N280" s="18">
        <v>-0.17187962130000001</v>
      </c>
    </row>
    <row r="281" spans="1:14" ht="15" thickBot="1" x14ac:dyDescent="0.35">
      <c r="A281" s="17">
        <v>43362</v>
      </c>
      <c r="B281" s="18">
        <v>111.8</v>
      </c>
      <c r="C281" s="18">
        <v>-0.40467625899999998</v>
      </c>
      <c r="D281" s="18">
        <v>1.1878225140000001</v>
      </c>
      <c r="F281" s="17">
        <v>43362</v>
      </c>
      <c r="G281" s="18">
        <v>455.05</v>
      </c>
      <c r="H281" s="18">
        <v>-2.2854631360000002</v>
      </c>
      <c r="I281" s="18">
        <v>-1.004082205</v>
      </c>
      <c r="J281" s="18"/>
      <c r="K281" s="17">
        <v>43362</v>
      </c>
      <c r="L281" s="18">
        <v>11234.35</v>
      </c>
      <c r="M281" s="18">
        <v>-0.81224102860000003</v>
      </c>
      <c r="N281" s="18">
        <v>-0.35419219909999999</v>
      </c>
    </row>
    <row r="282" spans="1:14" ht="15" thickBot="1" x14ac:dyDescent="0.35">
      <c r="A282" s="17">
        <v>43364</v>
      </c>
      <c r="B282" s="18">
        <v>114.9</v>
      </c>
      <c r="C282" s="18">
        <v>-14.22121896</v>
      </c>
      <c r="D282" s="18">
        <v>-1.892734353</v>
      </c>
      <c r="F282" s="17">
        <v>43364</v>
      </c>
      <c r="G282" s="18">
        <v>444.65</v>
      </c>
      <c r="H282" s="18">
        <v>-3.3284605869999999</v>
      </c>
      <c r="I282" s="18">
        <v>-1.4701365580000001</v>
      </c>
      <c r="J282" s="18"/>
      <c r="K282" s="17">
        <v>43364</v>
      </c>
      <c r="L282" s="18">
        <v>11143.1</v>
      </c>
      <c r="M282" s="18">
        <v>-1.5767605069999999</v>
      </c>
      <c r="N282" s="18">
        <v>-0.69023447380000003</v>
      </c>
    </row>
    <row r="283" spans="1:14" ht="15" thickBot="1" x14ac:dyDescent="0.35">
      <c r="A283" s="17">
        <v>43367</v>
      </c>
      <c r="B283" s="18">
        <v>110</v>
      </c>
      <c r="C283" s="18">
        <v>10.52631579</v>
      </c>
      <c r="D283" s="18">
        <v>-1.241497995</v>
      </c>
      <c r="F283" s="17">
        <v>43367</v>
      </c>
      <c r="G283" s="18">
        <v>429.85</v>
      </c>
      <c r="H283" s="18">
        <v>-4.9901128300000002</v>
      </c>
      <c r="I283" s="18">
        <v>-2.2231197659999999</v>
      </c>
      <c r="J283" s="18"/>
      <c r="K283" s="17">
        <v>43367</v>
      </c>
      <c r="L283" s="18">
        <v>10967.4</v>
      </c>
      <c r="M283" s="18">
        <v>0.91224902890000004</v>
      </c>
      <c r="N283" s="18">
        <v>0.39438853930000001</v>
      </c>
    </row>
    <row r="284" spans="1:14" ht="15" thickBot="1" x14ac:dyDescent="0.35">
      <c r="A284" s="17">
        <v>43368</v>
      </c>
      <c r="B284" s="18">
        <v>106.9</v>
      </c>
      <c r="C284" s="18">
        <v>-0.33333333329999998</v>
      </c>
      <c r="D284" s="18">
        <v>-0.20360772499999999</v>
      </c>
      <c r="F284" s="17">
        <v>43368</v>
      </c>
      <c r="G284" s="18">
        <v>408.4</v>
      </c>
      <c r="H284" s="18">
        <v>-4.9951028400000004</v>
      </c>
      <c r="I284" s="18">
        <v>-2.2254007819999999</v>
      </c>
      <c r="J284" s="18"/>
      <c r="K284" s="17">
        <v>43368</v>
      </c>
      <c r="L284" s="18">
        <v>11067.45</v>
      </c>
      <c r="M284" s="18">
        <v>-0.12333464349999999</v>
      </c>
      <c r="N284" s="18">
        <v>-5.359661349E-2</v>
      </c>
    </row>
    <row r="285" spans="1:14" ht="15" thickBot="1" x14ac:dyDescent="0.35">
      <c r="A285" s="17">
        <v>43369</v>
      </c>
      <c r="B285" s="18">
        <v>106.4</v>
      </c>
      <c r="C285" s="18">
        <v>-0.33444816049999998</v>
      </c>
      <c r="D285" s="18">
        <v>-0.72023952840000005</v>
      </c>
      <c r="F285" s="17">
        <v>43369</v>
      </c>
      <c r="G285" s="18">
        <v>388</v>
      </c>
      <c r="H285" s="18">
        <v>3.0927835049999999</v>
      </c>
      <c r="I285" s="18">
        <v>1.322826573</v>
      </c>
      <c r="J285" s="18"/>
      <c r="K285" s="17">
        <v>43369</v>
      </c>
      <c r="L285" s="18">
        <v>11053.8</v>
      </c>
      <c r="M285" s="18">
        <v>-0.6898080298</v>
      </c>
      <c r="N285" s="18">
        <v>-0.30061786019999998</v>
      </c>
    </row>
    <row r="286" spans="1:14" ht="15" thickBot="1" x14ac:dyDescent="0.35">
      <c r="A286" s="17">
        <v>43370</v>
      </c>
      <c r="B286" s="18">
        <v>104.65</v>
      </c>
      <c r="C286" s="18">
        <v>-5.0814956860000002</v>
      </c>
      <c r="D286" s="18">
        <v>-1.9305155199999999</v>
      </c>
      <c r="F286" s="17">
        <v>43370</v>
      </c>
      <c r="G286" s="18">
        <v>400</v>
      </c>
      <c r="H286" s="18">
        <v>5</v>
      </c>
      <c r="I286" s="18">
        <v>2.1189299070000001</v>
      </c>
      <c r="J286" s="18"/>
      <c r="K286" s="17">
        <v>43370</v>
      </c>
      <c r="L286" s="18">
        <v>10977.55</v>
      </c>
      <c r="M286" s="18">
        <v>-0.4290574855</v>
      </c>
      <c r="N286" s="18">
        <v>-0.18673819259999999</v>
      </c>
    </row>
    <row r="287" spans="1:14" ht="15" thickBot="1" x14ac:dyDescent="0.35">
      <c r="A287" s="17">
        <v>43371</v>
      </c>
      <c r="B287" s="18">
        <v>100.1</v>
      </c>
      <c r="C287" s="18">
        <v>-4.0404040400000003</v>
      </c>
      <c r="D287" s="18">
        <v>1.5135228949999999</v>
      </c>
      <c r="F287" s="17">
        <v>43371</v>
      </c>
      <c r="G287" s="18">
        <v>420</v>
      </c>
      <c r="H287" s="18">
        <v>-2.0119047619999999</v>
      </c>
      <c r="I287" s="18">
        <v>-0.8826684373</v>
      </c>
      <c r="J287" s="18"/>
      <c r="K287" s="17">
        <v>43371</v>
      </c>
      <c r="L287" s="18">
        <v>10930.45</v>
      </c>
      <c r="M287" s="18">
        <v>0.71223051199999998</v>
      </c>
      <c r="N287" s="18">
        <v>0.3082214559</v>
      </c>
    </row>
    <row r="288" spans="1:14" ht="15" thickBot="1" x14ac:dyDescent="0.35">
      <c r="A288" s="17">
        <v>43374</v>
      </c>
      <c r="B288" s="18">
        <v>103.65</v>
      </c>
      <c r="C288" s="18">
        <v>9.3684210530000005</v>
      </c>
      <c r="D288" s="18">
        <v>6.1435020360000001</v>
      </c>
      <c r="F288" s="17">
        <v>43374</v>
      </c>
      <c r="G288" s="18">
        <v>411.55</v>
      </c>
      <c r="H288" s="18">
        <v>-2.6242254890000001</v>
      </c>
      <c r="I288" s="18">
        <v>-1.1549075</v>
      </c>
      <c r="J288" s="18"/>
      <c r="K288" s="17">
        <v>43374</v>
      </c>
      <c r="L288" s="18">
        <v>11008.3</v>
      </c>
      <c r="M288" s="18">
        <v>-1.3630624170000001</v>
      </c>
      <c r="N288" s="18">
        <v>-0.59604199000000002</v>
      </c>
    </row>
    <row r="289" spans="1:14" ht="15" thickBot="1" x14ac:dyDescent="0.35">
      <c r="A289" s="17">
        <v>43376</v>
      </c>
      <c r="B289" s="18">
        <v>119.4</v>
      </c>
      <c r="C289" s="18">
        <v>9.7690086619999992</v>
      </c>
      <c r="D289" s="18">
        <v>3.3753682089999999</v>
      </c>
      <c r="F289" s="17">
        <v>43376</v>
      </c>
      <c r="G289" s="18">
        <v>400.75</v>
      </c>
      <c r="H289" s="18">
        <v>-3.1565814099999998</v>
      </c>
      <c r="I289" s="18">
        <v>-1.3929888290000001</v>
      </c>
      <c r="J289" s="18"/>
      <c r="K289" s="17">
        <v>43376</v>
      </c>
      <c r="L289" s="18">
        <v>10858.25</v>
      </c>
      <c r="M289" s="18">
        <v>-2.3852830799999998</v>
      </c>
      <c r="N289" s="18">
        <v>-1.0484700819999999</v>
      </c>
    </row>
    <row r="290" spans="1:14" ht="15" thickBot="1" x14ac:dyDescent="0.35">
      <c r="A290" s="17">
        <v>43377</v>
      </c>
      <c r="B290" s="18">
        <v>129.05000000000001</v>
      </c>
      <c r="C290" s="18">
        <v>10.477860590000001</v>
      </c>
      <c r="D290" s="18">
        <v>-0.50775459339999995</v>
      </c>
      <c r="F290" s="17">
        <v>43377</v>
      </c>
      <c r="G290" s="18">
        <v>388.1</v>
      </c>
      <c r="H290" s="18">
        <v>2.2932233960000001</v>
      </c>
      <c r="I290" s="18">
        <v>0.98468640230000004</v>
      </c>
      <c r="J290" s="18"/>
      <c r="K290" s="17">
        <v>43377</v>
      </c>
      <c r="L290" s="18">
        <v>10599.25</v>
      </c>
      <c r="M290" s="18">
        <v>-2.6681133099999998</v>
      </c>
      <c r="N290" s="18">
        <v>-1.1744858140000001</v>
      </c>
    </row>
    <row r="291" spans="1:14" ht="15" thickBot="1" x14ac:dyDescent="0.35">
      <c r="A291" s="17">
        <v>43378</v>
      </c>
      <c r="B291" s="18">
        <v>127.55</v>
      </c>
      <c r="C291" s="18">
        <v>-9.4444444440000002</v>
      </c>
      <c r="D291" s="18">
        <v>-3.9540970080000002</v>
      </c>
      <c r="F291" s="17">
        <v>43378</v>
      </c>
      <c r="G291" s="18">
        <v>397</v>
      </c>
      <c r="H291" s="18">
        <v>0.75566750630000001</v>
      </c>
      <c r="I291" s="18">
        <v>0.32694845649999998</v>
      </c>
      <c r="J291" s="18"/>
      <c r="K291" s="17">
        <v>43378</v>
      </c>
      <c r="L291" s="18">
        <v>10316.450000000001</v>
      </c>
      <c r="M291" s="18">
        <v>0.30630691760000001</v>
      </c>
      <c r="N291" s="18">
        <v>0.13282408309999999</v>
      </c>
    </row>
    <row r="292" spans="1:14" ht="15" thickBot="1" x14ac:dyDescent="0.35">
      <c r="A292" s="17">
        <v>43381</v>
      </c>
      <c r="B292" s="18">
        <v>116.45</v>
      </c>
      <c r="C292" s="18">
        <v>1.2708150739999999</v>
      </c>
      <c r="D292" s="18">
        <v>0.11173963670000001</v>
      </c>
      <c r="F292" s="17">
        <v>43381</v>
      </c>
      <c r="G292" s="18">
        <v>400</v>
      </c>
      <c r="H292" s="18">
        <v>0</v>
      </c>
      <c r="I292" s="18">
        <v>0</v>
      </c>
      <c r="J292" s="18"/>
      <c r="K292" s="17">
        <v>43381</v>
      </c>
      <c r="L292" s="18">
        <v>10348.049999999999</v>
      </c>
      <c r="M292" s="18">
        <v>-0.4541918526</v>
      </c>
      <c r="N292" s="18">
        <v>-0.1977023299</v>
      </c>
    </row>
    <row r="293" spans="1:14" ht="15" thickBot="1" x14ac:dyDescent="0.35">
      <c r="A293" s="17">
        <v>43382</v>
      </c>
      <c r="B293" s="18">
        <v>116.75</v>
      </c>
      <c r="C293" s="18">
        <v>1.254868023</v>
      </c>
      <c r="D293" s="18">
        <v>0.77422968260000002</v>
      </c>
      <c r="F293" s="17">
        <v>43382</v>
      </c>
      <c r="G293" s="18">
        <v>400</v>
      </c>
      <c r="H293" s="18">
        <v>0.97499999999999998</v>
      </c>
      <c r="I293" s="18">
        <v>0.42138618420000001</v>
      </c>
      <c r="J293" s="18"/>
      <c r="K293" s="17">
        <v>43382</v>
      </c>
      <c r="L293" s="18">
        <v>10301.049999999999</v>
      </c>
      <c r="M293" s="18">
        <v>1.544017357</v>
      </c>
      <c r="N293" s="18">
        <v>0.66543412790000001</v>
      </c>
    </row>
    <row r="294" spans="1:14" ht="15" thickBot="1" x14ac:dyDescent="0.35">
      <c r="A294" s="17">
        <v>43383</v>
      </c>
      <c r="B294" s="18">
        <v>118.85</v>
      </c>
      <c r="C294" s="18">
        <v>-3.4188034190000001</v>
      </c>
      <c r="D294" s="18">
        <v>-1.5625127000000001</v>
      </c>
      <c r="F294" s="17">
        <v>43383</v>
      </c>
      <c r="G294" s="18">
        <v>403.9</v>
      </c>
      <c r="H294" s="18">
        <v>-1.5102748210000001</v>
      </c>
      <c r="I294" s="18">
        <v>-0.66090743819999997</v>
      </c>
      <c r="J294" s="18"/>
      <c r="K294" s="17">
        <v>43383</v>
      </c>
      <c r="L294" s="18">
        <v>10460.1</v>
      </c>
      <c r="M294" s="18">
        <v>-2.1553331230000001</v>
      </c>
      <c r="N294" s="18">
        <v>-0.94628410230000004</v>
      </c>
    </row>
    <row r="295" spans="1:14" ht="15" thickBot="1" x14ac:dyDescent="0.35">
      <c r="A295" s="17">
        <v>43384</v>
      </c>
      <c r="B295" s="18">
        <v>114.65</v>
      </c>
      <c r="C295" s="18">
        <v>2.389380531</v>
      </c>
      <c r="D295" s="18">
        <v>0.89973589669999998</v>
      </c>
      <c r="F295" s="17">
        <v>43384</v>
      </c>
      <c r="G295" s="18">
        <v>397.8</v>
      </c>
      <c r="H295" s="18">
        <v>4.4746103570000004</v>
      </c>
      <c r="I295" s="18">
        <v>1.9010760099999999</v>
      </c>
      <c r="J295" s="18"/>
      <c r="K295" s="17">
        <v>43384</v>
      </c>
      <c r="L295" s="18">
        <v>10234.65</v>
      </c>
      <c r="M295" s="18">
        <v>2.3239680890000001</v>
      </c>
      <c r="N295" s="18">
        <v>0.99773735900000005</v>
      </c>
    </row>
    <row r="296" spans="1:14" ht="15" thickBot="1" x14ac:dyDescent="0.35">
      <c r="A296" s="17">
        <v>43385</v>
      </c>
      <c r="B296" s="18">
        <v>117.05</v>
      </c>
      <c r="C296" s="18">
        <v>1.9878997410000001</v>
      </c>
      <c r="D296" s="18">
        <v>2.9059435910000002</v>
      </c>
      <c r="F296" s="17">
        <v>43385</v>
      </c>
      <c r="G296" s="18">
        <v>415.6</v>
      </c>
      <c r="H296" s="18">
        <v>-4.9566891240000004</v>
      </c>
      <c r="I296" s="18">
        <v>-2.207844326</v>
      </c>
      <c r="J296" s="18"/>
      <c r="K296" s="17">
        <v>43385</v>
      </c>
      <c r="L296" s="18">
        <v>10472.5</v>
      </c>
      <c r="M296" s="18">
        <v>0.38195273330000001</v>
      </c>
      <c r="N296" s="18">
        <v>0.1655639773</v>
      </c>
    </row>
    <row r="297" spans="1:14" ht="15" thickBot="1" x14ac:dyDescent="0.35">
      <c r="A297" s="17">
        <v>43388</v>
      </c>
      <c r="B297" s="18">
        <v>125.15</v>
      </c>
      <c r="C297" s="18">
        <v>6.9491525420000002</v>
      </c>
      <c r="D297" s="18">
        <v>0.72269370649999998</v>
      </c>
      <c r="F297" s="17">
        <v>43388</v>
      </c>
      <c r="G297" s="18">
        <v>395</v>
      </c>
      <c r="H297" s="18">
        <v>-0.75949367089999997</v>
      </c>
      <c r="I297" s="18">
        <v>-0.33110286059999999</v>
      </c>
      <c r="J297" s="18"/>
      <c r="K297" s="17">
        <v>43388</v>
      </c>
      <c r="L297" s="18">
        <v>10512.5</v>
      </c>
      <c r="M297" s="18">
        <v>0.68727705110000004</v>
      </c>
      <c r="N297" s="18">
        <v>0.29745961189999998</v>
      </c>
    </row>
    <row r="298" spans="1:14" ht="15" thickBot="1" x14ac:dyDescent="0.35">
      <c r="A298" s="17">
        <v>43389</v>
      </c>
      <c r="B298" s="18">
        <v>127.25</v>
      </c>
      <c r="C298" s="18">
        <v>-4.239302694</v>
      </c>
      <c r="D298" s="18">
        <v>-1.8832257489999999</v>
      </c>
      <c r="F298" s="17">
        <v>43389</v>
      </c>
      <c r="G298" s="18">
        <v>392</v>
      </c>
      <c r="H298" s="18">
        <v>0.14030612240000001</v>
      </c>
      <c r="I298" s="18">
        <v>6.0891467509999998E-2</v>
      </c>
      <c r="J298" s="18"/>
      <c r="K298" s="17">
        <v>43389</v>
      </c>
      <c r="L298" s="18">
        <v>10584.75</v>
      </c>
      <c r="M298" s="18">
        <v>-1.2442428969999999</v>
      </c>
      <c r="N298" s="18">
        <v>-0.54375771660000005</v>
      </c>
    </row>
    <row r="299" spans="1:14" ht="15" thickBot="1" x14ac:dyDescent="0.35">
      <c r="A299" s="17">
        <v>43390</v>
      </c>
      <c r="B299" s="18">
        <v>121.85</v>
      </c>
      <c r="C299" s="18">
        <v>-2.1928009930000001</v>
      </c>
      <c r="D299" s="18">
        <v>-0.73687154669999999</v>
      </c>
      <c r="F299" s="17">
        <v>43390</v>
      </c>
      <c r="G299" s="18">
        <v>392.55</v>
      </c>
      <c r="H299" s="18">
        <v>-0.1146350783</v>
      </c>
      <c r="I299" s="18">
        <v>-4.9813939539999998E-2</v>
      </c>
      <c r="J299" s="18"/>
      <c r="K299" s="17">
        <v>43390</v>
      </c>
      <c r="L299" s="18">
        <v>10453.049999999999</v>
      </c>
      <c r="M299" s="18">
        <v>-1.4302045809999999</v>
      </c>
      <c r="N299" s="18">
        <v>-0.62561448220000004</v>
      </c>
    </row>
    <row r="300" spans="1:14" ht="15" thickBot="1" x14ac:dyDescent="0.35">
      <c r="A300" s="17">
        <v>43392</v>
      </c>
      <c r="B300" s="18">
        <v>119.8</v>
      </c>
      <c r="C300" s="18">
        <v>-8.4602368870000006</v>
      </c>
      <c r="D300" s="18">
        <v>-3.1766596680000001</v>
      </c>
      <c r="F300" s="17">
        <v>43392</v>
      </c>
      <c r="G300" s="18">
        <v>392.1</v>
      </c>
      <c r="H300" s="18">
        <v>0.24228513130000001</v>
      </c>
      <c r="I300" s="18">
        <v>0.1050958312</v>
      </c>
      <c r="J300" s="18"/>
      <c r="K300" s="17">
        <v>43392</v>
      </c>
      <c r="L300" s="18">
        <v>10303.549999999999</v>
      </c>
      <c r="M300" s="18">
        <v>-0.56582440030000003</v>
      </c>
      <c r="N300" s="18">
        <v>-0.24643226109999999</v>
      </c>
    </row>
    <row r="301" spans="1:14" ht="15" thickBot="1" x14ac:dyDescent="0.35">
      <c r="A301" s="17">
        <v>43395</v>
      </c>
      <c r="B301" s="18">
        <v>111.35</v>
      </c>
      <c r="C301" s="18">
        <v>-0.1848428835</v>
      </c>
      <c r="D301" s="18">
        <v>2.4823583729999998</v>
      </c>
      <c r="F301" s="17">
        <v>43395</v>
      </c>
      <c r="G301" s="18">
        <v>393.05</v>
      </c>
      <c r="H301" s="18">
        <v>-2.5187635159999999</v>
      </c>
      <c r="I301" s="18">
        <v>-1.1078970720000001</v>
      </c>
      <c r="J301" s="18"/>
      <c r="K301" s="17">
        <v>43395</v>
      </c>
      <c r="L301" s="18">
        <v>10245.25</v>
      </c>
      <c r="M301" s="18">
        <v>-0.96093311530000003</v>
      </c>
      <c r="N301" s="18">
        <v>-0.41934600919999998</v>
      </c>
    </row>
    <row r="302" spans="1:14" ht="15" thickBot="1" x14ac:dyDescent="0.35">
      <c r="A302" s="17">
        <v>43396</v>
      </c>
      <c r="B302" s="18">
        <v>117.9</v>
      </c>
      <c r="C302" s="18">
        <v>5.5555555559999998</v>
      </c>
      <c r="D302" s="18">
        <v>-1.195038719</v>
      </c>
      <c r="F302" s="17">
        <v>43396</v>
      </c>
      <c r="G302" s="18">
        <v>383.15</v>
      </c>
      <c r="H302" s="18">
        <v>0.56113793550000002</v>
      </c>
      <c r="I302" s="18">
        <v>0.243017912</v>
      </c>
      <c r="J302" s="18"/>
      <c r="K302" s="17">
        <v>43396</v>
      </c>
      <c r="L302" s="18">
        <v>10146.799999999999</v>
      </c>
      <c r="M302" s="18">
        <v>0.76822249379999996</v>
      </c>
      <c r="N302" s="18">
        <v>0.33235978690000001</v>
      </c>
    </row>
    <row r="303" spans="1:14" ht="15" thickBot="1" x14ac:dyDescent="0.35">
      <c r="A303" s="17">
        <v>43397</v>
      </c>
      <c r="B303" s="18">
        <v>114.7</v>
      </c>
      <c r="C303" s="18">
        <v>-1.5789473679999999</v>
      </c>
      <c r="D303" s="18">
        <v>1.1213044940000001</v>
      </c>
      <c r="F303" s="17">
        <v>43397</v>
      </c>
      <c r="G303" s="18">
        <v>385.3</v>
      </c>
      <c r="H303" s="18">
        <v>3.542694005</v>
      </c>
      <c r="I303" s="18">
        <v>1.51194604</v>
      </c>
      <c r="J303" s="18"/>
      <c r="K303" s="17">
        <v>43397</v>
      </c>
      <c r="L303" s="18">
        <v>10224.75</v>
      </c>
      <c r="M303" s="18">
        <v>-0.97655199390000003</v>
      </c>
      <c r="N303" s="18">
        <v>-0.42619555650000002</v>
      </c>
    </row>
    <row r="304" spans="1:14" ht="15" thickBot="1" x14ac:dyDescent="0.35">
      <c r="A304" s="17">
        <v>43398</v>
      </c>
      <c r="B304" s="18">
        <v>117.7</v>
      </c>
      <c r="C304" s="18">
        <v>3.475935829</v>
      </c>
      <c r="D304" s="18">
        <v>-0.20341699099999999</v>
      </c>
      <c r="F304" s="17">
        <v>43398</v>
      </c>
      <c r="G304" s="18">
        <v>398.95</v>
      </c>
      <c r="H304" s="18">
        <v>-1.8172703349999999</v>
      </c>
      <c r="I304" s="18">
        <v>-0.79648978609999999</v>
      </c>
      <c r="J304" s="18"/>
      <c r="K304" s="17">
        <v>43398</v>
      </c>
      <c r="L304" s="18">
        <v>10124.9</v>
      </c>
      <c r="M304" s="18">
        <v>-0.93729320780000003</v>
      </c>
      <c r="N304" s="18">
        <v>-0.40898095169999998</v>
      </c>
    </row>
    <row r="305" spans="1:14" ht="15" thickBot="1" x14ac:dyDescent="0.35">
      <c r="A305" s="17">
        <v>43399</v>
      </c>
      <c r="B305" s="18">
        <v>117.15</v>
      </c>
      <c r="C305" s="18">
        <v>0.43066322140000002</v>
      </c>
      <c r="D305" s="18">
        <v>0</v>
      </c>
      <c r="F305" s="17">
        <v>43399</v>
      </c>
      <c r="G305" s="18">
        <v>391.7</v>
      </c>
      <c r="H305" s="18">
        <v>1.991319888</v>
      </c>
      <c r="I305" s="18">
        <v>0.85632121019999996</v>
      </c>
      <c r="J305" s="18"/>
      <c r="K305" s="17">
        <v>43399</v>
      </c>
      <c r="L305" s="18">
        <v>10030</v>
      </c>
      <c r="M305" s="18">
        <v>2.2018943169999998</v>
      </c>
      <c r="N305" s="18">
        <v>0.94589455420000002</v>
      </c>
    </row>
    <row r="306" spans="1:14" ht="15" thickBot="1" x14ac:dyDescent="0.35">
      <c r="A306" s="17">
        <v>43402</v>
      </c>
      <c r="B306" s="18">
        <v>117.15</v>
      </c>
      <c r="C306" s="18">
        <v>-0.77186963980000001</v>
      </c>
      <c r="D306" s="18">
        <v>-0.4284303706</v>
      </c>
      <c r="F306" s="17">
        <v>43402</v>
      </c>
      <c r="G306" s="18">
        <v>399.5</v>
      </c>
      <c r="H306" s="18">
        <v>4.2428035040000003</v>
      </c>
      <c r="I306" s="18">
        <v>1.804608277</v>
      </c>
      <c r="J306" s="18"/>
      <c r="K306" s="17">
        <v>43402</v>
      </c>
      <c r="L306" s="18">
        <v>10250.85</v>
      </c>
      <c r="M306" s="18">
        <v>-0.51166488629999995</v>
      </c>
      <c r="N306" s="18">
        <v>-0.22278367690000001</v>
      </c>
    </row>
    <row r="307" spans="1:14" ht="15" thickBot="1" x14ac:dyDescent="0.35">
      <c r="A307" s="17">
        <v>43403</v>
      </c>
      <c r="B307" s="18">
        <v>116</v>
      </c>
      <c r="C307" s="18">
        <v>-0.17286084700000001</v>
      </c>
      <c r="D307" s="18">
        <v>0</v>
      </c>
      <c r="F307" s="17">
        <v>43403</v>
      </c>
      <c r="G307" s="18">
        <v>416.45</v>
      </c>
      <c r="H307" s="18">
        <v>2.2211550010000001</v>
      </c>
      <c r="I307" s="18">
        <v>0.95407837559999997</v>
      </c>
      <c r="J307" s="18"/>
      <c r="K307" s="17">
        <v>43403</v>
      </c>
      <c r="L307" s="18">
        <v>10198.4</v>
      </c>
      <c r="M307" s="18">
        <v>1.8453875120000001</v>
      </c>
      <c r="N307" s="18">
        <v>0.79413649659999996</v>
      </c>
    </row>
    <row r="308" spans="1:14" ht="15" thickBot="1" x14ac:dyDescent="0.35">
      <c r="A308" s="17">
        <v>43404</v>
      </c>
      <c r="B308" s="18">
        <v>116</v>
      </c>
      <c r="C308" s="18">
        <v>0.56277056280000004</v>
      </c>
      <c r="D308" s="18">
        <v>0.72399559950000003</v>
      </c>
      <c r="F308" s="17">
        <v>43404</v>
      </c>
      <c r="G308" s="18">
        <v>425.7</v>
      </c>
      <c r="H308" s="18">
        <v>-0.54028658679999997</v>
      </c>
      <c r="I308" s="18">
        <v>-0.23527964940000001</v>
      </c>
      <c r="J308" s="18"/>
      <c r="K308" s="17">
        <v>43404</v>
      </c>
      <c r="L308" s="18">
        <v>10386.6</v>
      </c>
      <c r="M308" s="18">
        <v>-5.9210906360000003E-2</v>
      </c>
      <c r="N308" s="18">
        <v>-2.5722585940000001E-2</v>
      </c>
    </row>
    <row r="309" spans="1:14" ht="15" thickBot="1" x14ac:dyDescent="0.35">
      <c r="A309" s="17">
        <v>43405</v>
      </c>
      <c r="B309" s="18">
        <v>117.95</v>
      </c>
      <c r="C309" s="18">
        <v>1.5927679720000001</v>
      </c>
      <c r="D309" s="18">
        <v>0.43961014609999999</v>
      </c>
      <c r="F309" s="17">
        <v>43405</v>
      </c>
      <c r="G309" s="18">
        <v>423.4</v>
      </c>
      <c r="H309" s="18">
        <v>0.37789324520000001</v>
      </c>
      <c r="I309" s="18">
        <v>0.16380763670000001</v>
      </c>
      <c r="J309" s="18"/>
      <c r="K309" s="17">
        <v>43405</v>
      </c>
      <c r="L309" s="18">
        <v>10380.450000000001</v>
      </c>
      <c r="M309" s="18">
        <v>1.6622593429999999</v>
      </c>
      <c r="N309" s="18">
        <v>0.71597572399999998</v>
      </c>
    </row>
    <row r="310" spans="1:14" ht="15" thickBot="1" x14ac:dyDescent="0.35">
      <c r="A310" s="17">
        <v>43406</v>
      </c>
      <c r="B310" s="18">
        <v>119.15</v>
      </c>
      <c r="C310" s="18">
        <v>1.271186441</v>
      </c>
      <c r="D310" s="18">
        <v>0.36297284569999999</v>
      </c>
      <c r="F310" s="17">
        <v>43406</v>
      </c>
      <c r="G310" s="18">
        <v>425</v>
      </c>
      <c r="H310" s="18">
        <v>4.7058823530000002E-2</v>
      </c>
      <c r="I310" s="18">
        <v>2.0432580089999999E-2</v>
      </c>
      <c r="J310" s="18"/>
      <c r="K310" s="17">
        <v>43406</v>
      </c>
      <c r="L310" s="18">
        <v>10553</v>
      </c>
      <c r="M310" s="18">
        <v>-0.2748033734</v>
      </c>
      <c r="N310" s="18">
        <v>-0.1195098726</v>
      </c>
    </row>
    <row r="311" spans="1:14" ht="15" thickBot="1" x14ac:dyDescent="0.35">
      <c r="A311" s="17">
        <v>43409</v>
      </c>
      <c r="B311" s="18">
        <v>120.15</v>
      </c>
      <c r="C311" s="18">
        <v>-0.29288702929999999</v>
      </c>
      <c r="D311" s="18">
        <v>-0.12669570869999999</v>
      </c>
      <c r="F311" s="17">
        <v>43409</v>
      </c>
      <c r="G311" s="18">
        <v>425.2</v>
      </c>
      <c r="H311" s="18">
        <v>-7.0555032929999997E-2</v>
      </c>
      <c r="I311" s="18">
        <v>-3.0652476170000002E-2</v>
      </c>
      <c r="J311" s="18"/>
      <c r="K311" s="17">
        <v>43409</v>
      </c>
      <c r="L311" s="18">
        <v>10524</v>
      </c>
      <c r="M311" s="18">
        <v>5.701254276E-2</v>
      </c>
      <c r="N311" s="18">
        <v>2.4753177179999999E-2</v>
      </c>
    </row>
    <row r="312" spans="1:14" ht="15" thickBot="1" x14ac:dyDescent="0.35">
      <c r="A312" s="17">
        <v>43410</v>
      </c>
      <c r="B312" s="18">
        <v>119.8</v>
      </c>
      <c r="C312" s="18">
        <v>0.71338648760000001</v>
      </c>
      <c r="D312" s="18">
        <v>1.0741548750000001</v>
      </c>
      <c r="F312" s="17">
        <v>43410</v>
      </c>
      <c r="G312" s="18">
        <v>424.9</v>
      </c>
      <c r="H312" s="18">
        <v>1.929865851</v>
      </c>
      <c r="I312" s="18">
        <v>0.83014526399999999</v>
      </c>
      <c r="J312" s="18"/>
      <c r="K312" s="17">
        <v>43410</v>
      </c>
      <c r="L312" s="18">
        <v>10530</v>
      </c>
      <c r="M312" s="18">
        <v>0.64957264960000005</v>
      </c>
      <c r="N312" s="18">
        <v>0.28119352469999997</v>
      </c>
    </row>
    <row r="313" spans="1:14" ht="15" thickBot="1" x14ac:dyDescent="0.35">
      <c r="A313" s="17">
        <v>43411</v>
      </c>
      <c r="B313" s="18">
        <v>122.8</v>
      </c>
      <c r="C313" s="18">
        <v>1.4166666670000001</v>
      </c>
      <c r="D313" s="18">
        <v>1.220498375</v>
      </c>
      <c r="F313" s="17">
        <v>43411</v>
      </c>
      <c r="G313" s="18">
        <v>433.1</v>
      </c>
      <c r="H313" s="18">
        <v>4.3061648579999998</v>
      </c>
      <c r="I313" s="18">
        <v>1.8309977500000001</v>
      </c>
      <c r="J313" s="18"/>
      <c r="K313" s="17">
        <v>43411</v>
      </c>
      <c r="L313" s="18">
        <v>10598.4</v>
      </c>
      <c r="M313" s="18">
        <v>-0.1245471014</v>
      </c>
      <c r="N313" s="18">
        <v>-5.4123830730000003E-2</v>
      </c>
    </row>
    <row r="314" spans="1:14" ht="15" thickBot="1" x14ac:dyDescent="0.35">
      <c r="A314" s="17">
        <v>43413</v>
      </c>
      <c r="B314" s="18">
        <v>126.3</v>
      </c>
      <c r="C314" s="18">
        <v>-0.32867707480000002</v>
      </c>
      <c r="D314" s="18">
        <v>-0.97363929599999999</v>
      </c>
      <c r="F314" s="17">
        <v>43413</v>
      </c>
      <c r="G314" s="18">
        <v>451.75</v>
      </c>
      <c r="H314" s="18">
        <v>-4.9916989489999999</v>
      </c>
      <c r="I314" s="18">
        <v>-2.2238447940000001</v>
      </c>
      <c r="J314" s="18"/>
      <c r="K314" s="17">
        <v>43413</v>
      </c>
      <c r="L314" s="18">
        <v>10585.2</v>
      </c>
      <c r="M314" s="18">
        <v>-0.97305672070000004</v>
      </c>
      <c r="N314" s="18">
        <v>-0.42466263570000001</v>
      </c>
    </row>
    <row r="315" spans="1:14" ht="15" thickBot="1" x14ac:dyDescent="0.35">
      <c r="A315" s="17">
        <v>43416</v>
      </c>
      <c r="B315" s="18">
        <v>123.5</v>
      </c>
      <c r="C315" s="18">
        <v>0.24732069249999999</v>
      </c>
      <c r="D315" s="18">
        <v>-0.229179678</v>
      </c>
      <c r="F315" s="17">
        <v>43416</v>
      </c>
      <c r="G315" s="18">
        <v>429.2</v>
      </c>
      <c r="H315" s="18">
        <v>-1.3164026099999999</v>
      </c>
      <c r="I315" s="18">
        <v>-0.57550272170000005</v>
      </c>
      <c r="J315" s="18"/>
      <c r="K315" s="17">
        <v>43416</v>
      </c>
      <c r="L315" s="18">
        <v>10482.200000000001</v>
      </c>
      <c r="M315" s="18">
        <v>0.95686020110000003</v>
      </c>
      <c r="N315" s="18">
        <v>0.4135835377</v>
      </c>
    </row>
    <row r="316" spans="1:14" ht="15" thickBot="1" x14ac:dyDescent="0.35">
      <c r="A316" s="17">
        <v>43417</v>
      </c>
      <c r="B316" s="18">
        <v>122.85</v>
      </c>
      <c r="C316" s="18">
        <v>0.1644736842</v>
      </c>
      <c r="D316" s="18">
        <v>-0.1593743007</v>
      </c>
      <c r="F316" s="17">
        <v>43417</v>
      </c>
      <c r="G316" s="18">
        <v>423.55</v>
      </c>
      <c r="H316" s="18">
        <v>-3.5060795659999999</v>
      </c>
      <c r="I316" s="18">
        <v>-1.5500048369999999</v>
      </c>
      <c r="J316" s="18"/>
      <c r="K316" s="17">
        <v>43417</v>
      </c>
      <c r="L316" s="18">
        <v>10582.5</v>
      </c>
      <c r="M316" s="18">
        <v>-5.8587290340000001E-2</v>
      </c>
      <c r="N316" s="18">
        <v>-2.5451593330000001E-2</v>
      </c>
    </row>
    <row r="317" spans="1:14" ht="15" thickBot="1" x14ac:dyDescent="0.35">
      <c r="A317" s="17">
        <v>43418</v>
      </c>
      <c r="B317" s="18">
        <v>122.4</v>
      </c>
      <c r="C317" s="18">
        <v>-1.272577997</v>
      </c>
      <c r="D317" s="18">
        <v>-0.32051398749999999</v>
      </c>
      <c r="F317" s="17">
        <v>43418</v>
      </c>
      <c r="G317" s="18">
        <v>408.7</v>
      </c>
      <c r="H317" s="18">
        <v>4.9914362609999996</v>
      </c>
      <c r="I317" s="18">
        <v>2.1153876820000002</v>
      </c>
      <c r="J317" s="18"/>
      <c r="K317" s="17">
        <v>43418</v>
      </c>
      <c r="L317" s="18">
        <v>10576.3</v>
      </c>
      <c r="M317" s="18">
        <v>0.38198613879999999</v>
      </c>
      <c r="N317" s="18">
        <v>0.16557842989999999</v>
      </c>
    </row>
    <row r="318" spans="1:14" ht="15" thickBot="1" x14ac:dyDescent="0.35">
      <c r="A318" s="17">
        <v>43419</v>
      </c>
      <c r="B318" s="18">
        <v>121.5</v>
      </c>
      <c r="C318" s="18">
        <v>-0.498960499</v>
      </c>
      <c r="D318" s="18">
        <v>-0.43106505940000001</v>
      </c>
      <c r="F318" s="17">
        <v>43419</v>
      </c>
      <c r="G318" s="18">
        <v>429.1</v>
      </c>
      <c r="H318" s="18">
        <v>-3.2626427410000001</v>
      </c>
      <c r="I318" s="18">
        <v>-1.4405781150000001</v>
      </c>
      <c r="J318" s="18"/>
      <c r="K318" s="17">
        <v>43419</v>
      </c>
      <c r="L318" s="18">
        <v>10616.7</v>
      </c>
      <c r="M318" s="18">
        <v>0.61695253699999997</v>
      </c>
      <c r="N318" s="18">
        <v>0.26711593779999998</v>
      </c>
    </row>
    <row r="319" spans="1:14" ht="15" thickBot="1" x14ac:dyDescent="0.35">
      <c r="A319" s="17">
        <v>43420</v>
      </c>
      <c r="B319" s="18">
        <v>120.3</v>
      </c>
      <c r="C319" s="18">
        <v>-0.50146259920000003</v>
      </c>
      <c r="D319" s="18">
        <v>-0.23529243899999999</v>
      </c>
      <c r="F319" s="17">
        <v>43420</v>
      </c>
      <c r="G319" s="18">
        <v>415.1</v>
      </c>
      <c r="H319" s="18">
        <v>-1.216574319</v>
      </c>
      <c r="I319" s="18">
        <v>-0.53159171459999999</v>
      </c>
      <c r="J319" s="18"/>
      <c r="K319" s="17">
        <v>43420</v>
      </c>
      <c r="L319" s="18">
        <v>10682.2</v>
      </c>
      <c r="M319" s="18">
        <v>0.76014304170000002</v>
      </c>
      <c r="N319" s="18">
        <v>0.32887753619999999</v>
      </c>
    </row>
    <row r="320" spans="1:14" ht="15" thickBot="1" x14ac:dyDescent="0.35">
      <c r="A320" s="17">
        <v>43423</v>
      </c>
      <c r="B320" s="18">
        <v>119.65</v>
      </c>
      <c r="C320" s="18">
        <v>-5.123897522</v>
      </c>
      <c r="D320" s="18">
        <v>-1.72148626</v>
      </c>
      <c r="F320" s="17">
        <v>43423</v>
      </c>
      <c r="G320" s="18">
        <v>410.05</v>
      </c>
      <c r="H320" s="18">
        <v>2.8045360320000001</v>
      </c>
      <c r="I320" s="18">
        <v>1.2012277410000001</v>
      </c>
      <c r="J320" s="18"/>
      <c r="K320" s="17">
        <v>43423</v>
      </c>
      <c r="L320" s="18">
        <v>10763.4</v>
      </c>
      <c r="M320" s="18">
        <v>-0.99596781690000002</v>
      </c>
      <c r="N320" s="18">
        <v>-0.43471173289999998</v>
      </c>
    </row>
    <row r="321" spans="1:14" ht="15" thickBot="1" x14ac:dyDescent="0.35">
      <c r="A321" s="17">
        <v>43424</v>
      </c>
      <c r="B321" s="18">
        <v>115</v>
      </c>
      <c r="C321" s="18">
        <v>0.26560424970000002</v>
      </c>
      <c r="D321" s="18">
        <v>-3.778116653E-2</v>
      </c>
      <c r="F321" s="17">
        <v>43424</v>
      </c>
      <c r="G321" s="18">
        <v>421.55</v>
      </c>
      <c r="H321" s="18">
        <v>4.9934764559999998</v>
      </c>
      <c r="I321" s="18">
        <v>2.1162315949999999</v>
      </c>
      <c r="J321" s="18"/>
      <c r="K321" s="17">
        <v>43424</v>
      </c>
      <c r="L321" s="18">
        <v>10656.2</v>
      </c>
      <c r="M321" s="18">
        <v>-0.5269232935</v>
      </c>
      <c r="N321" s="18">
        <v>-0.22944491040000001</v>
      </c>
    </row>
    <row r="322" spans="1:14" ht="15" thickBot="1" x14ac:dyDescent="0.35">
      <c r="A322" s="17">
        <v>43425</v>
      </c>
      <c r="B322" s="18">
        <v>114.9</v>
      </c>
      <c r="C322" s="18">
        <v>0.22075055190000001</v>
      </c>
      <c r="D322" s="18">
        <v>-0.41777666289999998</v>
      </c>
      <c r="F322" s="17">
        <v>43425</v>
      </c>
      <c r="G322" s="18">
        <v>442.6</v>
      </c>
      <c r="H322" s="18">
        <v>2.6547672840000001</v>
      </c>
      <c r="I322" s="18">
        <v>1.1379122800000001</v>
      </c>
      <c r="J322" s="18"/>
      <c r="K322" s="17">
        <v>43425</v>
      </c>
      <c r="L322" s="18">
        <v>10600.05</v>
      </c>
      <c r="M322" s="18">
        <v>-0.69150617209999998</v>
      </c>
      <c r="N322" s="18">
        <v>-0.30136048300000001</v>
      </c>
    </row>
    <row r="323" spans="1:14" ht="15" thickBot="1" x14ac:dyDescent="0.35">
      <c r="A323" s="17">
        <v>43426</v>
      </c>
      <c r="B323" s="18">
        <v>113.8</v>
      </c>
      <c r="C323" s="18">
        <v>-1.7180616740000001</v>
      </c>
      <c r="D323" s="18">
        <v>-0.65366494639999995</v>
      </c>
      <c r="F323" s="17">
        <v>43426</v>
      </c>
      <c r="G323" s="18">
        <v>454.35</v>
      </c>
      <c r="H323" s="18">
        <v>-3.1803675579999999</v>
      </c>
      <c r="I323" s="18">
        <v>-1.403657041</v>
      </c>
      <c r="J323" s="18"/>
      <c r="K323" s="17">
        <v>43426</v>
      </c>
      <c r="L323" s="18">
        <v>10526.75</v>
      </c>
      <c r="M323" s="18">
        <v>0.96753508919999998</v>
      </c>
      <c r="N323" s="18">
        <v>0.41817539990000002</v>
      </c>
    </row>
    <row r="324" spans="1:14" ht="15" thickBot="1" x14ac:dyDescent="0.35">
      <c r="A324" s="17">
        <v>43430</v>
      </c>
      <c r="B324" s="18">
        <v>112.1</v>
      </c>
      <c r="C324" s="18">
        <v>-4.4822949350000002E-2</v>
      </c>
      <c r="D324" s="18">
        <v>-7.7552606659999995E-2</v>
      </c>
      <c r="F324" s="17">
        <v>43430</v>
      </c>
      <c r="G324" s="18">
        <v>439.9</v>
      </c>
      <c r="H324" s="18">
        <v>-0.69333939529999999</v>
      </c>
      <c r="I324" s="18">
        <v>-0.30216219290000002</v>
      </c>
      <c r="J324" s="18"/>
      <c r="K324" s="17">
        <v>43430</v>
      </c>
      <c r="L324" s="18">
        <v>10628.6</v>
      </c>
      <c r="M324" s="18">
        <v>0.53628888090000004</v>
      </c>
      <c r="N324" s="18">
        <v>0.23228499759999999</v>
      </c>
    </row>
    <row r="325" spans="1:14" ht="15" thickBot="1" x14ac:dyDescent="0.35">
      <c r="A325" s="17">
        <v>43431</v>
      </c>
      <c r="B325" s="18">
        <v>111.9</v>
      </c>
      <c r="C325" s="18">
        <v>-1.434977578</v>
      </c>
      <c r="D325" s="18">
        <v>-0.468246565</v>
      </c>
      <c r="F325" s="17">
        <v>43431</v>
      </c>
      <c r="G325" s="18">
        <v>436.85</v>
      </c>
      <c r="H325" s="18">
        <v>1.5909351039999999</v>
      </c>
      <c r="I325" s="18">
        <v>0.68549578479999995</v>
      </c>
      <c r="J325" s="18"/>
      <c r="K325" s="17">
        <v>43431</v>
      </c>
      <c r="L325" s="18">
        <v>10685.6</v>
      </c>
      <c r="M325" s="18">
        <v>0.40475031820000001</v>
      </c>
      <c r="N325" s="18">
        <v>0.17542605</v>
      </c>
    </row>
    <row r="326" spans="1:14" ht="15" thickBot="1" x14ac:dyDescent="0.35">
      <c r="A326" s="17">
        <v>43432</v>
      </c>
      <c r="B326" s="18">
        <v>110.7</v>
      </c>
      <c r="C326" s="18">
        <v>9.0991810739999998E-2</v>
      </c>
      <c r="D326" s="18">
        <v>0.52642399920000005</v>
      </c>
      <c r="F326" s="17">
        <v>43432</v>
      </c>
      <c r="G326" s="18">
        <v>443.8</v>
      </c>
      <c r="H326" s="18">
        <v>-0.69851284359999999</v>
      </c>
      <c r="I326" s="18">
        <v>-0.30442473860000002</v>
      </c>
      <c r="J326" s="18"/>
      <c r="K326" s="17">
        <v>43432</v>
      </c>
      <c r="L326" s="18">
        <v>10728.85</v>
      </c>
      <c r="M326" s="18">
        <v>1.2102881480000001</v>
      </c>
      <c r="N326" s="18">
        <v>0.52246613080000004</v>
      </c>
    </row>
    <row r="327" spans="1:14" ht="15" thickBot="1" x14ac:dyDescent="0.35">
      <c r="A327" s="17">
        <v>43433</v>
      </c>
      <c r="B327" s="18">
        <v>112.05</v>
      </c>
      <c r="C327" s="18">
        <v>1.818181818</v>
      </c>
      <c r="D327" s="18">
        <v>9.6789539039999997E-2</v>
      </c>
      <c r="F327" s="17">
        <v>43433</v>
      </c>
      <c r="G327" s="18">
        <v>440.7</v>
      </c>
      <c r="H327" s="18">
        <v>1.372815975</v>
      </c>
      <c r="I327" s="18">
        <v>0.59215106679999996</v>
      </c>
      <c r="J327" s="18"/>
      <c r="K327" s="17">
        <v>43433</v>
      </c>
      <c r="L327" s="18">
        <v>10858.7</v>
      </c>
      <c r="M327" s="18">
        <v>0.16622615969999999</v>
      </c>
      <c r="N327" s="18">
        <v>7.2131170049999999E-2</v>
      </c>
    </row>
    <row r="328" spans="1:14" ht="15" thickBot="1" x14ac:dyDescent="0.35">
      <c r="A328" s="17">
        <v>43434</v>
      </c>
      <c r="B328" s="18">
        <v>112.3</v>
      </c>
      <c r="C328" s="18">
        <v>-1.3392857140000001</v>
      </c>
      <c r="D328" s="18">
        <v>-0.21322244570000001</v>
      </c>
      <c r="F328" s="17">
        <v>43434</v>
      </c>
      <c r="G328" s="18">
        <v>446.75</v>
      </c>
      <c r="H328" s="18">
        <v>-1.6675993280000001</v>
      </c>
      <c r="I328" s="18">
        <v>-0.73033579120000003</v>
      </c>
      <c r="J328" s="18"/>
      <c r="K328" s="17">
        <v>43434</v>
      </c>
      <c r="L328" s="18">
        <v>10876.75</v>
      </c>
      <c r="M328" s="18">
        <v>6.4357459719999996E-2</v>
      </c>
      <c r="N328" s="18">
        <v>2.79410995E-2</v>
      </c>
    </row>
    <row r="329" spans="1:14" ht="15" thickBot="1" x14ac:dyDescent="0.35">
      <c r="A329" s="17">
        <v>43437</v>
      </c>
      <c r="B329" s="18">
        <v>111.75</v>
      </c>
      <c r="C329" s="18">
        <v>0.49773755660000002</v>
      </c>
      <c r="D329" s="18">
        <v>0.25187794289999998</v>
      </c>
      <c r="F329" s="17">
        <v>43437</v>
      </c>
      <c r="G329" s="18">
        <v>439.3</v>
      </c>
      <c r="H329" s="18">
        <v>-1.6617345779999999</v>
      </c>
      <c r="I329" s="18">
        <v>-0.72774564500000005</v>
      </c>
      <c r="J329" s="18"/>
      <c r="K329" s="17">
        <v>43437</v>
      </c>
      <c r="L329" s="18">
        <v>10883.75</v>
      </c>
      <c r="M329" s="18">
        <v>-0.13092913749999999</v>
      </c>
      <c r="N329" s="18">
        <v>-5.6899058779999998E-2</v>
      </c>
    </row>
    <row r="330" spans="1:14" ht="15" thickBot="1" x14ac:dyDescent="0.35">
      <c r="A330" s="17">
        <v>43438</v>
      </c>
      <c r="B330" s="18">
        <v>112.4</v>
      </c>
      <c r="C330" s="18">
        <v>-0.94552003600000001</v>
      </c>
      <c r="D330" s="18">
        <v>-0.40760898629999998</v>
      </c>
      <c r="F330" s="17">
        <v>43438</v>
      </c>
      <c r="G330" s="18">
        <v>432</v>
      </c>
      <c r="H330" s="18">
        <v>3.75</v>
      </c>
      <c r="I330" s="18">
        <v>1.5988105379999999</v>
      </c>
      <c r="J330" s="18"/>
      <c r="K330" s="17">
        <v>43438</v>
      </c>
      <c r="L330" s="18">
        <v>10869.5</v>
      </c>
      <c r="M330" s="18">
        <v>-0.79672478030000005</v>
      </c>
      <c r="N330" s="18">
        <v>-0.3473989274</v>
      </c>
    </row>
    <row r="331" spans="1:14" ht="15" thickBot="1" x14ac:dyDescent="0.35">
      <c r="A331" s="17">
        <v>43439</v>
      </c>
      <c r="B331" s="18">
        <v>111.35</v>
      </c>
      <c r="C331" s="18">
        <v>-0.90909090910000001</v>
      </c>
      <c r="D331" s="18">
        <v>0.19457670630000001</v>
      </c>
      <c r="F331" s="17">
        <v>43439</v>
      </c>
      <c r="G331" s="18">
        <v>448.2</v>
      </c>
      <c r="H331" s="18">
        <v>-1.8630075859999999</v>
      </c>
      <c r="I331" s="18">
        <v>-0.81672558920000005</v>
      </c>
      <c r="J331" s="18"/>
      <c r="K331" s="17">
        <v>43439</v>
      </c>
      <c r="L331" s="18">
        <v>10782.9</v>
      </c>
      <c r="M331" s="18">
        <v>-1.685539141</v>
      </c>
      <c r="N331" s="18">
        <v>-0.73825980430000004</v>
      </c>
    </row>
    <row r="332" spans="1:14" ht="15" thickBot="1" x14ac:dyDescent="0.35">
      <c r="A332" s="17">
        <v>43440</v>
      </c>
      <c r="B332" s="18">
        <v>111.85</v>
      </c>
      <c r="C332" s="18">
        <v>0.41284403670000003</v>
      </c>
      <c r="D332" s="18">
        <v>-0.80336483189999996</v>
      </c>
      <c r="F332" s="17">
        <v>43440</v>
      </c>
      <c r="G332" s="18">
        <v>439.85</v>
      </c>
      <c r="H332" s="18">
        <v>-0.45470046609999998</v>
      </c>
      <c r="I332" s="18">
        <v>-0.19792422630000001</v>
      </c>
      <c r="J332" s="18"/>
      <c r="K332" s="17">
        <v>43440</v>
      </c>
      <c r="L332" s="18">
        <v>10601.15</v>
      </c>
      <c r="M332" s="18">
        <v>0.87301849330000003</v>
      </c>
      <c r="N332" s="18">
        <v>0.37750167179999999</v>
      </c>
    </row>
    <row r="333" spans="1:14" ht="15" thickBot="1" x14ac:dyDescent="0.35">
      <c r="A333" s="17">
        <v>43441</v>
      </c>
      <c r="B333" s="18">
        <v>109.8</v>
      </c>
      <c r="C333" s="18">
        <v>-5.116491549</v>
      </c>
      <c r="D333" s="18">
        <v>-2.065565844</v>
      </c>
      <c r="F333" s="17">
        <v>43441</v>
      </c>
      <c r="G333" s="18">
        <v>437.85</v>
      </c>
      <c r="H333" s="18">
        <v>-1.678657074</v>
      </c>
      <c r="I333" s="18">
        <v>-0.73521982539999997</v>
      </c>
      <c r="J333" s="18"/>
      <c r="K333" s="17">
        <v>43441</v>
      </c>
      <c r="L333" s="18">
        <v>10693.7</v>
      </c>
      <c r="M333" s="18">
        <v>-1.919354386</v>
      </c>
      <c r="N333" s="18">
        <v>-0.8416684082</v>
      </c>
    </row>
    <row r="334" spans="1:14" ht="15" thickBot="1" x14ac:dyDescent="0.35">
      <c r="A334" s="17">
        <v>43444</v>
      </c>
      <c r="B334" s="18">
        <v>104.7</v>
      </c>
      <c r="C334" s="18">
        <v>-0.81848820410000001</v>
      </c>
      <c r="D334" s="18">
        <v>1.387901227</v>
      </c>
      <c r="F334" s="17">
        <v>43444</v>
      </c>
      <c r="G334" s="18">
        <v>430.5</v>
      </c>
      <c r="H334" s="18">
        <v>1.8234610920000001</v>
      </c>
      <c r="I334" s="18">
        <v>0.78478551009999997</v>
      </c>
      <c r="J334" s="18"/>
      <c r="K334" s="17">
        <v>43444</v>
      </c>
      <c r="L334" s="18">
        <v>10488.45</v>
      </c>
      <c r="M334" s="18">
        <v>0.57873184310000003</v>
      </c>
      <c r="N334" s="18">
        <v>0.25061554749999998</v>
      </c>
    </row>
    <row r="335" spans="1:14" ht="15" thickBot="1" x14ac:dyDescent="0.35">
      <c r="A335" s="17">
        <v>43445</v>
      </c>
      <c r="B335" s="18">
        <v>108.1</v>
      </c>
      <c r="C335" s="18">
        <v>4.9029126209999996</v>
      </c>
      <c r="D335" s="18">
        <v>0.1403862397</v>
      </c>
      <c r="F335" s="17">
        <v>43445</v>
      </c>
      <c r="G335" s="18">
        <v>438.35</v>
      </c>
      <c r="H335" s="18">
        <v>-7.9844872819999996E-2</v>
      </c>
      <c r="I335" s="18">
        <v>-3.4690038630000003E-2</v>
      </c>
      <c r="J335" s="18"/>
      <c r="K335" s="17">
        <v>43445</v>
      </c>
      <c r="L335" s="18">
        <v>10549.15</v>
      </c>
      <c r="M335" s="18">
        <v>1.786399852</v>
      </c>
      <c r="N335" s="18">
        <v>0.76897537989999998</v>
      </c>
    </row>
    <row r="336" spans="1:14" ht="15" thickBot="1" x14ac:dyDescent="0.35">
      <c r="A336" s="17">
        <v>43446</v>
      </c>
      <c r="B336" s="18">
        <v>108.45</v>
      </c>
      <c r="C336" s="18">
        <v>1.3419713099999999</v>
      </c>
      <c r="D336" s="18">
        <v>0.5570504906</v>
      </c>
      <c r="F336" s="17">
        <v>43446</v>
      </c>
      <c r="G336" s="18">
        <v>438</v>
      </c>
      <c r="H336" s="18">
        <v>-1.255707763</v>
      </c>
      <c r="I336" s="18">
        <v>-0.54879987029999999</v>
      </c>
      <c r="J336" s="18"/>
      <c r="K336" s="17">
        <v>43446</v>
      </c>
      <c r="L336" s="18">
        <v>10737.6</v>
      </c>
      <c r="M336" s="18">
        <v>0.50244002379999997</v>
      </c>
      <c r="N336" s="18">
        <v>0.2176605797</v>
      </c>
    </row>
    <row r="337" spans="1:14" ht="15" thickBot="1" x14ac:dyDescent="0.35">
      <c r="A337" s="17">
        <v>43447</v>
      </c>
      <c r="B337" s="18">
        <v>109.85</v>
      </c>
      <c r="C337" s="18">
        <v>-0.86757990870000001</v>
      </c>
      <c r="D337" s="18">
        <v>3.9517244030000002E-2</v>
      </c>
      <c r="F337" s="17">
        <v>43447</v>
      </c>
      <c r="G337" s="18">
        <v>432.5</v>
      </c>
      <c r="H337" s="18">
        <v>0.80924855490000003</v>
      </c>
      <c r="I337" s="18">
        <v>0.35003774679999999</v>
      </c>
      <c r="J337" s="18"/>
      <c r="K337" s="17">
        <v>43447</v>
      </c>
      <c r="L337" s="18">
        <v>10791.55</v>
      </c>
      <c r="M337" s="18">
        <v>0.1288044813</v>
      </c>
      <c r="N337" s="18">
        <v>5.5903080350000002E-2</v>
      </c>
    </row>
    <row r="338" spans="1:14" ht="15" thickBot="1" x14ac:dyDescent="0.35">
      <c r="A338" s="17">
        <v>43448</v>
      </c>
      <c r="B338" s="18">
        <v>109.95</v>
      </c>
      <c r="C338" s="18">
        <v>0.4145555044</v>
      </c>
      <c r="D338" s="18">
        <v>0.60796336870000001</v>
      </c>
      <c r="F338" s="17">
        <v>43448</v>
      </c>
      <c r="G338" s="18">
        <v>436</v>
      </c>
      <c r="H338" s="18">
        <v>0.25229357800000002</v>
      </c>
      <c r="I338" s="18">
        <v>0.1094317221</v>
      </c>
      <c r="J338" s="18"/>
      <c r="K338" s="17">
        <v>43448</v>
      </c>
      <c r="L338" s="18">
        <v>10805.45</v>
      </c>
      <c r="M338" s="18">
        <v>0.76720543799999996</v>
      </c>
      <c r="N338" s="18">
        <v>0.33192145039999998</v>
      </c>
    </row>
    <row r="339" spans="1:14" ht="15" thickBot="1" x14ac:dyDescent="0.35">
      <c r="A339" s="17">
        <v>43451</v>
      </c>
      <c r="B339" s="18">
        <v>111.5</v>
      </c>
      <c r="C339" s="18">
        <v>0.96330275229999995</v>
      </c>
      <c r="D339" s="18">
        <v>-0.1170080138</v>
      </c>
      <c r="F339" s="17">
        <v>43451</v>
      </c>
      <c r="G339" s="18">
        <v>437.1</v>
      </c>
      <c r="H339" s="18">
        <v>1.715854496</v>
      </c>
      <c r="I339" s="18">
        <v>0.73886518729999995</v>
      </c>
      <c r="J339" s="18"/>
      <c r="K339" s="17">
        <v>43451</v>
      </c>
      <c r="L339" s="18">
        <v>10888.35</v>
      </c>
      <c r="M339" s="18">
        <v>0.1868970046</v>
      </c>
      <c r="N339" s="18">
        <v>8.1092581560000002E-2</v>
      </c>
    </row>
    <row r="340" spans="1:14" ht="15" thickBot="1" x14ac:dyDescent="0.35">
      <c r="A340" s="17">
        <v>43452</v>
      </c>
      <c r="B340" s="18">
        <v>111.2</v>
      </c>
      <c r="C340" s="18">
        <v>1.544752385</v>
      </c>
      <c r="D340" s="18">
        <v>0.63967761680000002</v>
      </c>
      <c r="F340" s="17">
        <v>43452</v>
      </c>
      <c r="G340" s="18">
        <v>444.6</v>
      </c>
      <c r="H340" s="18">
        <v>-1.484480432</v>
      </c>
      <c r="I340" s="18">
        <v>-0.64953478590000002</v>
      </c>
      <c r="J340" s="18"/>
      <c r="K340" s="17">
        <v>43452</v>
      </c>
      <c r="L340" s="18">
        <v>10908.7</v>
      </c>
      <c r="M340" s="18">
        <v>0.53718591579999997</v>
      </c>
      <c r="N340" s="18">
        <v>0.23267249509999999</v>
      </c>
    </row>
    <row r="341" spans="1:14" ht="15" thickBot="1" x14ac:dyDescent="0.35">
      <c r="A341" s="17">
        <v>43453</v>
      </c>
      <c r="B341" s="18">
        <v>112.85</v>
      </c>
      <c r="C341" s="18">
        <v>0.67114093959999999</v>
      </c>
      <c r="D341" s="18">
        <v>0.26855751420000001</v>
      </c>
      <c r="F341" s="17">
        <v>43453</v>
      </c>
      <c r="G341" s="18">
        <v>438</v>
      </c>
      <c r="H341" s="18">
        <v>-2.2260273970000002</v>
      </c>
      <c r="I341" s="18">
        <v>-0.97767388669999999</v>
      </c>
      <c r="J341" s="18"/>
      <c r="K341" s="17">
        <v>43453</v>
      </c>
      <c r="L341" s="18">
        <v>10967.3</v>
      </c>
      <c r="M341" s="18">
        <v>-0.14224102559999999</v>
      </c>
      <c r="N341" s="18">
        <v>-6.1818468559999999E-2</v>
      </c>
    </row>
    <row r="342" spans="1:14" ht="15" thickBot="1" x14ac:dyDescent="0.35">
      <c r="A342" s="17">
        <v>43454</v>
      </c>
      <c r="B342" s="18">
        <v>113.55</v>
      </c>
      <c r="C342" s="18">
        <v>-1.0222222219999999</v>
      </c>
      <c r="D342" s="18">
        <v>-0.69396067520000004</v>
      </c>
      <c r="F342" s="17">
        <v>43454</v>
      </c>
      <c r="G342" s="18">
        <v>428.25</v>
      </c>
      <c r="H342" s="18">
        <v>-0.30356100409999998</v>
      </c>
      <c r="I342" s="18">
        <v>-0.1320353745</v>
      </c>
      <c r="J342" s="18"/>
      <c r="K342" s="17">
        <v>43454</v>
      </c>
      <c r="L342" s="18">
        <v>10951.7</v>
      </c>
      <c r="M342" s="18">
        <v>-1.805199193</v>
      </c>
      <c r="N342" s="18">
        <v>-0.79115065159999998</v>
      </c>
    </row>
    <row r="343" spans="1:14" ht="15" thickBot="1" x14ac:dyDescent="0.35">
      <c r="A343" s="17">
        <v>43455</v>
      </c>
      <c r="B343" s="18">
        <v>111.75</v>
      </c>
      <c r="C343" s="18">
        <v>-2.1104625060000002</v>
      </c>
      <c r="D343" s="18">
        <v>7.7656611109999996E-2</v>
      </c>
      <c r="F343" s="17">
        <v>43455</v>
      </c>
      <c r="G343" s="18">
        <v>426.95</v>
      </c>
      <c r="H343" s="18">
        <v>4.2276613190000001</v>
      </c>
      <c r="I343" s="18">
        <v>1.7982993089999999</v>
      </c>
      <c r="J343" s="18"/>
      <c r="K343" s="17">
        <v>43455</v>
      </c>
      <c r="L343" s="18">
        <v>10754</v>
      </c>
      <c r="M343" s="18">
        <v>-0.84154733120000003</v>
      </c>
      <c r="N343" s="18">
        <v>-0.3670258857</v>
      </c>
    </row>
    <row r="344" spans="1:14" ht="15" thickBot="1" x14ac:dyDescent="0.35">
      <c r="A344" s="17">
        <v>43458</v>
      </c>
      <c r="B344" s="18">
        <v>111.95</v>
      </c>
      <c r="C344" s="18">
        <v>0</v>
      </c>
      <c r="D344" s="18">
        <v>-0.58583777079999999</v>
      </c>
      <c r="F344" s="17">
        <v>43458</v>
      </c>
      <c r="G344" s="18">
        <v>445</v>
      </c>
      <c r="H344" s="18">
        <v>-1.3595505619999999</v>
      </c>
      <c r="I344" s="18">
        <v>-0.59449576199999998</v>
      </c>
      <c r="J344" s="18"/>
      <c r="K344" s="17">
        <v>43458</v>
      </c>
      <c r="L344" s="18">
        <v>10663.5</v>
      </c>
      <c r="M344" s="18">
        <v>0.62221597039999998</v>
      </c>
      <c r="N344" s="18">
        <v>0.26938774209999999</v>
      </c>
    </row>
    <row r="345" spans="1:14" ht="15" thickBot="1" x14ac:dyDescent="0.35">
      <c r="A345" s="17">
        <v>43460</v>
      </c>
      <c r="B345" s="18">
        <v>110.45</v>
      </c>
      <c r="C345" s="18">
        <v>1.7431192659999999</v>
      </c>
      <c r="D345" s="18">
        <v>0.4303854412</v>
      </c>
      <c r="F345" s="17">
        <v>43460</v>
      </c>
      <c r="G345" s="18">
        <v>438.95</v>
      </c>
      <c r="H345" s="18">
        <v>2.3920719899999998</v>
      </c>
      <c r="I345" s="18">
        <v>1.0266331399999999</v>
      </c>
      <c r="J345" s="18"/>
      <c r="K345" s="17">
        <v>43460</v>
      </c>
      <c r="L345" s="18">
        <v>10729.85</v>
      </c>
      <c r="M345" s="18">
        <v>0.4655237492</v>
      </c>
      <c r="N345" s="18">
        <v>0.20170526590000001</v>
      </c>
    </row>
    <row r="346" spans="1:14" ht="15" thickBot="1" x14ac:dyDescent="0.35">
      <c r="A346" s="17">
        <v>43461</v>
      </c>
      <c r="B346" s="18">
        <v>111.55</v>
      </c>
      <c r="C346" s="18">
        <v>-0.63119927860000002</v>
      </c>
      <c r="D346" s="18">
        <v>-3.8950180360000003E-2</v>
      </c>
      <c r="F346" s="17">
        <v>43461</v>
      </c>
      <c r="G346" s="18">
        <v>449.45</v>
      </c>
      <c r="H346" s="18">
        <v>-1.2793414169999999</v>
      </c>
      <c r="I346" s="18">
        <v>-0.55919560469999996</v>
      </c>
      <c r="J346" s="18"/>
      <c r="K346" s="17">
        <v>43461</v>
      </c>
      <c r="L346" s="18">
        <v>10779.8</v>
      </c>
      <c r="M346" s="18">
        <v>0.74305645740000004</v>
      </c>
      <c r="N346" s="18">
        <v>0.3215122842</v>
      </c>
    </row>
    <row r="347" spans="1:14" ht="15" thickBot="1" x14ac:dyDescent="0.35">
      <c r="A347" s="17">
        <v>43462</v>
      </c>
      <c r="B347" s="18">
        <v>111.45</v>
      </c>
      <c r="C347" s="18">
        <v>1.4065335750000001</v>
      </c>
      <c r="D347" s="18">
        <v>0.56138691090000004</v>
      </c>
      <c r="F347" s="17">
        <v>43462</v>
      </c>
      <c r="G347" s="18">
        <v>443.7</v>
      </c>
      <c r="H347" s="18">
        <v>-4.417399144</v>
      </c>
      <c r="I347" s="18">
        <v>-1.9621156259999999</v>
      </c>
      <c r="J347" s="18"/>
      <c r="K347" s="17">
        <v>43462</v>
      </c>
      <c r="L347" s="18">
        <v>10859.9</v>
      </c>
      <c r="M347" s="18">
        <v>2.4401697989999999E-2</v>
      </c>
      <c r="N347" s="18">
        <v>1.0596230010000001E-2</v>
      </c>
    </row>
    <row r="348" spans="1:14" ht="15" thickBot="1" x14ac:dyDescent="0.35">
      <c r="A348" s="17">
        <v>43465</v>
      </c>
      <c r="B348" s="18">
        <v>112.9</v>
      </c>
      <c r="C348" s="18">
        <v>0.26845637579999998</v>
      </c>
      <c r="D348" s="18">
        <v>0.42109094120000001</v>
      </c>
      <c r="F348" s="17">
        <v>43465</v>
      </c>
      <c r="G348" s="18">
        <v>424.1</v>
      </c>
      <c r="H348" s="18">
        <v>0.23579344490000001</v>
      </c>
      <c r="I348" s="18">
        <v>0.10228325069999999</v>
      </c>
      <c r="J348" s="18"/>
      <c r="K348" s="17">
        <v>43465</v>
      </c>
      <c r="L348" s="18">
        <v>10862.55</v>
      </c>
      <c r="M348" s="18">
        <v>0.437742519</v>
      </c>
      <c r="N348" s="18">
        <v>0.18969427650000001</v>
      </c>
    </row>
    <row r="349" spans="1:14" ht="15" thickBot="1" x14ac:dyDescent="0.35">
      <c r="A349" s="17">
        <v>43466</v>
      </c>
      <c r="B349" s="18">
        <v>114</v>
      </c>
      <c r="C349" s="18">
        <v>0.8478357876</v>
      </c>
      <c r="D349" s="18">
        <v>-0.1335411275</v>
      </c>
      <c r="F349" s="17">
        <v>43466</v>
      </c>
      <c r="G349" s="18">
        <v>425.1</v>
      </c>
      <c r="H349" s="18">
        <v>1.952481769</v>
      </c>
      <c r="I349" s="18">
        <v>0.83978020170000001</v>
      </c>
      <c r="J349" s="18"/>
      <c r="K349" s="17">
        <v>43466</v>
      </c>
      <c r="L349" s="18">
        <v>10910.1</v>
      </c>
      <c r="M349" s="18">
        <v>-1.077900294</v>
      </c>
      <c r="N349" s="18">
        <v>-0.47066739429999999</v>
      </c>
    </row>
    <row r="350" spans="1:14" ht="15" thickBot="1" x14ac:dyDescent="0.35">
      <c r="A350" s="17">
        <v>43467</v>
      </c>
      <c r="B350" s="18">
        <v>113.65</v>
      </c>
      <c r="C350" s="18">
        <v>0.39823008850000002</v>
      </c>
      <c r="D350" s="18">
        <v>0.55058835689999996</v>
      </c>
      <c r="F350" s="17">
        <v>43467</v>
      </c>
      <c r="G350" s="18">
        <v>433.4</v>
      </c>
      <c r="H350" s="18">
        <v>-1.015228426</v>
      </c>
      <c r="I350" s="18">
        <v>-0.44316147989999999</v>
      </c>
      <c r="J350" s="18"/>
      <c r="K350" s="17">
        <v>43467</v>
      </c>
      <c r="L350" s="18">
        <v>10792.5</v>
      </c>
      <c r="M350" s="18">
        <v>-1.1141996759999999</v>
      </c>
      <c r="N350" s="18">
        <v>-0.48660671849999998</v>
      </c>
    </row>
    <row r="351" spans="1:14" ht="15" thickBot="1" x14ac:dyDescent="0.35">
      <c r="A351" s="17">
        <v>43468</v>
      </c>
      <c r="B351" s="18">
        <v>115.1</v>
      </c>
      <c r="C351" s="18">
        <v>1.8951079770000001</v>
      </c>
      <c r="D351" s="18">
        <v>0.76669693029999997</v>
      </c>
      <c r="F351" s="17">
        <v>43468</v>
      </c>
      <c r="G351" s="18">
        <v>429</v>
      </c>
      <c r="H351" s="18">
        <v>-0.92074592070000005</v>
      </c>
      <c r="I351" s="18">
        <v>-0.4017271671</v>
      </c>
      <c r="J351" s="18"/>
      <c r="K351" s="17">
        <v>43468</v>
      </c>
      <c r="L351" s="18">
        <v>10672.25</v>
      </c>
      <c r="M351" s="18">
        <v>0.51629225329999995</v>
      </c>
      <c r="N351" s="18">
        <v>0.22364603860000001</v>
      </c>
    </row>
    <row r="352" spans="1:14" ht="15" thickBot="1" x14ac:dyDescent="0.35">
      <c r="A352" s="17">
        <v>43469</v>
      </c>
      <c r="B352" s="18">
        <v>117.15</v>
      </c>
      <c r="C352" s="18">
        <v>0.30276816610000001</v>
      </c>
      <c r="D352" s="18">
        <v>0.91704100160000002</v>
      </c>
      <c r="F352" s="17">
        <v>43469</v>
      </c>
      <c r="G352" s="18">
        <v>425.05</v>
      </c>
      <c r="H352" s="18">
        <v>-0.36466298079999998</v>
      </c>
      <c r="I352" s="18">
        <v>-0.1586605847</v>
      </c>
      <c r="J352" s="18"/>
      <c r="K352" s="17">
        <v>43469</v>
      </c>
      <c r="L352" s="18">
        <v>10727.35</v>
      </c>
      <c r="M352" s="18">
        <v>0.41436142199999998</v>
      </c>
      <c r="N352" s="18">
        <v>0.17958307400000001</v>
      </c>
    </row>
    <row r="353" spans="1:14" ht="15" thickBot="1" x14ac:dyDescent="0.35">
      <c r="A353" s="17">
        <v>43472</v>
      </c>
      <c r="B353" s="18">
        <v>119.65</v>
      </c>
      <c r="C353" s="18">
        <v>1.20741699</v>
      </c>
      <c r="D353" s="18">
        <v>-0.51115535400000001</v>
      </c>
      <c r="F353" s="17">
        <v>43472</v>
      </c>
      <c r="G353" s="18">
        <v>423.5</v>
      </c>
      <c r="H353" s="18">
        <v>2.715466352</v>
      </c>
      <c r="I353" s="18">
        <v>1.163584229</v>
      </c>
      <c r="J353" s="18"/>
      <c r="K353" s="17">
        <v>43472</v>
      </c>
      <c r="L353" s="18">
        <v>10771.8</v>
      </c>
      <c r="M353" s="18">
        <v>0.28175421010000001</v>
      </c>
      <c r="N353" s="18">
        <v>0.12219223849999999</v>
      </c>
    </row>
    <row r="354" spans="1:14" ht="15" thickBot="1" x14ac:dyDescent="0.35">
      <c r="A354" s="17">
        <v>43473</v>
      </c>
      <c r="B354" s="18">
        <v>118.25</v>
      </c>
      <c r="C354" s="18">
        <v>-0.29825308900000003</v>
      </c>
      <c r="D354" s="18">
        <v>1.8359521810000001E-2</v>
      </c>
      <c r="F354" s="17">
        <v>43473</v>
      </c>
      <c r="G354" s="18">
        <v>435</v>
      </c>
      <c r="H354" s="18">
        <v>-1.816091954</v>
      </c>
      <c r="I354" s="18">
        <v>-0.79596855280000001</v>
      </c>
      <c r="J354" s="18"/>
      <c r="K354" s="17">
        <v>43473</v>
      </c>
      <c r="L354" s="18">
        <v>10802.15</v>
      </c>
      <c r="M354" s="18">
        <v>0.49064306639999999</v>
      </c>
      <c r="N354" s="18">
        <v>0.21256253999999999</v>
      </c>
    </row>
    <row r="355" spans="1:14" ht="15" thickBot="1" x14ac:dyDescent="0.35">
      <c r="A355" s="17">
        <v>43474</v>
      </c>
      <c r="B355" s="18">
        <v>118.3</v>
      </c>
      <c r="C355" s="18">
        <v>-0.81196581199999995</v>
      </c>
      <c r="D355" s="18">
        <v>-0.4984518483</v>
      </c>
      <c r="F355" s="17">
        <v>43474</v>
      </c>
      <c r="G355" s="18">
        <v>427.1</v>
      </c>
      <c r="H355" s="18">
        <v>0.30437836569999999</v>
      </c>
      <c r="I355" s="18">
        <v>0.13198907330000001</v>
      </c>
      <c r="J355" s="18"/>
      <c r="K355" s="17">
        <v>43474</v>
      </c>
      <c r="L355" s="18">
        <v>10855.15</v>
      </c>
      <c r="M355" s="18">
        <v>-0.3090698885</v>
      </c>
      <c r="N355" s="18">
        <v>-0.1344352036</v>
      </c>
    </row>
    <row r="356" spans="1:14" ht="15" thickBot="1" x14ac:dyDescent="0.35">
      <c r="A356" s="17">
        <v>43475</v>
      </c>
      <c r="B356" s="18">
        <v>116.95</v>
      </c>
      <c r="C356" s="18">
        <v>-1.0771219299999999</v>
      </c>
      <c r="D356" s="18">
        <v>-0.69249025149999999</v>
      </c>
      <c r="F356" s="17">
        <v>43475</v>
      </c>
      <c r="G356" s="18">
        <v>428.4</v>
      </c>
      <c r="H356" s="18">
        <v>2.0308123249999999</v>
      </c>
      <c r="I356" s="18">
        <v>0.87313443300000004</v>
      </c>
      <c r="J356" s="18"/>
      <c r="K356" s="17">
        <v>43475</v>
      </c>
      <c r="L356" s="18">
        <v>10821.6</v>
      </c>
      <c r="M356" s="18">
        <v>-0.2462667258</v>
      </c>
      <c r="N356" s="18">
        <v>-0.1070841906</v>
      </c>
    </row>
    <row r="357" spans="1:14" ht="15" thickBot="1" x14ac:dyDescent="0.35">
      <c r="A357" s="17">
        <v>43476</v>
      </c>
      <c r="B357" s="18">
        <v>115.1</v>
      </c>
      <c r="C357" s="18">
        <v>-2.3519163760000001</v>
      </c>
      <c r="D357" s="18">
        <v>-0.91514075839999998</v>
      </c>
      <c r="F357" s="17">
        <v>43476</v>
      </c>
      <c r="G357" s="18">
        <v>437.1</v>
      </c>
      <c r="H357" s="18">
        <v>1.212537177</v>
      </c>
      <c r="I357" s="18">
        <v>0.52343118070000005</v>
      </c>
      <c r="J357" s="18"/>
      <c r="K357" s="17">
        <v>43476</v>
      </c>
      <c r="L357" s="18">
        <v>10794.95</v>
      </c>
      <c r="M357" s="18">
        <v>-0.531266935</v>
      </c>
      <c r="N357" s="18">
        <v>-0.23134136390000001</v>
      </c>
    </row>
    <row r="358" spans="1:14" ht="15" thickBot="1" x14ac:dyDescent="0.35">
      <c r="A358" s="17">
        <v>43479</v>
      </c>
      <c r="B358" s="18">
        <v>112.7</v>
      </c>
      <c r="C358" s="18">
        <v>4.4603033010000001E-2</v>
      </c>
      <c r="D358" s="18">
        <v>0.87739243079999996</v>
      </c>
      <c r="F358" s="17">
        <v>43479</v>
      </c>
      <c r="G358" s="18">
        <v>442.4</v>
      </c>
      <c r="H358" s="18">
        <v>-2.1925858950000001</v>
      </c>
      <c r="I358" s="18">
        <v>-0.96282230980000005</v>
      </c>
      <c r="J358" s="18"/>
      <c r="K358" s="17">
        <v>43479</v>
      </c>
      <c r="L358" s="18">
        <v>10737.6</v>
      </c>
      <c r="M358" s="18">
        <v>1.3895097599999999</v>
      </c>
      <c r="N358" s="18">
        <v>0.5993023153</v>
      </c>
    </row>
    <row r="359" spans="1:14" ht="15" thickBot="1" x14ac:dyDescent="0.35">
      <c r="A359" s="17">
        <v>43480</v>
      </c>
      <c r="B359" s="18">
        <v>115</v>
      </c>
      <c r="C359" s="18">
        <v>1.5158270170000001</v>
      </c>
      <c r="D359" s="18">
        <v>-0.1513222722</v>
      </c>
      <c r="F359" s="17">
        <v>43480</v>
      </c>
      <c r="G359" s="18">
        <v>432.7</v>
      </c>
      <c r="H359" s="18">
        <v>2.69239658</v>
      </c>
      <c r="I359" s="18">
        <v>1.1538289310000001</v>
      </c>
      <c r="J359" s="18"/>
      <c r="K359" s="17">
        <v>43480</v>
      </c>
      <c r="L359" s="18">
        <v>10886.8</v>
      </c>
      <c r="M359" s="18">
        <v>3.2149024509999999E-2</v>
      </c>
      <c r="N359" s="18">
        <v>1.395990008E-2</v>
      </c>
    </row>
    <row r="360" spans="1:14" ht="15" thickBot="1" x14ac:dyDescent="0.35">
      <c r="A360" s="17">
        <v>43481</v>
      </c>
      <c r="B360" s="18">
        <v>114.6</v>
      </c>
      <c r="C360" s="18">
        <v>-1.185770751</v>
      </c>
      <c r="D360" s="18">
        <v>-0.43801174100000001</v>
      </c>
      <c r="F360" s="17">
        <v>43481</v>
      </c>
      <c r="G360" s="18">
        <v>444.35</v>
      </c>
      <c r="H360" s="18">
        <v>1.2715201979999999</v>
      </c>
      <c r="I360" s="18">
        <v>0.54873292709999999</v>
      </c>
      <c r="J360" s="18"/>
      <c r="K360" s="17">
        <v>43481</v>
      </c>
      <c r="L360" s="18">
        <v>10890.3</v>
      </c>
      <c r="M360" s="18">
        <v>0.1368190041</v>
      </c>
      <c r="N360" s="18">
        <v>5.9379126779999999E-2</v>
      </c>
    </row>
    <row r="361" spans="1:14" ht="15" thickBot="1" x14ac:dyDescent="0.35">
      <c r="A361" s="17">
        <v>43482</v>
      </c>
      <c r="B361" s="18">
        <v>113.45</v>
      </c>
      <c r="C361" s="18">
        <v>-0.44444444440000003</v>
      </c>
      <c r="D361" s="18">
        <v>-0.44247439589999998</v>
      </c>
      <c r="F361" s="17">
        <v>43482</v>
      </c>
      <c r="G361" s="18">
        <v>450</v>
      </c>
      <c r="H361" s="18">
        <v>-1.8555555560000001</v>
      </c>
      <c r="I361" s="18">
        <v>-0.8134279002</v>
      </c>
      <c r="J361" s="18"/>
      <c r="K361" s="17">
        <v>43482</v>
      </c>
      <c r="L361" s="18">
        <v>10905.2</v>
      </c>
      <c r="M361" s="18">
        <v>1.6047390240000001E-2</v>
      </c>
      <c r="N361" s="18">
        <v>6.9687338929999999E-3</v>
      </c>
    </row>
    <row r="362" spans="1:14" ht="15" thickBot="1" x14ac:dyDescent="0.35">
      <c r="A362" s="17">
        <v>43483</v>
      </c>
      <c r="B362" s="18">
        <v>112.3</v>
      </c>
      <c r="C362" s="18">
        <v>-1.3392857140000001</v>
      </c>
      <c r="D362" s="18">
        <v>1.933204937E-2</v>
      </c>
      <c r="F362" s="17">
        <v>43483</v>
      </c>
      <c r="G362" s="18">
        <v>441.65</v>
      </c>
      <c r="H362" s="18">
        <v>-0.6113438243</v>
      </c>
      <c r="I362" s="18">
        <v>-0.26631814120000002</v>
      </c>
      <c r="J362" s="18"/>
      <c r="K362" s="17">
        <v>43483</v>
      </c>
      <c r="L362" s="18">
        <v>10906.95</v>
      </c>
      <c r="M362" s="18">
        <v>0.50334878220000001</v>
      </c>
      <c r="N362" s="18">
        <v>0.21805327360000001</v>
      </c>
    </row>
    <row r="363" spans="1:14" ht="15" thickBot="1" x14ac:dyDescent="0.35">
      <c r="A363" s="17">
        <v>43486</v>
      </c>
      <c r="B363" s="18">
        <v>112.35</v>
      </c>
      <c r="C363" s="18">
        <v>-2.2171945700000002</v>
      </c>
      <c r="D363" s="18">
        <v>-1.235043839</v>
      </c>
      <c r="F363" s="17">
        <v>43486</v>
      </c>
      <c r="G363" s="18">
        <v>438.95</v>
      </c>
      <c r="H363" s="18">
        <v>-2.0389566010000002</v>
      </c>
      <c r="I363" s="18">
        <v>-0.89465977809999997</v>
      </c>
      <c r="J363" s="18"/>
      <c r="K363" s="17">
        <v>43486</v>
      </c>
      <c r="L363" s="18">
        <v>10961.85</v>
      </c>
      <c r="M363" s="18">
        <v>-0.3566916168</v>
      </c>
      <c r="N363" s="18">
        <v>-0.15518613370000001</v>
      </c>
    </row>
    <row r="364" spans="1:14" ht="15" thickBot="1" x14ac:dyDescent="0.35">
      <c r="A364" s="17">
        <v>43487</v>
      </c>
      <c r="B364" s="18">
        <v>109.2</v>
      </c>
      <c r="C364" s="18">
        <v>4.627487274E-2</v>
      </c>
      <c r="D364" s="18">
        <v>0.49430818389999998</v>
      </c>
      <c r="F364" s="17">
        <v>43487</v>
      </c>
      <c r="G364" s="18">
        <v>430</v>
      </c>
      <c r="H364" s="18">
        <v>0.31395348839999998</v>
      </c>
      <c r="I364" s="18">
        <v>0.13613467940000001</v>
      </c>
      <c r="J364" s="18"/>
      <c r="K364" s="17">
        <v>43487</v>
      </c>
      <c r="L364" s="18">
        <v>10922.75</v>
      </c>
      <c r="M364" s="18">
        <v>-0.83541232750000005</v>
      </c>
      <c r="N364" s="18">
        <v>-0.3643389581</v>
      </c>
    </row>
    <row r="365" spans="1:14" ht="15" thickBot="1" x14ac:dyDescent="0.35">
      <c r="A365" s="17">
        <v>43488</v>
      </c>
      <c r="B365" s="18">
        <v>110.45</v>
      </c>
      <c r="C365" s="18">
        <v>-3.7465309900000001</v>
      </c>
      <c r="D365" s="18">
        <v>-1.7041203460000001</v>
      </c>
      <c r="F365" s="17">
        <v>43488</v>
      </c>
      <c r="G365" s="18">
        <v>431.35</v>
      </c>
      <c r="H365" s="18">
        <v>-2.6428654229999999</v>
      </c>
      <c r="I365" s="18">
        <v>-1.163221678</v>
      </c>
      <c r="J365" s="18"/>
      <c r="K365" s="17">
        <v>43488</v>
      </c>
      <c r="L365" s="18">
        <v>10831.5</v>
      </c>
      <c r="M365" s="18">
        <v>0.1689516687</v>
      </c>
      <c r="N365" s="18">
        <v>7.3312863219999996E-2</v>
      </c>
    </row>
    <row r="366" spans="1:14" ht="15" thickBot="1" x14ac:dyDescent="0.35">
      <c r="A366" s="17">
        <v>43489</v>
      </c>
      <c r="B366" s="18">
        <v>106.2</v>
      </c>
      <c r="C366" s="18">
        <v>-1.9221528109999999</v>
      </c>
      <c r="D366" s="18">
        <v>-1.4342686200000001</v>
      </c>
      <c r="F366" s="17">
        <v>43489</v>
      </c>
      <c r="G366" s="18">
        <v>419.95</v>
      </c>
      <c r="H366" s="18">
        <v>0.72627693770000001</v>
      </c>
      <c r="I366" s="18">
        <v>0.31427817790000001</v>
      </c>
      <c r="J366" s="18"/>
      <c r="K366" s="17">
        <v>43489</v>
      </c>
      <c r="L366" s="18">
        <v>10849.8</v>
      </c>
      <c r="M366" s="18">
        <v>-0.63826061310000004</v>
      </c>
      <c r="N366" s="18">
        <v>-0.27808145150000002</v>
      </c>
    </row>
    <row r="367" spans="1:14" ht="15" thickBot="1" x14ac:dyDescent="0.35">
      <c r="A367" s="17">
        <v>43490</v>
      </c>
      <c r="B367" s="18">
        <v>102.75</v>
      </c>
      <c r="C367" s="18">
        <v>2.4007839290000001</v>
      </c>
      <c r="D367" s="18">
        <v>1.9222450820000001</v>
      </c>
      <c r="F367" s="17">
        <v>43490</v>
      </c>
      <c r="G367" s="18">
        <v>423</v>
      </c>
      <c r="H367" s="18">
        <v>0.14184397160000001</v>
      </c>
      <c r="I367" s="18">
        <v>6.1558406039999999E-2</v>
      </c>
      <c r="J367" s="18"/>
      <c r="K367" s="17">
        <v>43490</v>
      </c>
      <c r="L367" s="18">
        <v>10780.55</v>
      </c>
      <c r="M367" s="18">
        <v>-1.103839786</v>
      </c>
      <c r="N367" s="18">
        <v>-0.48205701829999997</v>
      </c>
    </row>
    <row r="368" spans="1:14" ht="15" thickBot="1" x14ac:dyDescent="0.35">
      <c r="A368" s="17">
        <v>43493</v>
      </c>
      <c r="B368" s="18">
        <v>107.4</v>
      </c>
      <c r="C368" s="18">
        <v>-0.28708133969999999</v>
      </c>
      <c r="D368" s="18">
        <v>-1.209583705</v>
      </c>
      <c r="F368" s="17">
        <v>43493</v>
      </c>
      <c r="G368" s="18">
        <v>423.6</v>
      </c>
      <c r="H368" s="18">
        <v>-0.4013220019</v>
      </c>
      <c r="I368" s="18">
        <v>-0.17464260540000001</v>
      </c>
      <c r="J368" s="18"/>
      <c r="K368" s="17">
        <v>43493</v>
      </c>
      <c r="L368" s="18">
        <v>10661.55</v>
      </c>
      <c r="M368" s="18">
        <v>-8.7698317789999994E-2</v>
      </c>
      <c r="N368" s="18">
        <v>-3.8103606040000002E-2</v>
      </c>
    </row>
    <row r="369" spans="1:14" ht="15" thickBot="1" x14ac:dyDescent="0.35">
      <c r="A369" s="17">
        <v>43494</v>
      </c>
      <c r="B369" s="18">
        <v>104.45</v>
      </c>
      <c r="C369" s="18">
        <v>-4.8464491360000004</v>
      </c>
      <c r="D369" s="18">
        <v>-0.1457714806</v>
      </c>
      <c r="F369" s="17">
        <v>43494</v>
      </c>
      <c r="G369" s="18">
        <v>421.9</v>
      </c>
      <c r="H369" s="18">
        <v>-0.3318321877</v>
      </c>
      <c r="I369" s="18">
        <v>-0.14435252479999999</v>
      </c>
      <c r="J369" s="18"/>
      <c r="K369" s="17">
        <v>43494</v>
      </c>
      <c r="L369" s="18">
        <v>10652.2</v>
      </c>
      <c r="M369" s="18">
        <v>-3.7550928449999999E-3</v>
      </c>
      <c r="N369" s="18">
        <v>-1.630846722E-3</v>
      </c>
    </row>
    <row r="370" spans="1:14" ht="15" thickBot="1" x14ac:dyDescent="0.35">
      <c r="A370" s="17">
        <v>43495</v>
      </c>
      <c r="B370" s="18">
        <v>104.1</v>
      </c>
      <c r="C370" s="18">
        <v>5.9001512859999998</v>
      </c>
      <c r="D370" s="18">
        <v>1.233874132</v>
      </c>
      <c r="F370" s="17">
        <v>43495</v>
      </c>
      <c r="G370" s="18">
        <v>420.5</v>
      </c>
      <c r="H370" s="18">
        <v>-5.9096313909999996</v>
      </c>
      <c r="I370" s="18">
        <v>-2.6454830070000002</v>
      </c>
      <c r="J370" s="18"/>
      <c r="K370" s="17">
        <v>43495</v>
      </c>
      <c r="L370" s="18">
        <v>10651.8</v>
      </c>
      <c r="M370" s="18">
        <v>1.6818753639999999</v>
      </c>
      <c r="N370" s="18">
        <v>0.72435475049999998</v>
      </c>
    </row>
    <row r="371" spans="1:14" ht="15" thickBot="1" x14ac:dyDescent="0.35">
      <c r="A371" s="17">
        <v>43496</v>
      </c>
      <c r="B371" s="18">
        <v>107.1</v>
      </c>
      <c r="C371" s="18">
        <v>-3.095238095</v>
      </c>
      <c r="D371" s="18">
        <v>-0.83934140899999998</v>
      </c>
      <c r="F371" s="17">
        <v>43496</v>
      </c>
      <c r="G371" s="18">
        <v>395.65</v>
      </c>
      <c r="H371" s="18">
        <v>1.09945659</v>
      </c>
      <c r="I371" s="18">
        <v>0.47488212639999999</v>
      </c>
      <c r="J371" s="18"/>
      <c r="K371" s="17">
        <v>43496</v>
      </c>
      <c r="L371" s="18">
        <v>10830.95</v>
      </c>
      <c r="M371" s="18">
        <v>0.57889658799999999</v>
      </c>
      <c r="N371" s="18">
        <v>0.25068668350000001</v>
      </c>
    </row>
    <row r="372" spans="1:14" ht="15" thickBot="1" x14ac:dyDescent="0.35">
      <c r="A372" s="17">
        <v>43497</v>
      </c>
      <c r="B372" s="18">
        <v>105.05</v>
      </c>
      <c r="C372" s="18">
        <v>1.2285012289999999</v>
      </c>
      <c r="D372" s="18">
        <v>2.066592863E-2</v>
      </c>
      <c r="F372" s="17">
        <v>43497</v>
      </c>
      <c r="G372" s="18">
        <v>400</v>
      </c>
      <c r="H372" s="18">
        <v>4</v>
      </c>
      <c r="I372" s="18">
        <v>1.7033339300000001</v>
      </c>
      <c r="J372" s="18"/>
      <c r="K372" s="17">
        <v>43497</v>
      </c>
      <c r="L372" s="18">
        <v>10893.65</v>
      </c>
      <c r="M372" s="18">
        <v>0.17074167060000001</v>
      </c>
      <c r="N372" s="18">
        <v>7.4088933019999997E-2</v>
      </c>
    </row>
    <row r="373" spans="1:14" ht="15" thickBot="1" x14ac:dyDescent="0.35">
      <c r="A373" s="17">
        <v>43500</v>
      </c>
      <c r="B373" s="18">
        <v>105.1</v>
      </c>
      <c r="C373" s="18">
        <v>-4.854368932E-2</v>
      </c>
      <c r="D373" s="18">
        <v>-0.66623662350000001</v>
      </c>
      <c r="F373" s="17">
        <v>43500</v>
      </c>
      <c r="G373" s="18">
        <v>416</v>
      </c>
      <c r="H373" s="18">
        <v>-2.379807692</v>
      </c>
      <c r="I373" s="18">
        <v>-1.046034114</v>
      </c>
      <c r="J373" s="18"/>
      <c r="K373" s="17">
        <v>43500</v>
      </c>
      <c r="L373" s="18">
        <v>10912.25</v>
      </c>
      <c r="M373" s="18">
        <v>0.2025246856</v>
      </c>
      <c r="N373" s="18">
        <v>8.7866407810000005E-2</v>
      </c>
    </row>
    <row r="374" spans="1:14" ht="15" thickBot="1" x14ac:dyDescent="0.35">
      <c r="A374" s="17">
        <v>43501</v>
      </c>
      <c r="B374" s="18">
        <v>103.5</v>
      </c>
      <c r="C374" s="18">
        <v>-6.0223409419999996</v>
      </c>
      <c r="D374" s="18">
        <v>-2.1283721180000001</v>
      </c>
      <c r="F374" s="17">
        <v>43501</v>
      </c>
      <c r="G374" s="18">
        <v>406.1</v>
      </c>
      <c r="H374" s="18">
        <v>4.3954690960000002</v>
      </c>
      <c r="I374" s="18">
        <v>1.8681650110000001</v>
      </c>
      <c r="J374" s="18"/>
      <c r="K374" s="17">
        <v>43501</v>
      </c>
      <c r="L374" s="18">
        <v>10934.35</v>
      </c>
      <c r="M374" s="18">
        <v>1.1715374030000001</v>
      </c>
      <c r="N374" s="18">
        <v>0.50583495830000003</v>
      </c>
    </row>
    <row r="375" spans="1:14" ht="15" thickBot="1" x14ac:dyDescent="0.35">
      <c r="A375" s="17">
        <v>43502</v>
      </c>
      <c r="B375" s="18">
        <v>98.55</v>
      </c>
      <c r="C375" s="18">
        <v>2.480620155</v>
      </c>
      <c r="D375" s="18">
        <v>1.494354315</v>
      </c>
      <c r="F375" s="17">
        <v>43502</v>
      </c>
      <c r="G375" s="18">
        <v>423.95</v>
      </c>
      <c r="H375" s="18">
        <v>-1.9931595710000001</v>
      </c>
      <c r="I375" s="18">
        <v>-0.87436114809999999</v>
      </c>
      <c r="J375" s="18"/>
      <c r="K375" s="17">
        <v>43502</v>
      </c>
      <c r="L375" s="18">
        <v>11062.45</v>
      </c>
      <c r="M375" s="18">
        <v>6.2825142710000004E-2</v>
      </c>
      <c r="N375" s="18">
        <v>2.7276045589999999E-2</v>
      </c>
    </row>
    <row r="376" spans="1:14" ht="15" thickBot="1" x14ac:dyDescent="0.35">
      <c r="A376" s="17">
        <v>43503</v>
      </c>
      <c r="B376" s="18">
        <v>102</v>
      </c>
      <c r="C376" s="18">
        <v>-3.1265758950000002</v>
      </c>
      <c r="D376" s="18">
        <v>-2.3173697679999998</v>
      </c>
      <c r="F376" s="17">
        <v>43503</v>
      </c>
      <c r="G376" s="18">
        <v>415.5</v>
      </c>
      <c r="H376" s="18">
        <v>-2.9362214199999999</v>
      </c>
      <c r="I376" s="18">
        <v>-1.294280611</v>
      </c>
      <c r="J376" s="18"/>
      <c r="K376" s="17">
        <v>43503</v>
      </c>
      <c r="L376" s="18">
        <v>11069.4</v>
      </c>
      <c r="M376" s="18">
        <v>-1.1364662940000001</v>
      </c>
      <c r="N376" s="18">
        <v>-0.49638704950000001</v>
      </c>
    </row>
    <row r="377" spans="1:14" ht="15" thickBot="1" x14ac:dyDescent="0.35">
      <c r="A377" s="17">
        <v>43504</v>
      </c>
      <c r="B377" s="18">
        <v>96.7</v>
      </c>
      <c r="C377" s="18">
        <v>0.3123373243</v>
      </c>
      <c r="D377" s="18">
        <v>0.46902919850000002</v>
      </c>
      <c r="F377" s="17">
        <v>43504</v>
      </c>
      <c r="G377" s="18">
        <v>403.3</v>
      </c>
      <c r="H377" s="18">
        <v>1.9092486980000001</v>
      </c>
      <c r="I377" s="18">
        <v>0.8213599868</v>
      </c>
      <c r="J377" s="18"/>
      <c r="K377" s="17">
        <v>43504</v>
      </c>
      <c r="L377" s="18">
        <v>10943.6</v>
      </c>
      <c r="M377" s="18">
        <v>-0.50074929639999999</v>
      </c>
      <c r="N377" s="18">
        <v>-0.21801897719999999</v>
      </c>
    </row>
    <row r="378" spans="1:14" ht="15" thickBot="1" x14ac:dyDescent="0.35">
      <c r="A378" s="17">
        <v>43507</v>
      </c>
      <c r="B378" s="18">
        <v>97.75</v>
      </c>
      <c r="C378" s="18">
        <v>0.67462376749999997</v>
      </c>
      <c r="D378" s="18">
        <v>0.1773537868</v>
      </c>
      <c r="F378" s="17">
        <v>43507</v>
      </c>
      <c r="G378" s="18">
        <v>411</v>
      </c>
      <c r="H378" s="18">
        <v>-0.59610705600000002</v>
      </c>
      <c r="I378" s="18">
        <v>-0.25966070409999997</v>
      </c>
      <c r="J378" s="18"/>
      <c r="K378" s="17">
        <v>43507</v>
      </c>
      <c r="L378" s="18">
        <v>10888.8</v>
      </c>
      <c r="M378" s="18">
        <v>-0.52714716039999998</v>
      </c>
      <c r="N378" s="18">
        <v>-0.22954264960000001</v>
      </c>
    </row>
    <row r="379" spans="1:14" ht="15" thickBot="1" x14ac:dyDescent="0.35">
      <c r="A379" s="17">
        <v>43508</v>
      </c>
      <c r="B379" s="18">
        <v>98.15</v>
      </c>
      <c r="C379" s="18">
        <v>-1.030927835</v>
      </c>
      <c r="D379" s="18">
        <v>-0.73629905920000005</v>
      </c>
      <c r="F379" s="17">
        <v>43508</v>
      </c>
      <c r="G379" s="18">
        <v>408.55</v>
      </c>
      <c r="H379" s="18">
        <v>-3.5613755970000001</v>
      </c>
      <c r="I379" s="18">
        <v>-1.5748993010000001</v>
      </c>
      <c r="J379" s="18"/>
      <c r="K379" s="17">
        <v>43508</v>
      </c>
      <c r="L379" s="18">
        <v>10831.4</v>
      </c>
      <c r="M379" s="18">
        <v>-0.34852373650000001</v>
      </c>
      <c r="N379" s="18">
        <v>-0.1516263162</v>
      </c>
    </row>
    <row r="380" spans="1:14" ht="15" thickBot="1" x14ac:dyDescent="0.35">
      <c r="A380" s="17">
        <v>43509</v>
      </c>
      <c r="B380" s="18">
        <v>96.5</v>
      </c>
      <c r="C380" s="18">
        <v>-2.9166666669999999</v>
      </c>
      <c r="D380" s="18">
        <v>-1.232447496</v>
      </c>
      <c r="F380" s="17">
        <v>43509</v>
      </c>
      <c r="G380" s="18">
        <v>394</v>
      </c>
      <c r="H380" s="18">
        <v>-0.13959390860000001</v>
      </c>
      <c r="I380" s="18">
        <v>-6.0667217949999998E-2</v>
      </c>
      <c r="J380" s="18"/>
      <c r="K380" s="17">
        <v>43509</v>
      </c>
      <c r="L380" s="18">
        <v>10793.65</v>
      </c>
      <c r="M380" s="18">
        <v>-0.44100003240000002</v>
      </c>
      <c r="N380" s="18">
        <v>-0.19194743650000001</v>
      </c>
    </row>
    <row r="381" spans="1:14" ht="15" thickBot="1" x14ac:dyDescent="0.35">
      <c r="A381" s="17">
        <v>43510</v>
      </c>
      <c r="B381" s="18">
        <v>93.8</v>
      </c>
      <c r="C381" s="18">
        <v>-2.8969957079999999</v>
      </c>
      <c r="D381" s="18">
        <v>-0.3253157398</v>
      </c>
      <c r="F381" s="17">
        <v>43510</v>
      </c>
      <c r="G381" s="18">
        <v>393.45</v>
      </c>
      <c r="H381" s="18">
        <v>-0.36853475660000001</v>
      </c>
      <c r="I381" s="18">
        <v>-0.16034826260000001</v>
      </c>
      <c r="J381" s="18"/>
      <c r="K381" s="17">
        <v>43510</v>
      </c>
      <c r="L381" s="18">
        <v>10746.05</v>
      </c>
      <c r="M381" s="18">
        <v>-0.20146937710000001</v>
      </c>
      <c r="N381" s="18">
        <v>-8.7585297189999994E-2</v>
      </c>
    </row>
    <row r="382" spans="1:14" ht="15" thickBot="1" x14ac:dyDescent="0.35">
      <c r="A382" s="17">
        <v>43511</v>
      </c>
      <c r="B382" s="18">
        <v>93.1</v>
      </c>
      <c r="C382" s="18">
        <v>-0.88397790060000003</v>
      </c>
      <c r="D382" s="18">
        <v>-1.4224889999999999</v>
      </c>
      <c r="F382" s="17">
        <v>43511</v>
      </c>
      <c r="G382" s="18">
        <v>392</v>
      </c>
      <c r="H382" s="18">
        <v>2.0408163269999999</v>
      </c>
      <c r="I382" s="18">
        <v>0.87739243079999996</v>
      </c>
      <c r="J382" s="18"/>
      <c r="K382" s="17">
        <v>43511</v>
      </c>
      <c r="L382" s="18">
        <v>10724.4</v>
      </c>
      <c r="M382" s="18">
        <v>-0.77813211000000004</v>
      </c>
      <c r="N382" s="18">
        <v>-0.33926014609999999</v>
      </c>
    </row>
    <row r="383" spans="1:14" ht="15" thickBot="1" x14ac:dyDescent="0.35">
      <c r="A383" s="17">
        <v>43514</v>
      </c>
      <c r="B383" s="18">
        <v>90.1</v>
      </c>
      <c r="C383" s="18">
        <v>2.5641025640000001</v>
      </c>
      <c r="D383" s="18">
        <v>2.1166345419999999</v>
      </c>
      <c r="F383" s="17">
        <v>43514</v>
      </c>
      <c r="G383" s="18">
        <v>400</v>
      </c>
      <c r="H383" s="18">
        <v>-2.4874999999999998</v>
      </c>
      <c r="I383" s="18">
        <v>-1.093970909</v>
      </c>
      <c r="J383" s="18"/>
      <c r="K383" s="17">
        <v>43514</v>
      </c>
      <c r="L383" s="18">
        <v>10640.95</v>
      </c>
      <c r="M383" s="18">
        <v>-0.34395425219999998</v>
      </c>
      <c r="N383" s="18">
        <v>-0.14963491940000001</v>
      </c>
    </row>
    <row r="384" spans="1:14" ht="15" thickBot="1" x14ac:dyDescent="0.35">
      <c r="A384" s="17">
        <v>43515</v>
      </c>
      <c r="B384" s="18">
        <v>94.6</v>
      </c>
      <c r="C384" s="18">
        <v>2.9891304349999999</v>
      </c>
      <c r="D384" s="18">
        <v>0.41122351820000003</v>
      </c>
      <c r="F384" s="17">
        <v>43515</v>
      </c>
      <c r="G384" s="18">
        <v>390.05</v>
      </c>
      <c r="H384" s="18">
        <v>3.832841943</v>
      </c>
      <c r="I384" s="18">
        <v>1.633474098</v>
      </c>
      <c r="J384" s="18"/>
      <c r="K384" s="17">
        <v>43515</v>
      </c>
      <c r="L384" s="18">
        <v>10604.35</v>
      </c>
      <c r="M384" s="18">
        <v>1.236285109</v>
      </c>
      <c r="N384" s="18">
        <v>0.53362002350000004</v>
      </c>
    </row>
    <row r="385" spans="1:14" ht="15" thickBot="1" x14ac:dyDescent="0.35">
      <c r="A385" s="17">
        <v>43516</v>
      </c>
      <c r="B385" s="18">
        <v>95.5</v>
      </c>
      <c r="C385" s="18">
        <v>-2.3746701849999998</v>
      </c>
      <c r="D385" s="18">
        <v>-0.1366423199</v>
      </c>
      <c r="F385" s="17">
        <v>43516</v>
      </c>
      <c r="G385" s="18">
        <v>405</v>
      </c>
      <c r="H385" s="18">
        <v>1.5185185189999999</v>
      </c>
      <c r="I385" s="18">
        <v>0.65452713809999996</v>
      </c>
      <c r="J385" s="18"/>
      <c r="K385" s="17">
        <v>43516</v>
      </c>
      <c r="L385" s="18">
        <v>10735.45</v>
      </c>
      <c r="M385" s="18">
        <v>0.50673236799999999</v>
      </c>
      <c r="N385" s="18">
        <v>0.2195153621</v>
      </c>
    </row>
    <row r="386" spans="1:14" ht="15" thickBot="1" x14ac:dyDescent="0.35">
      <c r="A386" s="17">
        <v>43517</v>
      </c>
      <c r="B386" s="18">
        <v>95.2</v>
      </c>
      <c r="C386" s="18">
        <v>3.4594594590000001</v>
      </c>
      <c r="D386" s="18">
        <v>1.0812869279999999</v>
      </c>
      <c r="F386" s="17">
        <v>43517</v>
      </c>
      <c r="G386" s="18">
        <v>411.15</v>
      </c>
      <c r="H386" s="18">
        <v>-2.9551258659999999</v>
      </c>
      <c r="I386" s="18">
        <v>-1.3027398910000001</v>
      </c>
      <c r="J386" s="18"/>
      <c r="K386" s="17">
        <v>43517</v>
      </c>
      <c r="L386" s="18">
        <v>10789.85</v>
      </c>
      <c r="M386" s="18">
        <v>1.668234498E-2</v>
      </c>
      <c r="N386" s="18">
        <v>7.2444461160000003E-3</v>
      </c>
    </row>
    <row r="387" spans="1:14" ht="15" thickBot="1" x14ac:dyDescent="0.35">
      <c r="A387" s="17">
        <v>43518</v>
      </c>
      <c r="B387" s="18">
        <v>97.6</v>
      </c>
      <c r="C387" s="18">
        <v>3.0825496339999998</v>
      </c>
      <c r="D387" s="18">
        <v>1.8511215670000001</v>
      </c>
      <c r="F387" s="17">
        <v>43518</v>
      </c>
      <c r="G387" s="18">
        <v>399</v>
      </c>
      <c r="H387" s="18">
        <v>-0.50125313279999995</v>
      </c>
      <c r="I387" s="18">
        <v>-0.2182388924</v>
      </c>
      <c r="J387" s="18"/>
      <c r="K387" s="17">
        <v>43518</v>
      </c>
      <c r="L387" s="18">
        <v>10791.65</v>
      </c>
      <c r="M387" s="18">
        <v>0.81961516540000001</v>
      </c>
      <c r="N387" s="18">
        <v>0.35450353769999998</v>
      </c>
    </row>
    <row r="388" spans="1:14" ht="15" thickBot="1" x14ac:dyDescent="0.35">
      <c r="A388" s="17">
        <v>43521</v>
      </c>
      <c r="B388" s="18">
        <v>101.85</v>
      </c>
      <c r="C388" s="18">
        <v>-0.55752660919999997</v>
      </c>
      <c r="D388" s="18">
        <v>1.1985648339999999</v>
      </c>
      <c r="F388" s="17">
        <v>43521</v>
      </c>
      <c r="G388" s="18">
        <v>397</v>
      </c>
      <c r="H388" s="18">
        <v>3.5012594460000002</v>
      </c>
      <c r="I388" s="18">
        <v>1.49456345</v>
      </c>
      <c r="J388" s="18"/>
      <c r="K388" s="17">
        <v>43521</v>
      </c>
      <c r="L388" s="18">
        <v>10880.1</v>
      </c>
      <c r="M388" s="18">
        <v>-0.41176092130000003</v>
      </c>
      <c r="N388" s="18">
        <v>-0.17919467650000001</v>
      </c>
    </row>
    <row r="389" spans="1:14" ht="15" thickBot="1" x14ac:dyDescent="0.35">
      <c r="A389" s="17">
        <v>43522</v>
      </c>
      <c r="B389" s="18">
        <v>104.7</v>
      </c>
      <c r="C389" s="18">
        <v>5.4026503569999997</v>
      </c>
      <c r="D389" s="18">
        <v>0.9842789153</v>
      </c>
      <c r="F389" s="17">
        <v>43522</v>
      </c>
      <c r="G389" s="18">
        <v>410.9</v>
      </c>
      <c r="H389" s="18">
        <v>2.1903139450000002</v>
      </c>
      <c r="I389" s="18">
        <v>0.94097333760000001</v>
      </c>
      <c r="J389" s="18"/>
      <c r="K389" s="17">
        <v>43522</v>
      </c>
      <c r="L389" s="18">
        <v>10835.3</v>
      </c>
      <c r="M389" s="18">
        <v>-0.26441353719999999</v>
      </c>
      <c r="N389" s="18">
        <v>-0.1149854258</v>
      </c>
    </row>
    <row r="390" spans="1:14" ht="15" thickBot="1" x14ac:dyDescent="0.35">
      <c r="A390" s="17">
        <v>43523</v>
      </c>
      <c r="B390" s="18">
        <v>107.1</v>
      </c>
      <c r="C390" s="18">
        <v>-0.29013539649999998</v>
      </c>
      <c r="D390" s="18">
        <v>-1.0881026519999999</v>
      </c>
      <c r="F390" s="17">
        <v>43523</v>
      </c>
      <c r="G390" s="18">
        <v>419.9</v>
      </c>
      <c r="H390" s="18">
        <v>0.3215051203</v>
      </c>
      <c r="I390" s="18">
        <v>0.13940392409999999</v>
      </c>
      <c r="J390" s="18"/>
      <c r="K390" s="17">
        <v>43523</v>
      </c>
      <c r="L390" s="18">
        <v>10806.65</v>
      </c>
      <c r="M390" s="18">
        <v>-0.1309378947</v>
      </c>
      <c r="N390" s="18">
        <v>-5.6902866990000002E-2</v>
      </c>
    </row>
    <row r="391" spans="1:14" ht="15" thickBot="1" x14ac:dyDescent="0.35">
      <c r="A391" s="17">
        <v>43524</v>
      </c>
      <c r="B391" s="18">
        <v>104.45</v>
      </c>
      <c r="C391" s="18">
        <v>0.87293889430000005</v>
      </c>
      <c r="D391" s="18">
        <v>0.35199268690000002</v>
      </c>
      <c r="F391" s="17">
        <v>43524</v>
      </c>
      <c r="G391" s="18">
        <v>421.25</v>
      </c>
      <c r="H391" s="18">
        <v>4.3679525220000004</v>
      </c>
      <c r="I391" s="18">
        <v>1.8567163609999999</v>
      </c>
      <c r="J391" s="18"/>
      <c r="K391" s="17">
        <v>43524</v>
      </c>
      <c r="L391" s="18">
        <v>10792.5</v>
      </c>
      <c r="M391" s="18">
        <v>0.6578642576</v>
      </c>
      <c r="N391" s="18">
        <v>0.28477113679999999</v>
      </c>
    </row>
    <row r="392" spans="1:14" ht="15" thickBot="1" x14ac:dyDescent="0.35">
      <c r="A392" s="17">
        <v>43525</v>
      </c>
      <c r="B392" s="18">
        <v>105.3</v>
      </c>
      <c r="C392" s="18">
        <v>0.9615384615</v>
      </c>
      <c r="D392" s="18">
        <v>2.659572673</v>
      </c>
      <c r="F392" s="17">
        <v>43525</v>
      </c>
      <c r="G392" s="18">
        <v>439.65</v>
      </c>
      <c r="H392" s="18">
        <v>5.4475150689999996</v>
      </c>
      <c r="I392" s="18">
        <v>2.30363498</v>
      </c>
      <c r="J392" s="18"/>
      <c r="K392" s="17">
        <v>43525</v>
      </c>
      <c r="L392" s="18">
        <v>10863.5</v>
      </c>
      <c r="M392" s="18">
        <v>1.1409766649999999</v>
      </c>
      <c r="N392" s="18">
        <v>0.49271430690000001</v>
      </c>
    </row>
    <row r="393" spans="1:14" ht="15" thickBot="1" x14ac:dyDescent="0.35">
      <c r="A393" s="17">
        <v>43529</v>
      </c>
      <c r="B393" s="18">
        <v>111.95</v>
      </c>
      <c r="C393" s="18">
        <v>6.2857142860000002</v>
      </c>
      <c r="D393" s="18">
        <v>-7.7656611109999996E-2</v>
      </c>
      <c r="F393" s="17">
        <v>43529</v>
      </c>
      <c r="G393" s="18">
        <v>463.6</v>
      </c>
      <c r="H393" s="18">
        <v>-2.0060396890000001</v>
      </c>
      <c r="I393" s="18">
        <v>-0.88006904770000005</v>
      </c>
      <c r="J393" s="18"/>
      <c r="K393" s="17">
        <v>43529</v>
      </c>
      <c r="L393" s="18">
        <v>10987.45</v>
      </c>
      <c r="M393" s="18">
        <v>0.5965897456</v>
      </c>
      <c r="N393" s="18">
        <v>0.25832582570000001</v>
      </c>
    </row>
    <row r="394" spans="1:14" ht="15" thickBot="1" x14ac:dyDescent="0.35">
      <c r="A394" s="17">
        <v>43530</v>
      </c>
      <c r="B394" s="18">
        <v>111.75</v>
      </c>
      <c r="C394" s="18">
        <v>0.2688172043</v>
      </c>
      <c r="D394" s="18">
        <v>0.57906788809999998</v>
      </c>
      <c r="F394" s="17">
        <v>43530</v>
      </c>
      <c r="G394" s="18">
        <v>454.3</v>
      </c>
      <c r="H394" s="18">
        <v>5.866167731</v>
      </c>
      <c r="I394" s="18">
        <v>2.4757192259999998</v>
      </c>
      <c r="J394" s="18"/>
      <c r="K394" s="17">
        <v>43530</v>
      </c>
      <c r="L394" s="18">
        <v>11053</v>
      </c>
      <c r="M394" s="18">
        <v>4.704605085E-2</v>
      </c>
      <c r="N394" s="18">
        <v>2.0427035600000001E-2</v>
      </c>
    </row>
    <row r="395" spans="1:14" ht="15" thickBot="1" x14ac:dyDescent="0.35">
      <c r="A395" s="17">
        <v>43531</v>
      </c>
      <c r="B395" s="18">
        <v>113.25</v>
      </c>
      <c r="C395" s="18">
        <v>8.9365504920000005E-2</v>
      </c>
      <c r="D395" s="18">
        <v>9.5765084429999994E-2</v>
      </c>
      <c r="F395" s="17">
        <v>43531</v>
      </c>
      <c r="G395" s="18">
        <v>480.95</v>
      </c>
      <c r="H395" s="18">
        <v>-2.1935752160000002</v>
      </c>
      <c r="I395" s="18">
        <v>-0.96326160029999996</v>
      </c>
      <c r="J395" s="18"/>
      <c r="K395" s="17">
        <v>43531</v>
      </c>
      <c r="L395" s="18">
        <v>11058.2</v>
      </c>
      <c r="M395" s="18">
        <v>-0.2061818379</v>
      </c>
      <c r="N395" s="18">
        <v>-8.9636072910000003E-2</v>
      </c>
    </row>
    <row r="396" spans="1:14" ht="15" thickBot="1" x14ac:dyDescent="0.35">
      <c r="A396" s="17">
        <v>43532</v>
      </c>
      <c r="B396" s="18">
        <v>113.5</v>
      </c>
      <c r="C396" s="18">
        <v>1.383928571</v>
      </c>
      <c r="D396" s="18">
        <v>1.002335261</v>
      </c>
      <c r="F396" s="17">
        <v>43532</v>
      </c>
      <c r="G396" s="18">
        <v>470.4</v>
      </c>
      <c r="H396" s="18">
        <v>1.201105442</v>
      </c>
      <c r="I396" s="18">
        <v>0.51852564249999999</v>
      </c>
      <c r="J396" s="18"/>
      <c r="K396" s="17">
        <v>43532</v>
      </c>
      <c r="L396" s="18">
        <v>11035.4</v>
      </c>
      <c r="M396" s="18">
        <v>1.2020407049999999</v>
      </c>
      <c r="N396" s="18">
        <v>0.51892699949999999</v>
      </c>
    </row>
    <row r="397" spans="1:14" ht="15" thickBot="1" x14ac:dyDescent="0.35">
      <c r="A397" s="17">
        <v>43535</v>
      </c>
      <c r="B397" s="18">
        <v>116.15</v>
      </c>
      <c r="C397" s="18">
        <v>1.2769704980000001</v>
      </c>
      <c r="D397" s="18">
        <v>-0.1685855185</v>
      </c>
      <c r="F397" s="17">
        <v>43535</v>
      </c>
      <c r="G397" s="18">
        <v>476.05</v>
      </c>
      <c r="H397" s="18">
        <v>0.75622308579999997</v>
      </c>
      <c r="I397" s="18">
        <v>0.32718793130000001</v>
      </c>
      <c r="J397" s="18"/>
      <c r="K397" s="17">
        <v>43535</v>
      </c>
      <c r="L397" s="18">
        <v>11168.05</v>
      </c>
      <c r="M397" s="18">
        <v>1.1922403640000001</v>
      </c>
      <c r="N397" s="18">
        <v>0.51472111580000002</v>
      </c>
    </row>
    <row r="398" spans="1:14" ht="15" thickBot="1" x14ac:dyDescent="0.35">
      <c r="A398" s="17">
        <v>43536</v>
      </c>
      <c r="B398" s="18">
        <v>115.7</v>
      </c>
      <c r="C398" s="18">
        <v>1.608695652</v>
      </c>
      <c r="D398" s="18">
        <v>0.83645862699999995</v>
      </c>
      <c r="F398" s="17">
        <v>43536</v>
      </c>
      <c r="G398" s="18">
        <v>479.65</v>
      </c>
      <c r="H398" s="18">
        <v>-1.980610862</v>
      </c>
      <c r="I398" s="18">
        <v>-0.86880083610000003</v>
      </c>
      <c r="J398" s="18"/>
      <c r="K398" s="17">
        <v>43536</v>
      </c>
      <c r="L398" s="18">
        <v>11301.2</v>
      </c>
      <c r="M398" s="18">
        <v>0.35836902279999999</v>
      </c>
      <c r="N398" s="18">
        <v>0.15535947489999999</v>
      </c>
    </row>
    <row r="399" spans="1:14" ht="15" thickBot="1" x14ac:dyDescent="0.35">
      <c r="A399" s="17">
        <v>43537</v>
      </c>
      <c r="B399" s="18">
        <v>117.95</v>
      </c>
      <c r="C399" s="18">
        <v>-0.59905862219999995</v>
      </c>
      <c r="D399" s="18">
        <v>0.29356730749999999</v>
      </c>
      <c r="F399" s="17">
        <v>43537</v>
      </c>
      <c r="G399" s="18">
        <v>470.15</v>
      </c>
      <c r="H399" s="18">
        <v>0.15952355630000001</v>
      </c>
      <c r="I399" s="18">
        <v>6.9224999819999994E-2</v>
      </c>
      <c r="J399" s="18"/>
      <c r="K399" s="17">
        <v>43537</v>
      </c>
      <c r="L399" s="18">
        <v>11341.7</v>
      </c>
      <c r="M399" s="18">
        <v>1.3666381579999999E-2</v>
      </c>
      <c r="N399" s="18">
        <v>5.9348285799999999E-3</v>
      </c>
    </row>
    <row r="400" spans="1:14" ht="15" thickBot="1" x14ac:dyDescent="0.35">
      <c r="A400" s="17">
        <v>43538</v>
      </c>
      <c r="B400" s="18">
        <v>118.75</v>
      </c>
      <c r="C400" s="18">
        <v>-4.3047783040000002E-2</v>
      </c>
      <c r="D400" s="18">
        <v>-0.86806379830000002</v>
      </c>
      <c r="F400" s="17">
        <v>43538</v>
      </c>
      <c r="G400" s="18">
        <v>470.9</v>
      </c>
      <c r="H400" s="18">
        <v>1.709492461</v>
      </c>
      <c r="I400" s="18">
        <v>0.73614871520000003</v>
      </c>
      <c r="J400" s="18"/>
      <c r="K400" s="17">
        <v>43538</v>
      </c>
      <c r="L400" s="18">
        <v>11343.25</v>
      </c>
      <c r="M400" s="18">
        <v>0.7370021819</v>
      </c>
      <c r="N400" s="18">
        <v>0.31890226059999999</v>
      </c>
    </row>
    <row r="401" spans="1:14" ht="15" thickBot="1" x14ac:dyDescent="0.35">
      <c r="A401" s="17">
        <v>43539</v>
      </c>
      <c r="B401" s="18">
        <v>116.4</v>
      </c>
      <c r="C401" s="18">
        <v>-8.6132644270000003E-2</v>
      </c>
      <c r="D401" s="18">
        <v>0.26039147579999999</v>
      </c>
      <c r="F401" s="17">
        <v>43539</v>
      </c>
      <c r="G401" s="18">
        <v>478.95</v>
      </c>
      <c r="H401" s="18">
        <v>-2.0148240940000002</v>
      </c>
      <c r="I401" s="18">
        <v>-0.88396233830000004</v>
      </c>
      <c r="J401" s="18"/>
      <c r="K401" s="17">
        <v>43539</v>
      </c>
      <c r="L401" s="18">
        <v>11426.85</v>
      </c>
      <c r="M401" s="18">
        <v>0.30935909719999999</v>
      </c>
      <c r="N401" s="18">
        <v>0.13414555989999999</v>
      </c>
    </row>
    <row r="402" spans="1:14" ht="15" thickBot="1" x14ac:dyDescent="0.35">
      <c r="A402" s="17">
        <v>43542</v>
      </c>
      <c r="B402" s="18">
        <v>117.1</v>
      </c>
      <c r="C402" s="18">
        <v>-1.0344827590000001</v>
      </c>
      <c r="D402" s="18">
        <v>-0.3537680936</v>
      </c>
      <c r="F402" s="17">
        <v>43542</v>
      </c>
      <c r="G402" s="18">
        <v>469.3</v>
      </c>
      <c r="H402" s="18">
        <v>-1.7046665249999999</v>
      </c>
      <c r="I402" s="18">
        <v>-0.74670996040000004</v>
      </c>
      <c r="J402" s="18"/>
      <c r="K402" s="17">
        <v>43542</v>
      </c>
      <c r="L402" s="18">
        <v>11462.2</v>
      </c>
      <c r="M402" s="18">
        <v>0.61244787209999996</v>
      </c>
      <c r="N402" s="18">
        <v>0.2651715389</v>
      </c>
    </row>
    <row r="403" spans="1:14" ht="15" thickBot="1" x14ac:dyDescent="0.35">
      <c r="A403" s="17">
        <v>43543</v>
      </c>
      <c r="B403" s="18">
        <v>116.15</v>
      </c>
      <c r="C403" s="18">
        <v>0.43554006969999998</v>
      </c>
      <c r="D403" s="18">
        <v>3.7374742570000001E-2</v>
      </c>
      <c r="F403" s="17">
        <v>43543</v>
      </c>
      <c r="G403" s="18">
        <v>461.3</v>
      </c>
      <c r="H403" s="18">
        <v>1.4415781489999999</v>
      </c>
      <c r="I403" s="18">
        <v>0.62159970040000001</v>
      </c>
      <c r="J403" s="18"/>
      <c r="K403" s="17">
        <v>43543</v>
      </c>
      <c r="L403" s="18">
        <v>11532.4</v>
      </c>
      <c r="M403" s="18">
        <v>-9.8418369120000002E-2</v>
      </c>
      <c r="N403" s="18">
        <v>-4.2763601700000001E-2</v>
      </c>
    </row>
    <row r="404" spans="1:14" ht="15" thickBot="1" x14ac:dyDescent="0.35">
      <c r="A404" s="17">
        <v>43544</v>
      </c>
      <c r="B404" s="18">
        <v>116.25</v>
      </c>
      <c r="C404" s="18">
        <v>0.60711188199999999</v>
      </c>
      <c r="D404" s="18">
        <v>0.46449050460000002</v>
      </c>
      <c r="F404" s="17">
        <v>43544</v>
      </c>
      <c r="G404" s="18">
        <v>467.95</v>
      </c>
      <c r="H404" s="18">
        <v>4.5197136450000004</v>
      </c>
      <c r="I404" s="18">
        <v>1.919821121</v>
      </c>
      <c r="J404" s="18"/>
      <c r="K404" s="17">
        <v>43544</v>
      </c>
      <c r="L404" s="18">
        <v>11521.05</v>
      </c>
      <c r="M404" s="18">
        <v>-0.55680688830000002</v>
      </c>
      <c r="N404" s="18">
        <v>-0.24249389869999999</v>
      </c>
    </row>
    <row r="405" spans="1:14" ht="15" thickBot="1" x14ac:dyDescent="0.35">
      <c r="A405" s="17">
        <v>43546</v>
      </c>
      <c r="B405" s="18">
        <v>117.5</v>
      </c>
      <c r="C405" s="18">
        <v>0</v>
      </c>
      <c r="D405" s="18">
        <v>0.49613194560000001</v>
      </c>
      <c r="F405" s="17">
        <v>43546</v>
      </c>
      <c r="G405" s="18">
        <v>489.1</v>
      </c>
      <c r="H405" s="18">
        <v>0.54181149049999999</v>
      </c>
      <c r="I405" s="18">
        <v>0.23467057699999999</v>
      </c>
      <c r="J405" s="18"/>
      <c r="K405" s="17">
        <v>43546</v>
      </c>
      <c r="L405" s="18">
        <v>11456.9</v>
      </c>
      <c r="M405" s="18">
        <v>-0.89596662270000005</v>
      </c>
      <c r="N405" s="18">
        <v>-0.39086700569999999</v>
      </c>
    </row>
    <row r="406" spans="1:14" ht="15" thickBot="1" x14ac:dyDescent="0.35">
      <c r="A406" s="17">
        <v>43549</v>
      </c>
      <c r="B406" s="18">
        <v>118.85</v>
      </c>
      <c r="C406" s="18">
        <v>2.801724138</v>
      </c>
      <c r="D406" s="18">
        <v>0.77861842520000002</v>
      </c>
      <c r="F406" s="17">
        <v>43549</v>
      </c>
      <c r="G406" s="18">
        <v>491.75</v>
      </c>
      <c r="H406" s="18">
        <v>-1.9115404170000001</v>
      </c>
      <c r="I406" s="18">
        <v>-0.83820857309999997</v>
      </c>
      <c r="J406" s="18"/>
      <c r="K406" s="17">
        <v>43549</v>
      </c>
      <c r="L406" s="18">
        <v>11354.25</v>
      </c>
      <c r="M406" s="18">
        <v>1.13613845</v>
      </c>
      <c r="N406" s="18">
        <v>0.4906367512</v>
      </c>
    </row>
    <row r="407" spans="1:14" ht="15" thickBot="1" x14ac:dyDescent="0.35">
      <c r="A407" s="17">
        <v>43550</v>
      </c>
      <c r="B407" s="18">
        <v>121</v>
      </c>
      <c r="C407" s="18">
        <v>0.37735849059999999</v>
      </c>
      <c r="D407" s="18">
        <v>0.81777062789999999</v>
      </c>
      <c r="F407" s="17">
        <v>43550</v>
      </c>
      <c r="G407" s="18">
        <v>482.35</v>
      </c>
      <c r="H407" s="18">
        <v>2.3945267960000001</v>
      </c>
      <c r="I407" s="18">
        <v>1.02767433</v>
      </c>
      <c r="J407" s="18"/>
      <c r="K407" s="17">
        <v>43550</v>
      </c>
      <c r="L407" s="18">
        <v>11483.25</v>
      </c>
      <c r="M407" s="18">
        <v>-0.3326584373</v>
      </c>
      <c r="N407" s="18">
        <v>-0.14471255659999999</v>
      </c>
    </row>
    <row r="408" spans="1:14" ht="15" thickBot="1" x14ac:dyDescent="0.35">
      <c r="A408" s="17">
        <v>43551</v>
      </c>
      <c r="B408" s="18">
        <v>123.3</v>
      </c>
      <c r="C408" s="18">
        <v>3.5923141190000001</v>
      </c>
      <c r="D408" s="18">
        <v>1.147062909</v>
      </c>
      <c r="F408" s="17">
        <v>43551</v>
      </c>
      <c r="G408" s="18">
        <v>493.9</v>
      </c>
      <c r="H408" s="18">
        <v>-0.84025106299999996</v>
      </c>
      <c r="I408" s="18">
        <v>-0.3664581495</v>
      </c>
      <c r="J408" s="18"/>
      <c r="K408" s="17">
        <v>43551</v>
      </c>
      <c r="L408" s="18">
        <v>11445.05</v>
      </c>
      <c r="M408" s="18">
        <v>1.09173835</v>
      </c>
      <c r="N408" s="18">
        <v>0.47156646340000002</v>
      </c>
    </row>
    <row r="409" spans="1:14" ht="15" thickBot="1" x14ac:dyDescent="0.35">
      <c r="A409" s="17">
        <v>43552</v>
      </c>
      <c r="B409" s="18">
        <v>126.6</v>
      </c>
      <c r="C409" s="18">
        <v>0</v>
      </c>
      <c r="D409" s="18">
        <v>5.1426232400000001E-2</v>
      </c>
      <c r="F409" s="17">
        <v>43552</v>
      </c>
      <c r="G409" s="18">
        <v>489.75</v>
      </c>
      <c r="H409" s="18">
        <v>-1.276161307</v>
      </c>
      <c r="I409" s="18">
        <v>-0.55779662480000003</v>
      </c>
      <c r="J409" s="18"/>
      <c r="K409" s="17">
        <v>43552</v>
      </c>
      <c r="L409" s="18">
        <v>11570</v>
      </c>
      <c r="M409" s="18">
        <v>0.46585998270000001</v>
      </c>
      <c r="N409" s="18">
        <v>0.20185061339999999</v>
      </c>
    </row>
    <row r="410" spans="1:14" ht="15" thickBot="1" x14ac:dyDescent="0.35">
      <c r="A410" s="17">
        <v>43553</v>
      </c>
      <c r="B410" s="18">
        <v>126.75</v>
      </c>
      <c r="C410" s="18">
        <v>1.5322580649999999</v>
      </c>
      <c r="D410" s="18">
        <v>0.64618225409999996</v>
      </c>
      <c r="F410" s="17">
        <v>43553</v>
      </c>
      <c r="G410" s="18">
        <v>483.5</v>
      </c>
      <c r="H410" s="18">
        <v>-0.7755946225</v>
      </c>
      <c r="I410" s="18">
        <v>-0.33814950119999998</v>
      </c>
      <c r="J410" s="18"/>
      <c r="K410" s="17">
        <v>43553</v>
      </c>
      <c r="L410" s="18">
        <v>11623.9</v>
      </c>
      <c r="M410" s="18">
        <v>0.38928414729999999</v>
      </c>
      <c r="N410" s="18">
        <v>0.168735739</v>
      </c>
    </row>
    <row r="411" spans="1:14" ht="15" thickBot="1" x14ac:dyDescent="0.35">
      <c r="A411" s="17">
        <v>43556</v>
      </c>
      <c r="B411" s="18">
        <v>128.65</v>
      </c>
      <c r="C411" s="18">
        <v>0.91342335190000001</v>
      </c>
      <c r="D411" s="18">
        <v>0.1684619963</v>
      </c>
      <c r="F411" s="17">
        <v>43556</v>
      </c>
      <c r="G411" s="18">
        <v>479.75</v>
      </c>
      <c r="H411" s="18">
        <v>-1.7300677440000001</v>
      </c>
      <c r="I411" s="18">
        <v>-0.75793433340000005</v>
      </c>
      <c r="J411" s="18"/>
      <c r="K411" s="17">
        <v>43556</v>
      </c>
      <c r="L411" s="18">
        <v>11669.15</v>
      </c>
      <c r="M411" s="18">
        <v>0.3774910769</v>
      </c>
      <c r="N411" s="18">
        <v>0.16363363440000001</v>
      </c>
    </row>
    <row r="412" spans="1:14" ht="15" thickBot="1" x14ac:dyDescent="0.35">
      <c r="A412" s="17">
        <v>43557</v>
      </c>
      <c r="B412" s="18">
        <v>129.15</v>
      </c>
      <c r="C412" s="18">
        <v>-3.9748130659999998</v>
      </c>
      <c r="D412" s="18">
        <v>-2.1189299070000001</v>
      </c>
      <c r="F412" s="17">
        <v>43557</v>
      </c>
      <c r="G412" s="18">
        <v>471.45</v>
      </c>
      <c r="H412" s="18">
        <v>2.7468448400000001</v>
      </c>
      <c r="I412" s="18">
        <v>1.17684944</v>
      </c>
      <c r="J412" s="18"/>
      <c r="K412" s="17">
        <v>43557</v>
      </c>
      <c r="L412" s="18">
        <v>11713.2</v>
      </c>
      <c r="M412" s="18">
        <v>-0.59121333200000004</v>
      </c>
      <c r="N412" s="18">
        <v>-0.25752269430000002</v>
      </c>
    </row>
    <row r="413" spans="1:14" ht="15" thickBot="1" x14ac:dyDescent="0.35">
      <c r="A413" s="17">
        <v>43558</v>
      </c>
      <c r="B413" s="18">
        <v>123</v>
      </c>
      <c r="C413" s="18">
        <v>-1.6803278690000001</v>
      </c>
      <c r="D413" s="18">
        <v>-0.23011377520000001</v>
      </c>
      <c r="F413" s="17">
        <v>43558</v>
      </c>
      <c r="G413" s="18">
        <v>484.4</v>
      </c>
      <c r="H413" s="18">
        <v>3.2204789429999998</v>
      </c>
      <c r="I413" s="18">
        <v>1.376586987</v>
      </c>
      <c r="J413" s="18"/>
      <c r="K413" s="17">
        <v>43558</v>
      </c>
      <c r="L413" s="18">
        <v>11643.95</v>
      </c>
      <c r="M413" s="18">
        <v>-0.39462553509999998</v>
      </c>
      <c r="N413" s="18">
        <v>-0.1717227465</v>
      </c>
    </row>
    <row r="414" spans="1:14" ht="15" thickBot="1" x14ac:dyDescent="0.35">
      <c r="A414" s="17">
        <v>43559</v>
      </c>
      <c r="B414" s="18">
        <v>122.35</v>
      </c>
      <c r="C414" s="18">
        <v>1.292205085</v>
      </c>
      <c r="D414" s="18">
        <v>-0.10661899349999999</v>
      </c>
      <c r="F414" s="17">
        <v>43559</v>
      </c>
      <c r="G414" s="18">
        <v>500</v>
      </c>
      <c r="H414" s="18">
        <v>1.55</v>
      </c>
      <c r="I414" s="18">
        <v>0.66799277410000002</v>
      </c>
      <c r="J414" s="18"/>
      <c r="K414" s="17">
        <v>43559</v>
      </c>
      <c r="L414" s="18">
        <v>11598</v>
      </c>
      <c r="M414" s="18">
        <v>0.58587687529999999</v>
      </c>
      <c r="N414" s="18">
        <v>0.2537006309</v>
      </c>
    </row>
    <row r="415" spans="1:14" ht="15" thickBot="1" x14ac:dyDescent="0.35">
      <c r="A415" s="17">
        <v>43560</v>
      </c>
      <c r="B415" s="18">
        <v>122.05</v>
      </c>
      <c r="C415" s="18">
        <v>-1.1522633739999999</v>
      </c>
      <c r="D415" s="18">
        <v>-0.39319110550000003</v>
      </c>
      <c r="F415" s="17">
        <v>43560</v>
      </c>
      <c r="G415" s="18">
        <v>507.75</v>
      </c>
      <c r="H415" s="18">
        <v>-1.06351551</v>
      </c>
      <c r="I415" s="18">
        <v>-0.46435254809999998</v>
      </c>
      <c r="J415" s="18"/>
      <c r="K415" s="17">
        <v>43560</v>
      </c>
      <c r="L415" s="18">
        <v>11665.95</v>
      </c>
      <c r="M415" s="18">
        <v>-0.52674664299999996</v>
      </c>
      <c r="N415" s="18">
        <v>-0.22936778569999999</v>
      </c>
    </row>
    <row r="416" spans="1:14" ht="15" thickBot="1" x14ac:dyDescent="0.35">
      <c r="A416" s="17">
        <v>43563</v>
      </c>
      <c r="B416" s="18">
        <v>120.95</v>
      </c>
      <c r="C416" s="18">
        <v>-0.91590341379999995</v>
      </c>
      <c r="D416" s="18">
        <v>-0.27014050309999998</v>
      </c>
      <c r="F416" s="17">
        <v>43563</v>
      </c>
      <c r="G416" s="18">
        <v>502.35</v>
      </c>
      <c r="H416" s="18">
        <v>0.5076142132</v>
      </c>
      <c r="I416" s="18">
        <v>0.21989640999999999</v>
      </c>
      <c r="J416" s="18"/>
      <c r="K416" s="17">
        <v>43563</v>
      </c>
      <c r="L416" s="18">
        <v>11604.5</v>
      </c>
      <c r="M416" s="18">
        <v>0.58124003619999998</v>
      </c>
      <c r="N416" s="18">
        <v>0.2516985605</v>
      </c>
    </row>
    <row r="417" spans="1:14" ht="15" thickBot="1" x14ac:dyDescent="0.35">
      <c r="A417" s="17">
        <v>43564</v>
      </c>
      <c r="B417" s="18">
        <v>120.2</v>
      </c>
      <c r="C417" s="18">
        <v>0.42016806719999999</v>
      </c>
      <c r="D417" s="18">
        <v>-7.2322161910000002E-2</v>
      </c>
      <c r="F417" s="17">
        <v>43564</v>
      </c>
      <c r="G417" s="18">
        <v>504.9</v>
      </c>
      <c r="H417" s="18">
        <v>-0.97048920579999998</v>
      </c>
      <c r="I417" s="18">
        <v>-0.42353663590000001</v>
      </c>
      <c r="J417" s="18"/>
      <c r="K417" s="17">
        <v>43564</v>
      </c>
      <c r="L417" s="18">
        <v>11671.95</v>
      </c>
      <c r="M417" s="18">
        <v>-0.75094564320000001</v>
      </c>
      <c r="N417" s="18">
        <v>-0.32736224949999998</v>
      </c>
    </row>
    <row r="418" spans="1:14" ht="15" thickBot="1" x14ac:dyDescent="0.35">
      <c r="A418" s="17">
        <v>43565</v>
      </c>
      <c r="B418" s="18">
        <v>120</v>
      </c>
      <c r="C418" s="18">
        <v>-1.0878661089999999</v>
      </c>
      <c r="D418" s="18">
        <v>-0.32694845649999998</v>
      </c>
      <c r="F418" s="17">
        <v>43565</v>
      </c>
      <c r="G418" s="18">
        <v>500</v>
      </c>
      <c r="H418" s="18">
        <v>-2.3199999999999998</v>
      </c>
      <c r="I418" s="18">
        <v>-1.0194349060000001</v>
      </c>
      <c r="J418" s="18"/>
      <c r="K418" s="17">
        <v>43565</v>
      </c>
      <c r="L418" s="18">
        <v>11584.3</v>
      </c>
      <c r="M418" s="18">
        <v>0.10704142680000001</v>
      </c>
      <c r="N418" s="18">
        <v>4.6462638270000002E-2</v>
      </c>
    </row>
    <row r="419" spans="1:14" ht="15" thickBot="1" x14ac:dyDescent="0.35">
      <c r="A419" s="17">
        <v>43566</v>
      </c>
      <c r="B419" s="18">
        <v>119.1</v>
      </c>
      <c r="C419" s="18">
        <v>-1.353637902</v>
      </c>
      <c r="D419" s="18">
        <v>-0.56891280219999996</v>
      </c>
      <c r="F419" s="17">
        <v>43566</v>
      </c>
      <c r="G419" s="18">
        <v>488.4</v>
      </c>
      <c r="H419" s="18">
        <v>1.330876331</v>
      </c>
      <c r="I419" s="18">
        <v>0.57417985380000003</v>
      </c>
      <c r="J419" s="18"/>
      <c r="K419" s="17">
        <v>43566</v>
      </c>
      <c r="L419" s="18">
        <v>11596.7</v>
      </c>
      <c r="M419" s="18">
        <v>0.40313192549999999</v>
      </c>
      <c r="N419" s="18">
        <v>0.17472601870000001</v>
      </c>
    </row>
    <row r="420" spans="1:14" ht="15" thickBot="1" x14ac:dyDescent="0.35">
      <c r="A420" s="17">
        <v>43567</v>
      </c>
      <c r="B420" s="18">
        <v>117.55</v>
      </c>
      <c r="C420" s="18">
        <v>0.81475128640000005</v>
      </c>
      <c r="D420" s="18">
        <v>0.4593807184</v>
      </c>
      <c r="F420" s="17">
        <v>43567</v>
      </c>
      <c r="G420" s="18">
        <v>494.9</v>
      </c>
      <c r="H420" s="18">
        <v>-0.29298848249999998</v>
      </c>
      <c r="I420" s="18">
        <v>-0.12743005020000001</v>
      </c>
      <c r="J420" s="18"/>
      <c r="K420" s="17">
        <v>43567</v>
      </c>
      <c r="L420" s="18">
        <v>11643.45</v>
      </c>
      <c r="M420" s="18">
        <v>0.40280157509999998</v>
      </c>
      <c r="N420" s="18">
        <v>0.17458312519999999</v>
      </c>
    </row>
    <row r="421" spans="1:14" ht="15" thickBot="1" x14ac:dyDescent="0.35">
      <c r="A421" s="17">
        <v>43570</v>
      </c>
      <c r="B421" s="18">
        <v>118.8</v>
      </c>
      <c r="C421" s="18">
        <v>2.93492131</v>
      </c>
      <c r="D421" s="18">
        <v>1.314234882</v>
      </c>
      <c r="F421" s="17">
        <v>43570</v>
      </c>
      <c r="G421" s="18">
        <v>493.45</v>
      </c>
      <c r="H421" s="18">
        <v>-2.0062822979999999</v>
      </c>
      <c r="I421" s="18">
        <v>-0.88017656840000003</v>
      </c>
      <c r="J421" s="18"/>
      <c r="K421" s="17">
        <v>43570</v>
      </c>
      <c r="L421" s="18">
        <v>11690.35</v>
      </c>
      <c r="M421" s="18">
        <v>0.82803337799999999</v>
      </c>
      <c r="N421" s="18">
        <v>0.35812964819999998</v>
      </c>
    </row>
    <row r="422" spans="1:14" ht="15" thickBot="1" x14ac:dyDescent="0.35">
      <c r="A422" s="17">
        <v>43571</v>
      </c>
      <c r="B422" s="18">
        <v>122.45</v>
      </c>
      <c r="C422" s="18">
        <v>-0.82644628099999995</v>
      </c>
      <c r="D422" s="18">
        <v>-0.64314632159999996</v>
      </c>
      <c r="F422" s="17">
        <v>43571</v>
      </c>
      <c r="G422" s="18">
        <v>483.55</v>
      </c>
      <c r="H422" s="18">
        <v>1.654430772</v>
      </c>
      <c r="I422" s="18">
        <v>0.71263128119999997</v>
      </c>
      <c r="J422" s="18"/>
      <c r="K422" s="17">
        <v>43571</v>
      </c>
      <c r="L422" s="18">
        <v>11787.15</v>
      </c>
      <c r="M422" s="18">
        <v>-0.29141904530000001</v>
      </c>
      <c r="N422" s="18">
        <v>-0.12674645479999999</v>
      </c>
    </row>
    <row r="423" spans="1:14" ht="15" thickBot="1" x14ac:dyDescent="0.35">
      <c r="A423" s="17">
        <v>43573</v>
      </c>
      <c r="B423" s="18">
        <v>120.65</v>
      </c>
      <c r="C423" s="18">
        <v>-0.83333333330000003</v>
      </c>
      <c r="D423" s="18">
        <v>-0.19843188419999999</v>
      </c>
      <c r="F423" s="17">
        <v>43573</v>
      </c>
      <c r="G423" s="18">
        <v>491.55</v>
      </c>
      <c r="H423" s="18">
        <v>1.4545824430000001</v>
      </c>
      <c r="I423" s="18">
        <v>0.62716677799999998</v>
      </c>
      <c r="J423" s="18"/>
      <c r="K423" s="17">
        <v>43573</v>
      </c>
      <c r="L423" s="18">
        <v>11752.8</v>
      </c>
      <c r="M423" s="18">
        <v>-1.3473385069999999</v>
      </c>
      <c r="N423" s="18">
        <v>-0.58911936730000003</v>
      </c>
    </row>
    <row r="424" spans="1:14" ht="15" thickBot="1" x14ac:dyDescent="0.35">
      <c r="A424" s="17">
        <v>43577</v>
      </c>
      <c r="B424" s="18">
        <v>120.1</v>
      </c>
      <c r="C424" s="18">
        <v>-0.71428571429999999</v>
      </c>
      <c r="D424" s="18">
        <v>-0.27205840599999997</v>
      </c>
      <c r="F424" s="17">
        <v>43577</v>
      </c>
      <c r="G424" s="18">
        <v>498.7</v>
      </c>
      <c r="H424" s="18">
        <v>0.2606777622</v>
      </c>
      <c r="I424" s="18">
        <v>0.11306361180000001</v>
      </c>
      <c r="J424" s="18"/>
      <c r="K424" s="17">
        <v>43577</v>
      </c>
      <c r="L424" s="18">
        <v>11594.45</v>
      </c>
      <c r="M424" s="18">
        <v>-0.15955909939999999</v>
      </c>
      <c r="N424" s="18">
        <v>-6.9350979029999996E-2</v>
      </c>
    </row>
    <row r="425" spans="1:14" ht="15" thickBot="1" x14ac:dyDescent="0.35">
      <c r="A425" s="17">
        <v>43578</v>
      </c>
      <c r="B425" s="18">
        <v>119.35</v>
      </c>
      <c r="C425" s="18">
        <v>-1.6081252640000001</v>
      </c>
      <c r="D425" s="18">
        <v>-0.80801304100000004</v>
      </c>
      <c r="F425" s="17">
        <v>43578</v>
      </c>
      <c r="G425" s="18">
        <v>500</v>
      </c>
      <c r="H425" s="18">
        <v>-0.74</v>
      </c>
      <c r="I425" s="18">
        <v>-0.32257291389999998</v>
      </c>
      <c r="J425" s="18"/>
      <c r="K425" s="17">
        <v>43578</v>
      </c>
      <c r="L425" s="18">
        <v>11575.95</v>
      </c>
      <c r="M425" s="18">
        <v>1.2975176980000001</v>
      </c>
      <c r="N425" s="18">
        <v>0.55988030789999998</v>
      </c>
    </row>
    <row r="426" spans="1:14" ht="15" thickBot="1" x14ac:dyDescent="0.35">
      <c r="A426" s="17">
        <v>43579</v>
      </c>
      <c r="B426" s="18">
        <v>117.15</v>
      </c>
      <c r="C426" s="18">
        <v>1.161290323</v>
      </c>
      <c r="D426" s="18">
        <v>1.188419399</v>
      </c>
      <c r="F426" s="17">
        <v>43579</v>
      </c>
      <c r="G426" s="18">
        <v>496.3</v>
      </c>
      <c r="H426" s="18">
        <v>8.0596413460000002E-2</v>
      </c>
      <c r="I426" s="18">
        <v>3.4988479789999999E-2</v>
      </c>
      <c r="J426" s="18"/>
      <c r="K426" s="17">
        <v>43579</v>
      </c>
      <c r="L426" s="18">
        <v>11726.15</v>
      </c>
      <c r="M426" s="18">
        <v>-0.71933243219999998</v>
      </c>
      <c r="N426" s="18">
        <v>-0.31353112830000002</v>
      </c>
    </row>
    <row r="427" spans="1:14" ht="15" thickBot="1" x14ac:dyDescent="0.35">
      <c r="A427" s="17">
        <v>43580</v>
      </c>
      <c r="B427" s="18">
        <v>120.4</v>
      </c>
      <c r="C427" s="18">
        <v>3.4013605440000001</v>
      </c>
      <c r="D427" s="18">
        <v>2.454294108</v>
      </c>
      <c r="F427" s="17">
        <v>43580</v>
      </c>
      <c r="G427" s="18">
        <v>496.7</v>
      </c>
      <c r="H427" s="18">
        <v>-0.74491644859999995</v>
      </c>
      <c r="I427" s="18">
        <v>-0.32472407180000001</v>
      </c>
      <c r="J427" s="18"/>
      <c r="K427" s="17">
        <v>43580</v>
      </c>
      <c r="L427" s="18">
        <v>11641.8</v>
      </c>
      <c r="M427" s="18">
        <v>0.96935181839999995</v>
      </c>
      <c r="N427" s="18">
        <v>0.41895682769999998</v>
      </c>
    </row>
    <row r="428" spans="1:14" ht="15" thickBot="1" x14ac:dyDescent="0.35">
      <c r="A428" s="17">
        <v>43581</v>
      </c>
      <c r="B428" s="18">
        <v>127.4</v>
      </c>
      <c r="C428" s="18">
        <v>-2.7549342110000001</v>
      </c>
      <c r="D428" s="18">
        <v>-2.707527759</v>
      </c>
      <c r="F428" s="17">
        <v>43581</v>
      </c>
      <c r="G428" s="18">
        <v>493</v>
      </c>
      <c r="H428" s="18">
        <v>-0.2028397566</v>
      </c>
      <c r="I428" s="18">
        <v>-8.8181650989999999E-2</v>
      </c>
      <c r="J428" s="18"/>
      <c r="K428" s="17">
        <v>43581</v>
      </c>
      <c r="L428" s="18">
        <v>11754.65</v>
      </c>
      <c r="M428" s="18">
        <v>-5.5297265339999999E-2</v>
      </c>
      <c r="N428" s="18">
        <v>-2.402193955E-2</v>
      </c>
    </row>
    <row r="429" spans="1:14" ht="15" thickBot="1" x14ac:dyDescent="0.35">
      <c r="A429" s="17">
        <v>43585</v>
      </c>
      <c r="B429" s="18">
        <v>119.7</v>
      </c>
      <c r="C429" s="18">
        <v>-1.56448203</v>
      </c>
      <c r="D429" s="18">
        <v>-0.65803453109999999</v>
      </c>
      <c r="F429" s="17">
        <v>43585</v>
      </c>
      <c r="G429" s="18">
        <v>492</v>
      </c>
      <c r="H429" s="18">
        <v>-0.1321138211</v>
      </c>
      <c r="I429" s="18">
        <v>-5.7414237930000001E-2</v>
      </c>
      <c r="J429" s="18"/>
      <c r="K429" s="17">
        <v>43585</v>
      </c>
      <c r="L429" s="18">
        <v>11748.15</v>
      </c>
      <c r="M429" s="18">
        <v>-0.19918029649999999</v>
      </c>
      <c r="N429" s="18">
        <v>-8.6589166600000003E-2</v>
      </c>
    </row>
    <row r="430" spans="1:14" ht="15" thickBot="1" x14ac:dyDescent="0.35">
      <c r="A430" s="17">
        <v>43587</v>
      </c>
      <c r="B430" s="18">
        <v>117.9</v>
      </c>
      <c r="C430" s="18">
        <v>-1.030927835</v>
      </c>
      <c r="D430" s="18">
        <v>-0.78052457040000001</v>
      </c>
      <c r="F430" s="17">
        <v>43587</v>
      </c>
      <c r="G430" s="18">
        <v>491.35</v>
      </c>
      <c r="H430" s="18">
        <v>-1.2923577900000001</v>
      </c>
      <c r="I430" s="18">
        <v>-0.56492217860000005</v>
      </c>
      <c r="J430" s="18"/>
      <c r="K430" s="17">
        <v>43587</v>
      </c>
      <c r="L430" s="18">
        <v>11724.75</v>
      </c>
      <c r="M430" s="18">
        <v>-0.10661208129999999</v>
      </c>
      <c r="N430" s="18">
        <v>-4.6325737409999998E-2</v>
      </c>
    </row>
    <row r="431" spans="1:14" ht="15" thickBot="1" x14ac:dyDescent="0.35">
      <c r="A431" s="17">
        <v>43588</v>
      </c>
      <c r="B431" s="18">
        <v>115.8</v>
      </c>
      <c r="C431" s="18">
        <v>0.17361111109999999</v>
      </c>
      <c r="D431" s="18">
        <v>0.63293072159999997</v>
      </c>
      <c r="F431" s="17">
        <v>43588</v>
      </c>
      <c r="G431" s="18">
        <v>485</v>
      </c>
      <c r="H431" s="18">
        <v>-1.18556701</v>
      </c>
      <c r="I431" s="18">
        <v>-0.51796170519999996</v>
      </c>
      <c r="J431" s="18"/>
      <c r="K431" s="17">
        <v>43588</v>
      </c>
      <c r="L431" s="18">
        <v>11712.25</v>
      </c>
      <c r="M431" s="18">
        <v>-0.97333987919999998</v>
      </c>
      <c r="N431" s="18">
        <v>-0.42478681839999999</v>
      </c>
    </row>
    <row r="432" spans="1:14" ht="15" thickBot="1" x14ac:dyDescent="0.35">
      <c r="A432" s="17">
        <v>43591</v>
      </c>
      <c r="B432" s="18">
        <v>117.5</v>
      </c>
      <c r="C432" s="18">
        <v>-1.213171577</v>
      </c>
      <c r="D432" s="18">
        <v>-0.9906867077</v>
      </c>
      <c r="F432" s="17">
        <v>43591</v>
      </c>
      <c r="G432" s="18">
        <v>479.25</v>
      </c>
      <c r="H432" s="18">
        <v>-0.46948356810000003</v>
      </c>
      <c r="I432" s="18">
        <v>-0.20437425100000001</v>
      </c>
      <c r="J432" s="18"/>
      <c r="K432" s="17">
        <v>43591</v>
      </c>
      <c r="L432" s="18">
        <v>11598.25</v>
      </c>
      <c r="M432" s="18">
        <v>-0.86521673529999998</v>
      </c>
      <c r="N432" s="18">
        <v>-0.3773938557</v>
      </c>
    </row>
    <row r="433" spans="1:14" ht="15" thickBot="1" x14ac:dyDescent="0.35">
      <c r="A433" s="17">
        <v>43592</v>
      </c>
      <c r="B433" s="18">
        <v>114.85</v>
      </c>
      <c r="C433" s="18">
        <v>-0.30701754390000002</v>
      </c>
      <c r="D433" s="18">
        <v>0.60084933399999996</v>
      </c>
      <c r="F433" s="17">
        <v>43592</v>
      </c>
      <c r="G433" s="18">
        <v>477</v>
      </c>
      <c r="H433" s="18">
        <v>0.1362683438</v>
      </c>
      <c r="I433" s="18">
        <v>5.9140304169999998E-2</v>
      </c>
      <c r="J433" s="18"/>
      <c r="K433" s="17">
        <v>43592</v>
      </c>
      <c r="L433" s="18">
        <v>11497.9</v>
      </c>
      <c r="M433" s="18">
        <v>-1.204132929</v>
      </c>
      <c r="N433" s="18">
        <v>-0.52612228780000003</v>
      </c>
    </row>
    <row r="434" spans="1:14" ht="15" thickBot="1" x14ac:dyDescent="0.35">
      <c r="A434" s="17">
        <v>43593</v>
      </c>
      <c r="B434" s="18">
        <v>116.45</v>
      </c>
      <c r="C434" s="18">
        <v>0.3079630444</v>
      </c>
      <c r="D434" s="18">
        <v>-0.75236958600000003</v>
      </c>
      <c r="F434" s="17">
        <v>43593</v>
      </c>
      <c r="G434" s="18">
        <v>477.65</v>
      </c>
      <c r="H434" s="18">
        <v>1.3294253110000001</v>
      </c>
      <c r="I434" s="18">
        <v>0.57355795629999995</v>
      </c>
      <c r="J434" s="18"/>
      <c r="K434" s="17">
        <v>43593</v>
      </c>
      <c r="L434" s="18">
        <v>11359.45</v>
      </c>
      <c r="M434" s="18">
        <v>-0.50750696559999997</v>
      </c>
      <c r="N434" s="18">
        <v>-0.22096866579999999</v>
      </c>
    </row>
    <row r="435" spans="1:14" ht="15" thickBot="1" x14ac:dyDescent="0.35">
      <c r="A435" s="17">
        <v>43594</v>
      </c>
      <c r="B435" s="18">
        <v>114.45</v>
      </c>
      <c r="C435" s="18">
        <v>-1.315789474</v>
      </c>
      <c r="D435" s="18">
        <v>-0.32374656359999998</v>
      </c>
      <c r="F435" s="17">
        <v>43594</v>
      </c>
      <c r="G435" s="18">
        <v>484</v>
      </c>
      <c r="H435" s="18">
        <v>-2.0661157019999998</v>
      </c>
      <c r="I435" s="18">
        <v>-0.90670199699999998</v>
      </c>
      <c r="J435" s="18"/>
      <c r="K435" s="17">
        <v>43594</v>
      </c>
      <c r="L435" s="18">
        <v>11301.8</v>
      </c>
      <c r="M435" s="18">
        <v>-0.2026225911</v>
      </c>
      <c r="N435" s="18">
        <v>-8.8087145620000001E-2</v>
      </c>
    </row>
    <row r="436" spans="1:14" ht="15" thickBot="1" x14ac:dyDescent="0.35">
      <c r="A436" s="17">
        <v>43595</v>
      </c>
      <c r="B436" s="18">
        <v>113.6</v>
      </c>
      <c r="C436" s="18">
        <v>-0.4</v>
      </c>
      <c r="D436" s="18">
        <v>-0.4225808928</v>
      </c>
      <c r="F436" s="17">
        <v>43595</v>
      </c>
      <c r="G436" s="18">
        <v>474</v>
      </c>
      <c r="H436" s="18">
        <v>4.7995780589999999</v>
      </c>
      <c r="I436" s="18">
        <v>2.0359534109999999</v>
      </c>
      <c r="J436" s="18"/>
      <c r="K436" s="17">
        <v>43595</v>
      </c>
      <c r="L436" s="18">
        <v>11278.9</v>
      </c>
      <c r="M436" s="18">
        <v>-1.158800947</v>
      </c>
      <c r="N436" s="18">
        <v>-0.50619947649999997</v>
      </c>
    </row>
    <row r="437" spans="1:14" ht="15" thickBot="1" x14ac:dyDescent="0.35">
      <c r="A437" s="17">
        <v>43598</v>
      </c>
      <c r="B437" s="18">
        <v>112.5</v>
      </c>
      <c r="C437" s="18">
        <v>-2.7219991079999999</v>
      </c>
      <c r="D437" s="18">
        <v>-1.9306267570000001E-2</v>
      </c>
      <c r="F437" s="17">
        <v>43598</v>
      </c>
      <c r="G437" s="18">
        <v>496.75</v>
      </c>
      <c r="H437" s="18">
        <v>-2.3653749369999999</v>
      </c>
      <c r="I437" s="18">
        <v>-1.039613718</v>
      </c>
      <c r="J437" s="18"/>
      <c r="K437" s="17">
        <v>43598</v>
      </c>
      <c r="L437" s="18">
        <v>11148.2</v>
      </c>
      <c r="M437" s="18">
        <v>0.66243877939999996</v>
      </c>
      <c r="N437" s="18">
        <v>0.28674479720000001</v>
      </c>
    </row>
    <row r="438" spans="1:14" ht="15" thickBot="1" x14ac:dyDescent="0.35">
      <c r="A438" s="17">
        <v>43599</v>
      </c>
      <c r="B438" s="18">
        <v>112.45</v>
      </c>
      <c r="C438" s="18">
        <v>1.4678899080000001</v>
      </c>
      <c r="D438" s="18">
        <v>5.7893074369999999E-2</v>
      </c>
      <c r="F438" s="17">
        <v>43599</v>
      </c>
      <c r="G438" s="18">
        <v>485</v>
      </c>
      <c r="H438" s="18">
        <v>0.29896907220000002</v>
      </c>
      <c r="I438" s="18">
        <v>0.1296469126</v>
      </c>
      <c r="J438" s="18"/>
      <c r="K438" s="17">
        <v>43599</v>
      </c>
      <c r="L438" s="18">
        <v>11222.05</v>
      </c>
      <c r="M438" s="18">
        <v>-0.57966236120000003</v>
      </c>
      <c r="N438" s="18">
        <v>-0.25247662980000002</v>
      </c>
    </row>
    <row r="439" spans="1:14" ht="15" thickBot="1" x14ac:dyDescent="0.35">
      <c r="A439" s="17">
        <v>43600</v>
      </c>
      <c r="B439" s="18">
        <v>112.6</v>
      </c>
      <c r="C439" s="18">
        <v>-1.446654611</v>
      </c>
      <c r="D439" s="18">
        <v>-0.81761124939999996</v>
      </c>
      <c r="F439" s="17">
        <v>43600</v>
      </c>
      <c r="G439" s="18">
        <v>486.45</v>
      </c>
      <c r="H439" s="18">
        <v>0.72977695549999999</v>
      </c>
      <c r="I439" s="18">
        <v>0.31578722999999997</v>
      </c>
      <c r="J439" s="18"/>
      <c r="K439" s="17">
        <v>43600</v>
      </c>
      <c r="L439" s="18">
        <v>11157</v>
      </c>
      <c r="M439" s="18">
        <v>0.89719458640000005</v>
      </c>
      <c r="N439" s="18">
        <v>0.38790909880000002</v>
      </c>
    </row>
    <row r="440" spans="1:14" ht="15" thickBot="1" x14ac:dyDescent="0.35">
      <c r="A440" s="17">
        <v>43601</v>
      </c>
      <c r="B440" s="18">
        <v>110.5</v>
      </c>
      <c r="C440" s="18">
        <v>0</v>
      </c>
      <c r="D440" s="18">
        <v>0.1960700766</v>
      </c>
      <c r="F440" s="17">
        <v>43601</v>
      </c>
      <c r="G440" s="18">
        <v>490</v>
      </c>
      <c r="H440" s="18">
        <v>0.20408163269999999</v>
      </c>
      <c r="I440" s="18">
        <v>8.8541209450000005E-2</v>
      </c>
      <c r="J440" s="18"/>
      <c r="K440" s="17">
        <v>43601</v>
      </c>
      <c r="L440" s="18">
        <v>11257.1</v>
      </c>
      <c r="M440" s="18">
        <v>1.3329365470000001</v>
      </c>
      <c r="N440" s="18">
        <v>0.5750628337</v>
      </c>
    </row>
    <row r="441" spans="1:14" ht="15" thickBot="1" x14ac:dyDescent="0.35">
      <c r="A441" s="17">
        <v>43602</v>
      </c>
      <c r="B441" s="18">
        <v>111</v>
      </c>
      <c r="C441" s="18">
        <v>5.733944954</v>
      </c>
      <c r="D441" s="18">
        <v>2.6926918830000002</v>
      </c>
      <c r="F441" s="17">
        <v>43602</v>
      </c>
      <c r="G441" s="18">
        <v>491</v>
      </c>
      <c r="H441" s="18">
        <v>1.191446029</v>
      </c>
      <c r="I441" s="18">
        <v>0.51438020330000001</v>
      </c>
      <c r="J441" s="18"/>
      <c r="K441" s="17">
        <v>43602</v>
      </c>
      <c r="L441" s="18">
        <v>11407.15</v>
      </c>
      <c r="M441" s="18">
        <v>3.6915443379999999</v>
      </c>
      <c r="N441" s="18">
        <v>1.5743342730000001</v>
      </c>
    </row>
    <row r="442" spans="1:14" ht="15" thickBot="1" x14ac:dyDescent="0.35">
      <c r="A442" s="17">
        <v>43605</v>
      </c>
      <c r="B442" s="18">
        <v>118.1</v>
      </c>
      <c r="C442" s="18">
        <v>-1.084598698</v>
      </c>
      <c r="D442" s="18">
        <v>-1.0044088790000001</v>
      </c>
      <c r="F442" s="17">
        <v>43605</v>
      </c>
      <c r="G442" s="18">
        <v>496.85</v>
      </c>
      <c r="H442" s="18">
        <v>-1.298178525</v>
      </c>
      <c r="I442" s="18">
        <v>-0.56748326459999998</v>
      </c>
      <c r="J442" s="18"/>
      <c r="K442" s="17">
        <v>43605</v>
      </c>
      <c r="L442" s="18">
        <v>11828.25</v>
      </c>
      <c r="M442" s="18">
        <v>-1.0073341360000001</v>
      </c>
      <c r="N442" s="18">
        <v>-0.43969800790000002</v>
      </c>
    </row>
    <row r="443" spans="1:14" ht="15" thickBot="1" x14ac:dyDescent="0.35">
      <c r="A443" s="17">
        <v>43606</v>
      </c>
      <c r="B443" s="18">
        <v>115.4</v>
      </c>
      <c r="C443" s="18">
        <v>-3.1578947369999999</v>
      </c>
      <c r="D443" s="18">
        <v>-0.85512505289999996</v>
      </c>
      <c r="F443" s="17">
        <v>43606</v>
      </c>
      <c r="G443" s="18">
        <v>490.4</v>
      </c>
      <c r="H443" s="18">
        <v>-8.1566068520000007E-2</v>
      </c>
      <c r="I443" s="18">
        <v>-3.5438148179999997E-2</v>
      </c>
      <c r="J443" s="18"/>
      <c r="K443" s="17">
        <v>43606</v>
      </c>
      <c r="L443" s="18">
        <v>11709.1</v>
      </c>
      <c r="M443" s="18">
        <v>0.24596254200000001</v>
      </c>
      <c r="N443" s="18">
        <v>0.1066890209</v>
      </c>
    </row>
    <row r="444" spans="1:14" ht="15" thickBot="1" x14ac:dyDescent="0.35">
      <c r="A444" s="17">
        <v>43607</v>
      </c>
      <c r="B444" s="18">
        <v>113.15</v>
      </c>
      <c r="C444" s="18">
        <v>-0.27173913039999997</v>
      </c>
      <c r="D444" s="18">
        <v>-0.8527251723</v>
      </c>
      <c r="F444" s="17">
        <v>43607</v>
      </c>
      <c r="G444" s="18">
        <v>490</v>
      </c>
      <c r="H444" s="18">
        <v>3.0408163269999999</v>
      </c>
      <c r="I444" s="18">
        <v>1.300929067</v>
      </c>
      <c r="J444" s="18"/>
      <c r="K444" s="17">
        <v>43607</v>
      </c>
      <c r="L444" s="18">
        <v>11737.9</v>
      </c>
      <c r="M444" s="18">
        <v>-0.68879441809999997</v>
      </c>
      <c r="N444" s="18">
        <v>-0.30017459880000003</v>
      </c>
    </row>
    <row r="445" spans="1:14" ht="15" thickBot="1" x14ac:dyDescent="0.35">
      <c r="A445" s="17">
        <v>43608</v>
      </c>
      <c r="B445" s="18">
        <v>110.95</v>
      </c>
      <c r="C445" s="18">
        <v>2.5431425980000002</v>
      </c>
      <c r="D445" s="18">
        <v>2.0265654990000002</v>
      </c>
      <c r="F445" s="17">
        <v>43608</v>
      </c>
      <c r="G445" s="18">
        <v>504.9</v>
      </c>
      <c r="H445" s="18">
        <v>0.23767082589999999</v>
      </c>
      <c r="I445" s="18">
        <v>0.1030966613</v>
      </c>
      <c r="J445" s="18"/>
      <c r="K445" s="17">
        <v>43608</v>
      </c>
      <c r="L445" s="18">
        <v>11657.05</v>
      </c>
      <c r="M445" s="18">
        <v>1.60460837</v>
      </c>
      <c r="N445" s="18">
        <v>0.6913406218</v>
      </c>
    </row>
    <row r="446" spans="1:14" ht="15" thickBot="1" x14ac:dyDescent="0.35">
      <c r="A446" s="17">
        <v>43609</v>
      </c>
      <c r="B446" s="18">
        <v>116.25</v>
      </c>
      <c r="C446" s="18">
        <v>1.2843224090000001</v>
      </c>
      <c r="D446" s="18">
        <v>0.92406567350000002</v>
      </c>
      <c r="F446" s="17">
        <v>43609</v>
      </c>
      <c r="G446" s="18">
        <v>506.1</v>
      </c>
      <c r="H446" s="18">
        <v>0.64216557990000001</v>
      </c>
      <c r="I446" s="18">
        <v>0.27799731859999999</v>
      </c>
      <c r="J446" s="18"/>
      <c r="K446" s="17">
        <v>43609</v>
      </c>
      <c r="L446" s="18">
        <v>11844.1</v>
      </c>
      <c r="M446" s="18">
        <v>0.68092974559999997</v>
      </c>
      <c r="N446" s="18">
        <v>0.29472174200000001</v>
      </c>
    </row>
    <row r="447" spans="1:14" ht="15" thickBot="1" x14ac:dyDescent="0.35">
      <c r="A447" s="17">
        <v>43612</v>
      </c>
      <c r="B447" s="18">
        <v>118.75</v>
      </c>
      <c r="C447" s="18">
        <v>3.891560997</v>
      </c>
      <c r="D447" s="18">
        <v>0.43666340069999998</v>
      </c>
      <c r="F447" s="17">
        <v>43612</v>
      </c>
      <c r="G447" s="18">
        <v>509.35</v>
      </c>
      <c r="H447" s="18">
        <v>-0.47118876999999998</v>
      </c>
      <c r="I447" s="18">
        <v>-0.2051183104</v>
      </c>
      <c r="J447" s="18"/>
      <c r="K447" s="17">
        <v>43612</v>
      </c>
      <c r="L447" s="18">
        <v>11924.75</v>
      </c>
      <c r="M447" s="18">
        <v>3.3543680159999999E-2</v>
      </c>
      <c r="N447" s="18">
        <v>1.4565392450000001E-2</v>
      </c>
    </row>
    <row r="448" spans="1:14" ht="15" thickBot="1" x14ac:dyDescent="0.35">
      <c r="A448" s="17">
        <v>43613</v>
      </c>
      <c r="B448" s="18">
        <v>119.95</v>
      </c>
      <c r="C448" s="18">
        <v>-1.4730639729999999</v>
      </c>
      <c r="D448" s="18">
        <v>-0.71182449979999995</v>
      </c>
      <c r="F448" s="17">
        <v>43613</v>
      </c>
      <c r="G448" s="18">
        <v>506.95</v>
      </c>
      <c r="H448" s="18">
        <v>1.5682019920000001</v>
      </c>
      <c r="I448" s="18">
        <v>0.67577644370000001</v>
      </c>
      <c r="J448" s="18"/>
      <c r="K448" s="17">
        <v>43613</v>
      </c>
      <c r="L448" s="18">
        <v>11928.75</v>
      </c>
      <c r="M448" s="18">
        <v>-0.56711725869999996</v>
      </c>
      <c r="N448" s="18">
        <v>-0.24699694110000001</v>
      </c>
    </row>
    <row r="449" spans="1:14" ht="15" thickBot="1" x14ac:dyDescent="0.35">
      <c r="A449" s="17">
        <v>43614</v>
      </c>
      <c r="B449" s="18">
        <v>118</v>
      </c>
      <c r="C449" s="18">
        <v>0.81161896629999997</v>
      </c>
      <c r="D449" s="18">
        <v>1.000513212</v>
      </c>
      <c r="F449" s="17">
        <v>43614</v>
      </c>
      <c r="G449" s="18">
        <v>514.9</v>
      </c>
      <c r="H449" s="18">
        <v>-0.38842493690000002</v>
      </c>
      <c r="I449" s="18">
        <v>-0.1690192761</v>
      </c>
      <c r="J449" s="18"/>
      <c r="K449" s="17">
        <v>43614</v>
      </c>
      <c r="L449" s="18">
        <v>11861.1</v>
      </c>
      <c r="M449" s="18">
        <v>0.71494212170000004</v>
      </c>
      <c r="N449" s="18">
        <v>0.30939074909999997</v>
      </c>
    </row>
    <row r="450" spans="1:14" ht="15" thickBot="1" x14ac:dyDescent="0.35">
      <c r="A450" s="17">
        <v>43615</v>
      </c>
      <c r="B450" s="18">
        <v>120.75</v>
      </c>
      <c r="C450" s="18">
        <v>-3.1779661020000001</v>
      </c>
      <c r="D450" s="18">
        <v>-1.9493202169999999</v>
      </c>
      <c r="F450" s="17">
        <v>43615</v>
      </c>
      <c r="G450" s="18">
        <v>512.9</v>
      </c>
      <c r="H450" s="18">
        <v>-1.8912068630000001</v>
      </c>
      <c r="I450" s="18">
        <v>-0.8292066629</v>
      </c>
      <c r="J450" s="18"/>
      <c r="K450" s="17">
        <v>43615</v>
      </c>
      <c r="L450" s="18">
        <v>11945.9</v>
      </c>
      <c r="M450" s="18">
        <v>-0.1933717845</v>
      </c>
      <c r="N450" s="18">
        <v>-8.4061600880000004E-2</v>
      </c>
    </row>
    <row r="451" spans="1:14" ht="15" thickBot="1" x14ac:dyDescent="0.35">
      <c r="A451" s="17">
        <v>43616</v>
      </c>
      <c r="B451" s="18">
        <v>115.45</v>
      </c>
      <c r="C451" s="18">
        <v>-1.0065645510000001</v>
      </c>
      <c r="D451" s="18">
        <v>-0.58702131739999996</v>
      </c>
      <c r="F451" s="17">
        <v>43616</v>
      </c>
      <c r="G451" s="18">
        <v>503.2</v>
      </c>
      <c r="H451" s="18">
        <v>0.15898251190000001</v>
      </c>
      <c r="I451" s="18">
        <v>6.8990400830000007E-2</v>
      </c>
      <c r="J451" s="18"/>
      <c r="K451" s="17">
        <v>43616</v>
      </c>
      <c r="L451" s="18">
        <v>11922.8</v>
      </c>
      <c r="M451" s="18">
        <v>1.390193579</v>
      </c>
      <c r="N451" s="18">
        <v>0.59959522300000001</v>
      </c>
    </row>
    <row r="452" spans="1:14" ht="15" thickBot="1" x14ac:dyDescent="0.35">
      <c r="A452" s="17">
        <v>43619</v>
      </c>
      <c r="B452" s="18">
        <v>113.9</v>
      </c>
      <c r="C452" s="18">
        <v>-8.84173298E-2</v>
      </c>
      <c r="D452" s="18">
        <v>-0.21021996170000001</v>
      </c>
      <c r="F452" s="17">
        <v>43619</v>
      </c>
      <c r="G452" s="18">
        <v>504</v>
      </c>
      <c r="H452" s="18">
        <v>0.14880952380000001</v>
      </c>
      <c r="I452" s="18">
        <v>6.4579117019999993E-2</v>
      </c>
      <c r="J452" s="18"/>
      <c r="K452" s="17">
        <v>43619</v>
      </c>
      <c r="L452" s="18">
        <v>12088.55</v>
      </c>
      <c r="M452" s="18">
        <v>-0.5534162493</v>
      </c>
      <c r="N452" s="18">
        <v>-0.24101314300000001</v>
      </c>
    </row>
    <row r="453" spans="1:14" ht="15" thickBot="1" x14ac:dyDescent="0.35">
      <c r="A453" s="17">
        <v>43620</v>
      </c>
      <c r="B453" s="18">
        <v>113.35</v>
      </c>
      <c r="C453" s="18">
        <v>-4.4247787609999998</v>
      </c>
      <c r="D453" s="18">
        <v>-0.94899783130000004</v>
      </c>
      <c r="F453" s="17">
        <v>43620</v>
      </c>
      <c r="G453" s="18">
        <v>504.75</v>
      </c>
      <c r="H453" s="18">
        <v>-0.35661218420000002</v>
      </c>
      <c r="I453" s="18">
        <v>-0.1551515131</v>
      </c>
      <c r="J453" s="18"/>
      <c r="K453" s="17">
        <v>43620</v>
      </c>
      <c r="L453" s="18">
        <v>12021.65</v>
      </c>
      <c r="M453" s="18">
        <v>-1.47983014</v>
      </c>
      <c r="N453" s="18">
        <v>-0.64748480580000001</v>
      </c>
    </row>
    <row r="454" spans="1:14" ht="15" thickBot="1" x14ac:dyDescent="0.35">
      <c r="A454" s="17">
        <v>43622</v>
      </c>
      <c r="B454" s="18">
        <v>110.9</v>
      </c>
      <c r="C454" s="18">
        <v>1.5740740740000001</v>
      </c>
      <c r="D454" s="18">
        <v>7.8251279169999993E-2</v>
      </c>
      <c r="F454" s="17">
        <v>43622</v>
      </c>
      <c r="G454" s="18">
        <v>502.95</v>
      </c>
      <c r="H454" s="18">
        <v>-0.59648076350000001</v>
      </c>
      <c r="I454" s="18">
        <v>-0.25982397680000002</v>
      </c>
      <c r="J454" s="18"/>
      <c r="K454" s="17">
        <v>43622</v>
      </c>
      <c r="L454" s="18">
        <v>11843.75</v>
      </c>
      <c r="M454" s="18">
        <v>0.22712401060000001</v>
      </c>
      <c r="N454" s="18">
        <v>9.852685772E-2</v>
      </c>
    </row>
    <row r="455" spans="1:14" ht="15" thickBot="1" x14ac:dyDescent="0.35">
      <c r="A455" s="17">
        <v>43623</v>
      </c>
      <c r="B455" s="18">
        <v>111.1</v>
      </c>
      <c r="C455" s="18">
        <v>-1.093892434</v>
      </c>
      <c r="D455" s="18">
        <v>-0.39267399689999999</v>
      </c>
      <c r="F455" s="17">
        <v>43623</v>
      </c>
      <c r="G455" s="18">
        <v>499.95</v>
      </c>
      <c r="H455" s="18">
        <v>-0.63006300630000001</v>
      </c>
      <c r="I455" s="18">
        <v>-0.27449855480000002</v>
      </c>
      <c r="J455" s="18"/>
      <c r="K455" s="17">
        <v>43623</v>
      </c>
      <c r="L455" s="18">
        <v>11870.65</v>
      </c>
      <c r="M455" s="18">
        <v>0.43847641030000001</v>
      </c>
      <c r="N455" s="18">
        <v>0.19001161120000001</v>
      </c>
    </row>
    <row r="456" spans="1:14" ht="15" thickBot="1" x14ac:dyDescent="0.35">
      <c r="A456" s="17">
        <v>43626</v>
      </c>
      <c r="B456" s="18">
        <v>110.1</v>
      </c>
      <c r="C456" s="18">
        <v>-0.55299539170000001</v>
      </c>
      <c r="D456" s="18">
        <v>0.33399875959999997</v>
      </c>
      <c r="F456" s="17">
        <v>43626</v>
      </c>
      <c r="G456" s="18">
        <v>496.8</v>
      </c>
      <c r="H456" s="18">
        <v>-1.217793881</v>
      </c>
      <c r="I456" s="18">
        <v>-0.53212788960000001</v>
      </c>
      <c r="J456" s="18"/>
      <c r="K456" s="17">
        <v>43626</v>
      </c>
      <c r="L456" s="18">
        <v>11922.7</v>
      </c>
      <c r="M456" s="18">
        <v>0.35981782649999999</v>
      </c>
      <c r="N456" s="18">
        <v>0.15598643100000001</v>
      </c>
    </row>
    <row r="457" spans="1:14" ht="15" thickBot="1" x14ac:dyDescent="0.35">
      <c r="A457" s="17">
        <v>43627</v>
      </c>
      <c r="B457" s="18">
        <v>110.95</v>
      </c>
      <c r="C457" s="18">
        <v>0.55607043560000002</v>
      </c>
      <c r="D457" s="18">
        <v>-0.27487084280000001</v>
      </c>
      <c r="F457" s="17">
        <v>43627</v>
      </c>
      <c r="G457" s="18">
        <v>490.75</v>
      </c>
      <c r="H457" s="18">
        <v>0.30565461030000002</v>
      </c>
      <c r="I457" s="18">
        <v>0.13254165379999999</v>
      </c>
      <c r="J457" s="18"/>
      <c r="K457" s="17">
        <v>43627</v>
      </c>
      <c r="L457" s="18">
        <v>11965.6</v>
      </c>
      <c r="M457" s="18">
        <v>-0.49642307949999998</v>
      </c>
      <c r="N457" s="18">
        <v>-0.21613071040000001</v>
      </c>
    </row>
    <row r="458" spans="1:14" ht="15" thickBot="1" x14ac:dyDescent="0.35">
      <c r="A458" s="17">
        <v>43628</v>
      </c>
      <c r="B458" s="18">
        <v>110.25</v>
      </c>
      <c r="C458" s="18">
        <v>-2.350230415</v>
      </c>
      <c r="D458" s="18">
        <v>-1.5845333619999999</v>
      </c>
      <c r="F458" s="17">
        <v>43628</v>
      </c>
      <c r="G458" s="18">
        <v>492.25</v>
      </c>
      <c r="H458" s="18">
        <v>-1.4728288469999999</v>
      </c>
      <c r="I458" s="18">
        <v>-0.64439862079999999</v>
      </c>
      <c r="J458" s="18"/>
      <c r="K458" s="17">
        <v>43628</v>
      </c>
      <c r="L458" s="18">
        <v>11906.2</v>
      </c>
      <c r="M458" s="18">
        <v>6.5932035410000006E-2</v>
      </c>
      <c r="N458" s="18">
        <v>2.8624483839999999E-2</v>
      </c>
    </row>
    <row r="459" spans="1:14" ht="15" thickBot="1" x14ac:dyDescent="0.35">
      <c r="A459" s="17">
        <v>43629</v>
      </c>
      <c r="B459" s="18">
        <v>106.3</v>
      </c>
      <c r="C459" s="18">
        <v>-3.680981595</v>
      </c>
      <c r="D459" s="18">
        <v>8.1634325150000006E-2</v>
      </c>
      <c r="F459" s="17">
        <v>43629</v>
      </c>
      <c r="G459" s="18">
        <v>485</v>
      </c>
      <c r="H459" s="18">
        <v>-3.0618556699999999</v>
      </c>
      <c r="I459" s="18">
        <v>-1.3505298160000001</v>
      </c>
      <c r="J459" s="18"/>
      <c r="K459" s="17">
        <v>43629</v>
      </c>
      <c r="L459" s="18">
        <v>11914.05</v>
      </c>
      <c r="M459" s="18">
        <v>-0.76170571720000002</v>
      </c>
      <c r="N459" s="18">
        <v>-0.33207090299999997</v>
      </c>
    </row>
    <row r="460" spans="1:14" ht="15" thickBot="1" x14ac:dyDescent="0.35">
      <c r="A460" s="17">
        <v>43630</v>
      </c>
      <c r="B460" s="18">
        <v>106.5</v>
      </c>
      <c r="C460" s="18">
        <v>2.5477707010000001</v>
      </c>
      <c r="D460" s="18">
        <v>-0.47150678309999999</v>
      </c>
      <c r="F460" s="17">
        <v>43630</v>
      </c>
      <c r="G460" s="18">
        <v>470.15</v>
      </c>
      <c r="H460" s="18">
        <v>4.339040732</v>
      </c>
      <c r="I460" s="18">
        <v>1.84468396</v>
      </c>
      <c r="J460" s="18"/>
      <c r="K460" s="17">
        <v>43630</v>
      </c>
      <c r="L460" s="18">
        <v>11823.3</v>
      </c>
      <c r="M460" s="18">
        <v>-1.27840789</v>
      </c>
      <c r="N460" s="18">
        <v>-0.55878492670000002</v>
      </c>
    </row>
    <row r="461" spans="1:14" ht="15" thickBot="1" x14ac:dyDescent="0.35">
      <c r="A461" s="17">
        <v>43633</v>
      </c>
      <c r="B461" s="18">
        <v>105.35</v>
      </c>
      <c r="C461" s="18">
        <v>-9.5556617299999994E-2</v>
      </c>
      <c r="D461" s="18">
        <v>-0.1238483202</v>
      </c>
      <c r="F461" s="17">
        <v>43633</v>
      </c>
      <c r="G461" s="18">
        <v>490.55</v>
      </c>
      <c r="H461" s="18">
        <v>-4.0566710830000003</v>
      </c>
      <c r="I461" s="18">
        <v>-1.798521703</v>
      </c>
      <c r="J461" s="18"/>
      <c r="K461" s="17">
        <v>43633</v>
      </c>
      <c r="L461" s="18">
        <v>11672.15</v>
      </c>
      <c r="M461" s="18">
        <v>0.1657792266</v>
      </c>
      <c r="N461" s="18">
        <v>7.1937391170000003E-2</v>
      </c>
    </row>
    <row r="462" spans="1:14" ht="15" thickBot="1" x14ac:dyDescent="0.35">
      <c r="A462" s="17">
        <v>43634</v>
      </c>
      <c r="B462" s="18">
        <v>105.05</v>
      </c>
      <c r="C462" s="18">
        <v>-4.1128646580000003</v>
      </c>
      <c r="D462" s="18">
        <v>-1.8582277519999999</v>
      </c>
      <c r="F462" s="17">
        <v>43634</v>
      </c>
      <c r="G462" s="18">
        <v>470.65</v>
      </c>
      <c r="H462" s="18">
        <v>-1.2429618609999999</v>
      </c>
      <c r="I462" s="18">
        <v>-0.5431943642</v>
      </c>
      <c r="J462" s="18"/>
      <c r="K462" s="17">
        <v>43634</v>
      </c>
      <c r="L462" s="18">
        <v>11691.5</v>
      </c>
      <c r="M462" s="18">
        <v>-4.2766112130000002E-4</v>
      </c>
      <c r="N462" s="18">
        <v>-1.8573126230000001E-4</v>
      </c>
    </row>
    <row r="463" spans="1:14" ht="15" thickBot="1" x14ac:dyDescent="0.35">
      <c r="A463" s="17">
        <v>43635</v>
      </c>
      <c r="B463" s="18">
        <v>100.65</v>
      </c>
      <c r="C463" s="18">
        <v>-1.0972568579999999</v>
      </c>
      <c r="D463" s="18">
        <v>-0.47725148610000001</v>
      </c>
      <c r="F463" s="17">
        <v>43635</v>
      </c>
      <c r="G463" s="18">
        <v>464.8</v>
      </c>
      <c r="H463" s="18">
        <v>-1.5382960409999999</v>
      </c>
      <c r="I463" s="18">
        <v>-0.67326526840000001</v>
      </c>
      <c r="J463" s="18"/>
      <c r="K463" s="17">
        <v>43635</v>
      </c>
      <c r="L463" s="18">
        <v>11691.45</v>
      </c>
      <c r="M463" s="18">
        <v>1.2000222380000001</v>
      </c>
      <c r="N463" s="18">
        <v>0.51806079390000004</v>
      </c>
    </row>
    <row r="464" spans="1:14" ht="15" thickBot="1" x14ac:dyDescent="0.35">
      <c r="A464" s="17">
        <v>43636</v>
      </c>
      <c r="B464" s="18">
        <v>99.55</v>
      </c>
      <c r="C464" s="18">
        <v>-5.0428643469999999E-2</v>
      </c>
      <c r="D464" s="18">
        <v>0.1089276924</v>
      </c>
      <c r="F464" s="17">
        <v>43636</v>
      </c>
      <c r="G464" s="18">
        <v>457.65</v>
      </c>
      <c r="H464" s="18">
        <v>2.0211952370000001</v>
      </c>
      <c r="I464" s="18">
        <v>0.86904072330000004</v>
      </c>
      <c r="J464" s="18"/>
      <c r="K464" s="17">
        <v>43636</v>
      </c>
      <c r="L464" s="18">
        <v>11831.75</v>
      </c>
      <c r="M464" s="18">
        <v>-0.90984004900000004</v>
      </c>
      <c r="N464" s="18">
        <v>-0.39694705520000001</v>
      </c>
    </row>
    <row r="465" spans="1:14" ht="15" thickBot="1" x14ac:dyDescent="0.35">
      <c r="A465" s="17">
        <v>43637</v>
      </c>
      <c r="B465" s="18">
        <v>99.8</v>
      </c>
      <c r="C465" s="18">
        <v>-0.65590312819999996</v>
      </c>
      <c r="D465" s="18">
        <v>0</v>
      </c>
      <c r="F465" s="17">
        <v>43637</v>
      </c>
      <c r="G465" s="18">
        <v>466.9</v>
      </c>
      <c r="H465" s="18">
        <v>0.65324480620000003</v>
      </c>
      <c r="I465" s="18">
        <v>0.28277800069999998</v>
      </c>
      <c r="J465" s="18"/>
      <c r="K465" s="17">
        <v>43637</v>
      </c>
      <c r="L465" s="18">
        <v>11724.1</v>
      </c>
      <c r="M465" s="18">
        <v>-0.20854479240000001</v>
      </c>
      <c r="N465" s="18">
        <v>-9.066442341E-2</v>
      </c>
    </row>
    <row r="466" spans="1:14" ht="15" thickBot="1" x14ac:dyDescent="0.35">
      <c r="A466" s="17">
        <v>43640</v>
      </c>
      <c r="B466" s="18">
        <v>99.8</v>
      </c>
      <c r="C466" s="18">
        <v>0.86338242759999995</v>
      </c>
      <c r="D466" s="18">
        <v>0.13035361919999999</v>
      </c>
      <c r="F466" s="17">
        <v>43640</v>
      </c>
      <c r="G466" s="18">
        <v>469.95</v>
      </c>
      <c r="H466" s="18">
        <v>3.532290669</v>
      </c>
      <c r="I466" s="18">
        <v>1.507582296</v>
      </c>
      <c r="J466" s="18"/>
      <c r="K466" s="17">
        <v>43640</v>
      </c>
      <c r="L466" s="18">
        <v>11699.65</v>
      </c>
      <c r="M466" s="18">
        <v>0.82737517790000004</v>
      </c>
      <c r="N466" s="18">
        <v>0.35784614209999999</v>
      </c>
    </row>
    <row r="467" spans="1:14" ht="15" thickBot="1" x14ac:dyDescent="0.35">
      <c r="A467" s="17">
        <v>43641</v>
      </c>
      <c r="B467" s="18">
        <v>100.1</v>
      </c>
      <c r="C467" s="18">
        <v>-0.30211480359999998</v>
      </c>
      <c r="D467" s="18">
        <v>-0.3703562044</v>
      </c>
      <c r="F467" s="17">
        <v>43641</v>
      </c>
      <c r="G467" s="18">
        <v>486.55</v>
      </c>
      <c r="H467" s="18">
        <v>-4.0489158359999999</v>
      </c>
      <c r="I467" s="18">
        <v>-1.7950113750000001</v>
      </c>
      <c r="J467" s="18"/>
      <c r="K467" s="17">
        <v>43641</v>
      </c>
      <c r="L467" s="18">
        <v>11796.45</v>
      </c>
      <c r="M467" s="18">
        <v>0.43318116890000002</v>
      </c>
      <c r="N467" s="18">
        <v>0.1877218963</v>
      </c>
    </row>
    <row r="468" spans="1:14" ht="15" thickBot="1" x14ac:dyDescent="0.35">
      <c r="A468" s="17">
        <v>43642</v>
      </c>
      <c r="B468" s="18">
        <v>99.25</v>
      </c>
      <c r="C468" s="18">
        <v>-1.212121212</v>
      </c>
      <c r="D468" s="18">
        <v>-0.15342238380000001</v>
      </c>
      <c r="F468" s="17">
        <v>43642</v>
      </c>
      <c r="G468" s="18">
        <v>466.85</v>
      </c>
      <c r="H468" s="18">
        <v>0.67473492560000004</v>
      </c>
      <c r="I468" s="18">
        <v>0.29204947930000003</v>
      </c>
      <c r="J468" s="18"/>
      <c r="K468" s="17">
        <v>43642</v>
      </c>
      <c r="L468" s="18">
        <v>11847.55</v>
      </c>
      <c r="M468" s="18">
        <v>-5.0643381969999998E-2</v>
      </c>
      <c r="N468" s="18">
        <v>-2.1999712500000001E-2</v>
      </c>
    </row>
    <row r="469" spans="1:14" ht="15" thickBot="1" x14ac:dyDescent="0.35">
      <c r="A469" s="17">
        <v>43643</v>
      </c>
      <c r="B469" s="18">
        <v>98.9</v>
      </c>
      <c r="C469" s="18">
        <v>1.2269938650000001</v>
      </c>
      <c r="D469" s="18">
        <v>0.15342238380000001</v>
      </c>
      <c r="F469" s="17">
        <v>43643</v>
      </c>
      <c r="G469" s="18">
        <v>470</v>
      </c>
      <c r="H469" s="18">
        <v>-0.17021276599999999</v>
      </c>
      <c r="I469" s="18">
        <v>-7.3985449219999999E-2</v>
      </c>
      <c r="J469" s="18"/>
      <c r="K469" s="17">
        <v>43643</v>
      </c>
      <c r="L469" s="18">
        <v>11841.55</v>
      </c>
      <c r="M469" s="18">
        <v>-0.44504308980000001</v>
      </c>
      <c r="N469" s="18">
        <v>-0.1937111275</v>
      </c>
    </row>
    <row r="470" spans="1:14" ht="15" thickBot="1" x14ac:dyDescent="0.35">
      <c r="A470" s="17">
        <v>43644</v>
      </c>
      <c r="B470" s="18">
        <v>99.25</v>
      </c>
      <c r="C470" s="18">
        <v>0</v>
      </c>
      <c r="D470" s="18">
        <v>2.187330602E-2</v>
      </c>
      <c r="F470" s="17">
        <v>43644</v>
      </c>
      <c r="G470" s="18">
        <v>469.2</v>
      </c>
      <c r="H470" s="18">
        <v>-0.46888320550000001</v>
      </c>
      <c r="I470" s="18">
        <v>-0.20411228770000001</v>
      </c>
      <c r="J470" s="18"/>
      <c r="K470" s="17">
        <v>43644</v>
      </c>
      <c r="L470" s="18">
        <v>11788.85</v>
      </c>
      <c r="M470" s="18">
        <v>0.65103890539999998</v>
      </c>
      <c r="N470" s="18">
        <v>0.28182619720000002</v>
      </c>
    </row>
    <row r="471" spans="1:14" ht="15" thickBot="1" x14ac:dyDescent="0.35">
      <c r="A471" s="17">
        <v>43647</v>
      </c>
      <c r="B471" s="18">
        <v>99.3</v>
      </c>
      <c r="C471" s="18">
        <v>-0.65656565659999999</v>
      </c>
      <c r="D471" s="18">
        <v>-0.26320958259999999</v>
      </c>
      <c r="F471" s="17">
        <v>43647</v>
      </c>
      <c r="G471" s="18">
        <v>467</v>
      </c>
      <c r="H471" s="18">
        <v>0.40685224840000001</v>
      </c>
      <c r="I471" s="18">
        <v>0.17633521730000001</v>
      </c>
      <c r="J471" s="18"/>
      <c r="K471" s="17">
        <v>43647</v>
      </c>
      <c r="L471" s="18">
        <v>11865.6</v>
      </c>
      <c r="M471" s="18">
        <v>0.37671925569999998</v>
      </c>
      <c r="N471" s="18">
        <v>0.16329969599999999</v>
      </c>
    </row>
    <row r="472" spans="1:14" ht="15" thickBot="1" x14ac:dyDescent="0.35">
      <c r="A472" s="17">
        <v>43648</v>
      </c>
      <c r="B472" s="18">
        <v>98.7</v>
      </c>
      <c r="C472" s="18">
        <v>0.35587188609999998</v>
      </c>
      <c r="D472" s="18">
        <v>0.1318041928</v>
      </c>
      <c r="F472" s="17">
        <v>43648</v>
      </c>
      <c r="G472" s="18">
        <v>468.9</v>
      </c>
      <c r="H472" s="18">
        <v>0.1172957987</v>
      </c>
      <c r="I472" s="18">
        <v>5.0911065679999999E-2</v>
      </c>
      <c r="J472" s="18"/>
      <c r="K472" s="17">
        <v>43648</v>
      </c>
      <c r="L472" s="18">
        <v>11910.3</v>
      </c>
      <c r="M472" s="18">
        <v>5.415480718E-2</v>
      </c>
      <c r="N472" s="18">
        <v>2.3512767859999999E-2</v>
      </c>
    </row>
    <row r="473" spans="1:14" ht="15" thickBot="1" x14ac:dyDescent="0.35">
      <c r="A473" s="17">
        <v>43649</v>
      </c>
      <c r="B473" s="18">
        <v>99</v>
      </c>
      <c r="C473" s="18">
        <v>-0.40526849040000001</v>
      </c>
      <c r="D473" s="18">
        <v>-4.3890300040000003E-2</v>
      </c>
      <c r="F473" s="17">
        <v>43649</v>
      </c>
      <c r="G473" s="18">
        <v>469.45</v>
      </c>
      <c r="H473" s="18">
        <v>-0.93726701459999995</v>
      </c>
      <c r="I473" s="18">
        <v>-0.40896946849999999</v>
      </c>
      <c r="J473" s="18"/>
      <c r="K473" s="17">
        <v>43649</v>
      </c>
      <c r="L473" s="18">
        <v>11916.75</v>
      </c>
      <c r="M473" s="18">
        <v>0.25174649129999999</v>
      </c>
      <c r="N473" s="18">
        <v>0.1091947227</v>
      </c>
    </row>
    <row r="474" spans="1:14" ht="15" thickBot="1" x14ac:dyDescent="0.35">
      <c r="A474" s="17">
        <v>43650</v>
      </c>
      <c r="B474" s="18">
        <v>98.9</v>
      </c>
      <c r="C474" s="18">
        <v>-1.1190233979999999</v>
      </c>
      <c r="D474" s="18">
        <v>-0.66373347189999998</v>
      </c>
      <c r="F474" s="17">
        <v>43650</v>
      </c>
      <c r="G474" s="18">
        <v>465.05</v>
      </c>
      <c r="H474" s="18">
        <v>-1.1074078060000001</v>
      </c>
      <c r="I474" s="18">
        <v>-0.48362391370000002</v>
      </c>
      <c r="J474" s="18"/>
      <c r="K474" s="17">
        <v>43650</v>
      </c>
      <c r="L474" s="18">
        <v>11946.75</v>
      </c>
      <c r="M474" s="18">
        <v>-1.135036725</v>
      </c>
      <c r="N474" s="18">
        <v>-0.49575906320000002</v>
      </c>
    </row>
    <row r="475" spans="1:14" ht="15" thickBot="1" x14ac:dyDescent="0.35">
      <c r="A475" s="17">
        <v>43651</v>
      </c>
      <c r="B475" s="18">
        <v>97.4</v>
      </c>
      <c r="C475" s="18">
        <v>-2.263374486</v>
      </c>
      <c r="D475" s="18">
        <v>-0.87830241490000005</v>
      </c>
      <c r="F475" s="17">
        <v>43651</v>
      </c>
      <c r="G475" s="18">
        <v>459.9</v>
      </c>
      <c r="H475" s="18">
        <v>0.1739508589</v>
      </c>
      <c r="I475" s="18">
        <v>7.5480267860000005E-2</v>
      </c>
      <c r="J475" s="18"/>
      <c r="K475" s="17">
        <v>43651</v>
      </c>
      <c r="L475" s="18">
        <v>11811.15</v>
      </c>
      <c r="M475" s="18">
        <v>-2.138233788</v>
      </c>
      <c r="N475" s="18">
        <v>-0.93869503440000002</v>
      </c>
    </row>
    <row r="476" spans="1:14" ht="15" thickBot="1" x14ac:dyDescent="0.35">
      <c r="A476" s="17">
        <v>43654</v>
      </c>
      <c r="B476" s="18">
        <v>95.45</v>
      </c>
      <c r="C476" s="18">
        <v>-0.4210526316</v>
      </c>
      <c r="D476" s="18">
        <v>9.0904163359999998E-2</v>
      </c>
      <c r="F476" s="17">
        <v>43654</v>
      </c>
      <c r="G476" s="18">
        <v>460.7</v>
      </c>
      <c r="H476" s="18">
        <v>1.7907532020000001</v>
      </c>
      <c r="I476" s="18">
        <v>0.77083279429999996</v>
      </c>
      <c r="J476" s="18"/>
      <c r="K476" s="17">
        <v>43654</v>
      </c>
      <c r="L476" s="18">
        <v>11558.6</v>
      </c>
      <c r="M476" s="18">
        <v>-2.335923036E-2</v>
      </c>
      <c r="N476" s="18">
        <v>-1.0145969899999999E-2</v>
      </c>
    </row>
    <row r="477" spans="1:14" ht="15" thickBot="1" x14ac:dyDescent="0.35">
      <c r="A477" s="17">
        <v>43655</v>
      </c>
      <c r="B477" s="18">
        <v>95.65</v>
      </c>
      <c r="C477" s="18">
        <v>-0.79281183929999999</v>
      </c>
      <c r="D477" s="18">
        <v>-0.61732816260000001</v>
      </c>
      <c r="F477" s="17">
        <v>43655</v>
      </c>
      <c r="G477" s="18">
        <v>468.95</v>
      </c>
      <c r="H477" s="18">
        <v>0.2025802324</v>
      </c>
      <c r="I477" s="18">
        <v>8.7890482739999998E-2</v>
      </c>
      <c r="J477" s="18"/>
      <c r="K477" s="17">
        <v>43655</v>
      </c>
      <c r="L477" s="18">
        <v>11555.9</v>
      </c>
      <c r="M477" s="18">
        <v>-0.49325452800000003</v>
      </c>
      <c r="N477" s="18">
        <v>-0.2147477827</v>
      </c>
    </row>
    <row r="478" spans="1:14" ht="15" thickBot="1" x14ac:dyDescent="0.35">
      <c r="A478" s="17">
        <v>43656</v>
      </c>
      <c r="B478" s="18">
        <v>94.3</v>
      </c>
      <c r="C478" s="18">
        <v>-0.79914757589999996</v>
      </c>
      <c r="D478" s="18">
        <v>-0.43973704520000001</v>
      </c>
      <c r="F478" s="17">
        <v>43656</v>
      </c>
      <c r="G478" s="18">
        <v>469.9</v>
      </c>
      <c r="H478" s="18">
        <v>-1.042775059</v>
      </c>
      <c r="I478" s="18">
        <v>-0.45524921330000001</v>
      </c>
      <c r="J478" s="18"/>
      <c r="K478" s="17">
        <v>43656</v>
      </c>
      <c r="L478" s="18">
        <v>11498.9</v>
      </c>
      <c r="M478" s="18">
        <v>0.730504657</v>
      </c>
      <c r="N478" s="18">
        <v>0.31610097590000003</v>
      </c>
    </row>
    <row r="479" spans="1:14" ht="15" thickBot="1" x14ac:dyDescent="0.35">
      <c r="A479" s="17">
        <v>43657</v>
      </c>
      <c r="B479" s="18">
        <v>93.35</v>
      </c>
      <c r="C479" s="18">
        <v>0.96670247050000002</v>
      </c>
      <c r="D479" s="18">
        <v>0.55472108959999999</v>
      </c>
      <c r="F479" s="17">
        <v>43657</v>
      </c>
      <c r="G479" s="18">
        <v>465</v>
      </c>
      <c r="H479" s="18">
        <v>1.5053763440000001</v>
      </c>
      <c r="I479" s="18">
        <v>0.64890457440000004</v>
      </c>
      <c r="J479" s="18"/>
      <c r="K479" s="17">
        <v>43657</v>
      </c>
      <c r="L479" s="18">
        <v>11582.9</v>
      </c>
      <c r="M479" s="18">
        <v>-0.26245586170000001</v>
      </c>
      <c r="N479" s="18">
        <v>-0.1141329724</v>
      </c>
    </row>
    <row r="480" spans="1:14" ht="15" thickBot="1" x14ac:dyDescent="0.35">
      <c r="A480" s="17">
        <v>43658</v>
      </c>
      <c r="B480" s="18">
        <v>94.55</v>
      </c>
      <c r="C480" s="18">
        <v>-3.191489362</v>
      </c>
      <c r="D480" s="18">
        <v>-1.3292197509999999</v>
      </c>
      <c r="F480" s="17">
        <v>43658</v>
      </c>
      <c r="G480" s="18">
        <v>472</v>
      </c>
      <c r="H480" s="18">
        <v>-0.42372881359999998</v>
      </c>
      <c r="I480" s="18">
        <v>-0.1844140698</v>
      </c>
      <c r="J480" s="18"/>
      <c r="K480" s="17">
        <v>43658</v>
      </c>
      <c r="L480" s="18">
        <v>11552.5</v>
      </c>
      <c r="M480" s="18">
        <v>0.310322441</v>
      </c>
      <c r="N480" s="18">
        <v>0.1345626425</v>
      </c>
    </row>
    <row r="481" spans="1:14" ht="15" thickBot="1" x14ac:dyDescent="0.35">
      <c r="A481" s="17">
        <v>43661</v>
      </c>
      <c r="B481" s="18">
        <v>91.7</v>
      </c>
      <c r="C481" s="18">
        <v>-2.4175824179999998</v>
      </c>
      <c r="D481" s="18">
        <v>0.21260038849999999</v>
      </c>
      <c r="F481" s="17">
        <v>43661</v>
      </c>
      <c r="G481" s="18">
        <v>470</v>
      </c>
      <c r="H481" s="18">
        <v>-2.1276595739999999</v>
      </c>
      <c r="I481" s="18">
        <v>-0.93400262540000001</v>
      </c>
      <c r="J481" s="18"/>
      <c r="K481" s="17">
        <v>43661</v>
      </c>
      <c r="L481" s="18">
        <v>11588.35</v>
      </c>
      <c r="M481" s="18">
        <v>0.64072969840000005</v>
      </c>
      <c r="N481" s="18">
        <v>0.27737769769999998</v>
      </c>
    </row>
    <row r="482" spans="1:14" ht="15" thickBot="1" x14ac:dyDescent="0.35">
      <c r="A482" s="17">
        <v>43662</v>
      </c>
      <c r="B482" s="18">
        <v>92.15</v>
      </c>
      <c r="C482" s="18">
        <v>-0.16891891889999999</v>
      </c>
      <c r="D482" s="18">
        <v>-1.4130485180000001</v>
      </c>
      <c r="F482" s="17">
        <v>43662</v>
      </c>
      <c r="G482" s="18">
        <v>460</v>
      </c>
      <c r="H482" s="18">
        <v>-0.97826086960000003</v>
      </c>
      <c r="I482" s="18">
        <v>-0.4269450373</v>
      </c>
      <c r="J482" s="18"/>
      <c r="K482" s="17">
        <v>43662</v>
      </c>
      <c r="L482" s="18">
        <v>11662.6</v>
      </c>
      <c r="M482" s="18">
        <v>0.21350299249999999</v>
      </c>
      <c r="N482" s="18">
        <v>9.2624328790000002E-2</v>
      </c>
    </row>
    <row r="483" spans="1:14" ht="15" thickBot="1" x14ac:dyDescent="0.35">
      <c r="A483" s="17">
        <v>43663</v>
      </c>
      <c r="B483" s="18">
        <v>89.2</v>
      </c>
      <c r="C483" s="18">
        <v>-3.609701072</v>
      </c>
      <c r="D483" s="18">
        <v>-1.284696236</v>
      </c>
      <c r="F483" s="17">
        <v>43663</v>
      </c>
      <c r="G483" s="18">
        <v>455.5</v>
      </c>
      <c r="H483" s="18">
        <v>1.3391877059999999</v>
      </c>
      <c r="I483" s="18">
        <v>0.57774188390000003</v>
      </c>
      <c r="J483" s="18"/>
      <c r="K483" s="17">
        <v>43663</v>
      </c>
      <c r="L483" s="18">
        <v>11687.5</v>
      </c>
      <c r="M483" s="18">
        <v>-0.77518716580000002</v>
      </c>
      <c r="N483" s="18">
        <v>-0.3379711621</v>
      </c>
    </row>
    <row r="484" spans="1:14" ht="15" thickBot="1" x14ac:dyDescent="0.35">
      <c r="A484" s="17">
        <v>43664</v>
      </c>
      <c r="B484" s="18">
        <v>86.6</v>
      </c>
      <c r="C484" s="18">
        <v>-3.3352837919999998</v>
      </c>
      <c r="D484" s="18">
        <v>-1.791686823</v>
      </c>
      <c r="F484" s="17">
        <v>43664</v>
      </c>
      <c r="G484" s="18">
        <v>461.6</v>
      </c>
      <c r="H484" s="18">
        <v>-2.94627383</v>
      </c>
      <c r="I484" s="18">
        <v>-1.298778615</v>
      </c>
      <c r="J484" s="18"/>
      <c r="K484" s="17">
        <v>43664</v>
      </c>
      <c r="L484" s="18">
        <v>11596.9</v>
      </c>
      <c r="M484" s="18">
        <v>-1.5318748980000001</v>
      </c>
      <c r="N484" s="18">
        <v>-0.67043312529999999</v>
      </c>
    </row>
    <row r="485" spans="1:14" ht="15" thickBot="1" x14ac:dyDescent="0.35">
      <c r="A485" s="17">
        <v>43665</v>
      </c>
      <c r="B485" s="18">
        <v>83.1</v>
      </c>
      <c r="C485" s="18">
        <v>-3.08716707</v>
      </c>
      <c r="D485" s="18">
        <v>-1.3535479029999999</v>
      </c>
      <c r="F485" s="17">
        <v>43665</v>
      </c>
      <c r="G485" s="18">
        <v>448</v>
      </c>
      <c r="H485" s="18">
        <v>0.33482142860000003</v>
      </c>
      <c r="I485" s="18">
        <v>0.1451682071</v>
      </c>
      <c r="J485" s="18"/>
      <c r="K485" s="17">
        <v>43665</v>
      </c>
      <c r="L485" s="18">
        <v>11419.25</v>
      </c>
      <c r="M485" s="18">
        <v>-0.63970926289999996</v>
      </c>
      <c r="N485" s="18">
        <v>-0.27871463810000002</v>
      </c>
    </row>
    <row r="486" spans="1:14" ht="15" thickBot="1" x14ac:dyDescent="0.35">
      <c r="A486" s="17">
        <v>43668</v>
      </c>
      <c r="B486" s="18">
        <v>80.55</v>
      </c>
      <c r="C486" s="18">
        <v>-0.4996876952</v>
      </c>
      <c r="D486" s="18">
        <v>3.5694269059999999</v>
      </c>
      <c r="F486" s="17">
        <v>43668</v>
      </c>
      <c r="G486" s="18">
        <v>449.5</v>
      </c>
      <c r="H486" s="18">
        <v>1.0567297</v>
      </c>
      <c r="I486" s="18">
        <v>0.45652399110000003</v>
      </c>
      <c r="J486" s="18"/>
      <c r="K486" s="17">
        <v>43668</v>
      </c>
      <c r="L486" s="18">
        <v>11346.2</v>
      </c>
      <c r="M486" s="18">
        <v>-0.13352488060000001</v>
      </c>
      <c r="N486" s="18">
        <v>-5.8027868279999999E-2</v>
      </c>
    </row>
    <row r="487" spans="1:14" ht="15" thickBot="1" x14ac:dyDescent="0.35">
      <c r="A487" s="17">
        <v>43669</v>
      </c>
      <c r="B487" s="18">
        <v>87.45</v>
      </c>
      <c r="C487" s="18">
        <v>2.3226616450000002</v>
      </c>
      <c r="D487" s="18">
        <v>-1.8774998110000001</v>
      </c>
      <c r="F487" s="17">
        <v>43669</v>
      </c>
      <c r="G487" s="18">
        <v>454.25</v>
      </c>
      <c r="H487" s="18">
        <v>-3.1370390750000001</v>
      </c>
      <c r="I487" s="18">
        <v>-1.384225949</v>
      </c>
      <c r="J487" s="18"/>
      <c r="K487" s="17">
        <v>43669</v>
      </c>
      <c r="L487" s="18">
        <v>11331.05</v>
      </c>
      <c r="M487" s="18">
        <v>-0.52731212019999996</v>
      </c>
      <c r="N487" s="18">
        <v>-0.22961467050000001</v>
      </c>
    </row>
    <row r="488" spans="1:14" ht="15" thickBot="1" x14ac:dyDescent="0.35">
      <c r="A488" s="17">
        <v>43670</v>
      </c>
      <c r="B488" s="18">
        <v>83.75</v>
      </c>
      <c r="C488" s="18">
        <v>1.779141104</v>
      </c>
      <c r="D488" s="18">
        <v>0.2327275791</v>
      </c>
      <c r="F488" s="17">
        <v>43670</v>
      </c>
      <c r="G488" s="18">
        <v>440</v>
      </c>
      <c r="H488" s="18">
        <v>2.1704545450000001</v>
      </c>
      <c r="I488" s="18">
        <v>0.93253255150000003</v>
      </c>
      <c r="J488" s="18"/>
      <c r="K488" s="17">
        <v>43670</v>
      </c>
      <c r="L488" s="18">
        <v>11271.3</v>
      </c>
      <c r="M488" s="18">
        <v>-0.16990054390000001</v>
      </c>
      <c r="N488" s="18">
        <v>-7.3849621899999995E-2</v>
      </c>
    </row>
    <row r="489" spans="1:14" ht="15" thickBot="1" x14ac:dyDescent="0.35">
      <c r="A489" s="17">
        <v>43671</v>
      </c>
      <c r="B489" s="18">
        <v>84.2</v>
      </c>
      <c r="C489" s="18">
        <v>0</v>
      </c>
      <c r="D489" s="18">
        <v>-0.31058140610000001</v>
      </c>
      <c r="F489" s="17">
        <v>43671</v>
      </c>
      <c r="G489" s="18">
        <v>449.55</v>
      </c>
      <c r="H489" s="18">
        <v>-5.6834612389999997</v>
      </c>
      <c r="I489" s="18">
        <v>-2.541214541</v>
      </c>
      <c r="J489" s="18"/>
      <c r="K489" s="17">
        <v>43671</v>
      </c>
      <c r="L489" s="18">
        <v>11252.15</v>
      </c>
      <c r="M489" s="18">
        <v>0.28572317289999999</v>
      </c>
      <c r="N489" s="18">
        <v>0.12391106020000001</v>
      </c>
    </row>
    <row r="490" spans="1:14" ht="15" thickBot="1" x14ac:dyDescent="0.35">
      <c r="A490" s="17">
        <v>43672</v>
      </c>
      <c r="B490" s="18">
        <v>83.6</v>
      </c>
      <c r="C490" s="18">
        <v>-0.42194092830000002</v>
      </c>
      <c r="D490" s="18">
        <v>0.59334294359999995</v>
      </c>
      <c r="F490" s="17">
        <v>43672</v>
      </c>
      <c r="G490" s="18">
        <v>424</v>
      </c>
      <c r="H490" s="18">
        <v>0</v>
      </c>
      <c r="I490" s="18">
        <v>0</v>
      </c>
      <c r="J490" s="18"/>
      <c r="K490" s="17">
        <v>43672</v>
      </c>
      <c r="L490" s="18">
        <v>11284.3</v>
      </c>
      <c r="M490" s="18">
        <v>-0.84276384000000004</v>
      </c>
      <c r="N490" s="18">
        <v>-0.36755869590000001</v>
      </c>
    </row>
    <row r="491" spans="1:14" ht="15" thickBot="1" x14ac:dyDescent="0.35">
      <c r="A491" s="17">
        <v>43675</v>
      </c>
      <c r="B491" s="18">
        <v>84.75</v>
      </c>
      <c r="C491" s="18">
        <v>-3.08716707</v>
      </c>
      <c r="D491" s="18">
        <v>-2.288365813</v>
      </c>
      <c r="F491" s="17">
        <v>43675</v>
      </c>
      <c r="G491" s="18">
        <v>424</v>
      </c>
      <c r="H491" s="18">
        <v>0.2358490566</v>
      </c>
      <c r="I491" s="18">
        <v>0.1023073458</v>
      </c>
      <c r="J491" s="18"/>
      <c r="K491" s="17">
        <v>43675</v>
      </c>
      <c r="L491" s="18">
        <v>11189.2</v>
      </c>
      <c r="M491" s="18">
        <v>-0.92768026309999996</v>
      </c>
      <c r="N491" s="18">
        <v>-0.40476680650000002</v>
      </c>
    </row>
    <row r="492" spans="1:14" ht="15" thickBot="1" x14ac:dyDescent="0.35">
      <c r="A492" s="17">
        <v>43676</v>
      </c>
      <c r="B492" s="18">
        <v>80.400000000000006</v>
      </c>
      <c r="C492" s="18">
        <v>-2.2485946280000002</v>
      </c>
      <c r="D492" s="18">
        <v>-0.81790455390000005</v>
      </c>
      <c r="F492" s="17">
        <v>43676</v>
      </c>
      <c r="G492" s="18">
        <v>425</v>
      </c>
      <c r="H492" s="18">
        <v>2.1764705879999999</v>
      </c>
      <c r="I492" s="18">
        <v>0.93508970690000004</v>
      </c>
      <c r="J492" s="18"/>
      <c r="K492" s="17">
        <v>43676</v>
      </c>
      <c r="L492" s="18">
        <v>11085.4</v>
      </c>
      <c r="M492" s="18">
        <v>0.29408050229999999</v>
      </c>
      <c r="N492" s="18">
        <v>0.1275301106</v>
      </c>
    </row>
    <row r="493" spans="1:14" ht="15" thickBot="1" x14ac:dyDescent="0.35">
      <c r="A493" s="17">
        <v>43677</v>
      </c>
      <c r="B493" s="18">
        <v>78.900000000000006</v>
      </c>
      <c r="C493" s="18">
        <v>-0.44728434500000003</v>
      </c>
      <c r="D493" s="18">
        <v>-0.44259693319999999</v>
      </c>
      <c r="F493" s="17">
        <v>43677</v>
      </c>
      <c r="G493" s="18">
        <v>434.25</v>
      </c>
      <c r="H493" s="18">
        <v>-5.9643062750000002</v>
      </c>
      <c r="I493" s="18">
        <v>-2.6707267190000001</v>
      </c>
      <c r="J493" s="18"/>
      <c r="K493" s="17">
        <v>43677</v>
      </c>
      <c r="L493" s="18">
        <v>11118</v>
      </c>
      <c r="M493" s="18">
        <v>-1.241230437</v>
      </c>
      <c r="N493" s="18">
        <v>-0.54243295879999998</v>
      </c>
    </row>
    <row r="494" spans="1:14" ht="15" thickBot="1" x14ac:dyDescent="0.35">
      <c r="A494" s="17">
        <v>43678</v>
      </c>
      <c r="B494" s="18">
        <v>78.099999999999994</v>
      </c>
      <c r="C494" s="18">
        <v>-5.0706033379999997</v>
      </c>
      <c r="D494" s="18">
        <v>-1.269544875</v>
      </c>
      <c r="F494" s="17">
        <v>43678</v>
      </c>
      <c r="G494" s="18">
        <v>408.35</v>
      </c>
      <c r="H494" s="18">
        <v>0.40406514020000001</v>
      </c>
      <c r="I494" s="18">
        <v>0.1751296795</v>
      </c>
      <c r="J494" s="18"/>
      <c r="K494" s="17">
        <v>43678</v>
      </c>
      <c r="L494" s="18">
        <v>10980</v>
      </c>
      <c r="M494" s="18">
        <v>0.15801457190000001</v>
      </c>
      <c r="N494" s="18">
        <v>6.8570695070000007E-2</v>
      </c>
    </row>
    <row r="495" spans="1:14" ht="15" thickBot="1" x14ac:dyDescent="0.35">
      <c r="A495" s="17">
        <v>43679</v>
      </c>
      <c r="B495" s="18">
        <v>75.849999999999994</v>
      </c>
      <c r="C495" s="18">
        <v>-3.245436105</v>
      </c>
      <c r="D495" s="18">
        <v>-1.5741254659999999</v>
      </c>
      <c r="F495" s="17">
        <v>43679</v>
      </c>
      <c r="G495" s="18">
        <v>410</v>
      </c>
      <c r="H495" s="18">
        <v>2.6219512200000001</v>
      </c>
      <c r="I495" s="18">
        <v>1.1240267930000001</v>
      </c>
      <c r="J495" s="18"/>
      <c r="K495" s="17">
        <v>43679</v>
      </c>
      <c r="L495" s="18">
        <v>10997.35</v>
      </c>
      <c r="M495" s="18">
        <v>-1.225295185</v>
      </c>
      <c r="N495" s="18">
        <v>-0.53542595179999997</v>
      </c>
    </row>
    <row r="496" spans="1:14" ht="15" thickBot="1" x14ac:dyDescent="0.35">
      <c r="A496" s="17">
        <v>43682</v>
      </c>
      <c r="B496" s="18">
        <v>73.150000000000006</v>
      </c>
      <c r="C496" s="18">
        <v>2.236198463</v>
      </c>
      <c r="D496" s="18">
        <v>1.4594601899999999</v>
      </c>
      <c r="F496" s="17">
        <v>43682</v>
      </c>
      <c r="G496" s="18">
        <v>420.75</v>
      </c>
      <c r="H496" s="18">
        <v>-0.6654783125</v>
      </c>
      <c r="I496" s="18">
        <v>-0.28997950810000001</v>
      </c>
      <c r="J496" s="18"/>
      <c r="K496" s="17">
        <v>43682</v>
      </c>
      <c r="L496" s="18">
        <v>10862.6</v>
      </c>
      <c r="M496" s="18">
        <v>0.78848526139999997</v>
      </c>
      <c r="N496" s="18">
        <v>0.3410918289</v>
      </c>
    </row>
    <row r="497" spans="1:14" ht="15" thickBot="1" x14ac:dyDescent="0.35">
      <c r="A497" s="17">
        <v>43683</v>
      </c>
      <c r="B497" s="18">
        <v>75.650000000000006</v>
      </c>
      <c r="C497" s="18">
        <v>3.1442241970000002</v>
      </c>
      <c r="D497" s="18">
        <v>-5.7446368419999998E-2</v>
      </c>
      <c r="F497" s="17">
        <v>43683</v>
      </c>
      <c r="G497" s="18">
        <v>417.95</v>
      </c>
      <c r="H497" s="18">
        <v>0.56226821390000004</v>
      </c>
      <c r="I497" s="18">
        <v>0.24350604379999999</v>
      </c>
      <c r="J497" s="18"/>
      <c r="K497" s="17">
        <v>43683</v>
      </c>
      <c r="L497" s="18">
        <v>10948.25</v>
      </c>
      <c r="M497" s="18">
        <v>-0.8471673555</v>
      </c>
      <c r="N497" s="18">
        <v>-0.36948741540000002</v>
      </c>
    </row>
    <row r="498" spans="1:14" ht="15" thickBot="1" x14ac:dyDescent="0.35">
      <c r="A498" s="17">
        <v>43684</v>
      </c>
      <c r="B498" s="18">
        <v>75.55</v>
      </c>
      <c r="C498" s="18">
        <v>1.12657389</v>
      </c>
      <c r="D498" s="18">
        <v>0.68439154739999997</v>
      </c>
      <c r="F498" s="17">
        <v>43684</v>
      </c>
      <c r="G498" s="18">
        <v>420.3</v>
      </c>
      <c r="H498" s="18">
        <v>-2.4506305020000001</v>
      </c>
      <c r="I498" s="18">
        <v>-1.0775533289999999</v>
      </c>
      <c r="J498" s="18"/>
      <c r="K498" s="17">
        <v>43684</v>
      </c>
      <c r="L498" s="18">
        <v>10855.5</v>
      </c>
      <c r="M498" s="18">
        <v>1.630049284</v>
      </c>
      <c r="N498" s="18">
        <v>0.70221361819999994</v>
      </c>
    </row>
    <row r="499" spans="1:14" ht="15" thickBot="1" x14ac:dyDescent="0.35">
      <c r="A499" s="17">
        <v>43685</v>
      </c>
      <c r="B499" s="18">
        <v>76.75</v>
      </c>
      <c r="C499" s="18">
        <v>0.58977719529999995</v>
      </c>
      <c r="D499" s="18">
        <v>1.7468395160000001</v>
      </c>
      <c r="F499" s="17">
        <v>43685</v>
      </c>
      <c r="G499" s="18">
        <v>410</v>
      </c>
      <c r="H499" s="18">
        <v>-1.951219512</v>
      </c>
      <c r="I499" s="18">
        <v>-0.85578036349999997</v>
      </c>
      <c r="J499" s="18"/>
      <c r="K499" s="17">
        <v>43685</v>
      </c>
      <c r="L499" s="18">
        <v>11032.45</v>
      </c>
      <c r="M499" s="18">
        <v>0.69975390780000002</v>
      </c>
      <c r="N499" s="18">
        <v>0.30284092169999999</v>
      </c>
    </row>
    <row r="500" spans="1:14" ht="15" thickBot="1" x14ac:dyDescent="0.35">
      <c r="A500" s="17">
        <v>43686</v>
      </c>
      <c r="B500" s="18">
        <v>79.900000000000006</v>
      </c>
      <c r="C500" s="18">
        <v>0.32573289900000002</v>
      </c>
      <c r="D500" s="18">
        <v>-0.54697761050000004</v>
      </c>
      <c r="F500" s="17">
        <v>43686</v>
      </c>
      <c r="G500" s="18">
        <v>402</v>
      </c>
      <c r="H500" s="18">
        <v>1.915422886</v>
      </c>
      <c r="I500" s="18">
        <v>0.8239910869</v>
      </c>
      <c r="J500" s="18"/>
      <c r="K500" s="17">
        <v>43686</v>
      </c>
      <c r="L500" s="18">
        <v>11109.65</v>
      </c>
      <c r="M500" s="18">
        <v>-1.6544175560000001</v>
      </c>
      <c r="N500" s="18">
        <v>-0.72451432510000002</v>
      </c>
    </row>
    <row r="501" spans="1:14" ht="15" thickBot="1" x14ac:dyDescent="0.35">
      <c r="A501" s="17">
        <v>43690</v>
      </c>
      <c r="B501" s="18">
        <v>78.900000000000006</v>
      </c>
      <c r="C501" s="18">
        <v>-1.753246753</v>
      </c>
      <c r="D501" s="18">
        <v>-1.2848233579999999</v>
      </c>
      <c r="F501" s="17">
        <v>43690</v>
      </c>
      <c r="G501" s="18">
        <v>409.7</v>
      </c>
      <c r="H501" s="18">
        <v>-2.3675860389999999</v>
      </c>
      <c r="I501" s="18">
        <v>-1.040597263</v>
      </c>
      <c r="J501" s="18"/>
      <c r="K501" s="17">
        <v>43690</v>
      </c>
      <c r="L501" s="18">
        <v>10925.85</v>
      </c>
      <c r="M501" s="18">
        <v>0.94775234880000003</v>
      </c>
      <c r="N501" s="18">
        <v>0.40966536079999999</v>
      </c>
    </row>
    <row r="502" spans="1:14" ht="15" thickBot="1" x14ac:dyDescent="0.35">
      <c r="A502" s="17">
        <v>43691</v>
      </c>
      <c r="B502" s="18">
        <v>76.599999999999994</v>
      </c>
      <c r="C502" s="18">
        <v>-7.4025115660000003</v>
      </c>
      <c r="D502" s="18">
        <v>-1.2364067540000001</v>
      </c>
      <c r="F502" s="17">
        <v>43691</v>
      </c>
      <c r="G502" s="18">
        <v>400</v>
      </c>
      <c r="H502" s="18">
        <v>0</v>
      </c>
      <c r="I502" s="18">
        <v>0</v>
      </c>
      <c r="J502" s="18"/>
      <c r="K502" s="17">
        <v>43691</v>
      </c>
      <c r="L502" s="18">
        <v>11029.4</v>
      </c>
      <c r="M502" s="18">
        <v>0.1668268446</v>
      </c>
      <c r="N502" s="18">
        <v>7.2391610509999996E-2</v>
      </c>
    </row>
    <row r="503" spans="1:14" ht="15" thickBot="1" x14ac:dyDescent="0.35">
      <c r="A503" s="17">
        <v>43693</v>
      </c>
      <c r="B503" s="18">
        <v>74.45</v>
      </c>
      <c r="C503" s="18">
        <v>0.28551034980000001</v>
      </c>
      <c r="D503" s="18">
        <v>0.2036895776</v>
      </c>
      <c r="F503" s="17">
        <v>43693</v>
      </c>
      <c r="G503" s="18">
        <v>400</v>
      </c>
      <c r="H503" s="18">
        <v>2.4874999999999998</v>
      </c>
      <c r="I503" s="18">
        <v>1.067089942</v>
      </c>
      <c r="J503" s="18"/>
      <c r="K503" s="17">
        <v>43693</v>
      </c>
      <c r="L503" s="18">
        <v>11047.8</v>
      </c>
      <c r="M503" s="18">
        <v>5.5214612859999998E-2</v>
      </c>
      <c r="N503" s="18">
        <v>2.3972784059999998E-2</v>
      </c>
    </row>
    <row r="504" spans="1:14" ht="15" thickBot="1" x14ac:dyDescent="0.35">
      <c r="A504" s="17">
        <v>43696</v>
      </c>
      <c r="B504" s="18">
        <v>74.8</v>
      </c>
      <c r="C504" s="18">
        <v>3.558718861</v>
      </c>
      <c r="D504" s="18">
        <v>-0.14539500750000001</v>
      </c>
      <c r="F504" s="17">
        <v>43696</v>
      </c>
      <c r="G504" s="18">
        <v>409.95</v>
      </c>
      <c r="H504" s="18">
        <v>-2.4149286499999998</v>
      </c>
      <c r="I504" s="18">
        <v>-1.0616616000000001</v>
      </c>
      <c r="J504" s="18"/>
      <c r="K504" s="17">
        <v>43696</v>
      </c>
      <c r="L504" s="18">
        <v>11053.9</v>
      </c>
      <c r="M504" s="18">
        <v>-0.3338188332</v>
      </c>
      <c r="N504" s="18">
        <v>-0.1452181951</v>
      </c>
    </row>
    <row r="505" spans="1:14" ht="15" thickBot="1" x14ac:dyDescent="0.35">
      <c r="A505" s="17">
        <v>43697</v>
      </c>
      <c r="B505" s="18">
        <v>74.55</v>
      </c>
      <c r="C505" s="18">
        <v>-3.7800687289999999</v>
      </c>
      <c r="D505" s="18">
        <v>-2.0578047060000002</v>
      </c>
      <c r="F505" s="17">
        <v>43697</v>
      </c>
      <c r="G505" s="18">
        <v>400.05</v>
      </c>
      <c r="H505" s="18">
        <v>-0.17497812770000001</v>
      </c>
      <c r="I505" s="18">
        <v>-7.6058597709999995E-2</v>
      </c>
      <c r="J505" s="18"/>
      <c r="K505" s="17">
        <v>43697</v>
      </c>
      <c r="L505" s="18">
        <v>11017</v>
      </c>
      <c r="M505" s="18">
        <v>-0.8922574204</v>
      </c>
      <c r="N505" s="18">
        <v>-0.38924158650000001</v>
      </c>
    </row>
    <row r="506" spans="1:14" ht="15" thickBot="1" x14ac:dyDescent="0.35">
      <c r="A506" s="17">
        <v>43698</v>
      </c>
      <c r="B506" s="18">
        <v>71.099999999999994</v>
      </c>
      <c r="C506" s="18">
        <v>-5</v>
      </c>
      <c r="D506" s="18">
        <v>-2.4500327679999998</v>
      </c>
      <c r="F506" s="17">
        <v>43698</v>
      </c>
      <c r="G506" s="18">
        <v>399.35</v>
      </c>
      <c r="H506" s="18">
        <v>0.96406660820000001</v>
      </c>
      <c r="I506" s="18">
        <v>0.41668346690000002</v>
      </c>
      <c r="J506" s="18"/>
      <c r="K506" s="17">
        <v>43698</v>
      </c>
      <c r="L506" s="18">
        <v>10918.7</v>
      </c>
      <c r="M506" s="18">
        <v>-1.624277615</v>
      </c>
      <c r="N506" s="18">
        <v>-0.71120655460000004</v>
      </c>
    </row>
    <row r="507" spans="1:14" ht="15" thickBot="1" x14ac:dyDescent="0.35">
      <c r="A507" s="17">
        <v>43699</v>
      </c>
      <c r="B507" s="18">
        <v>67.2</v>
      </c>
      <c r="C507" s="18">
        <v>-5.263157895</v>
      </c>
      <c r="D507" s="18">
        <v>-0.55283458529999996</v>
      </c>
      <c r="F507" s="17">
        <v>43699</v>
      </c>
      <c r="G507" s="18">
        <v>403.2</v>
      </c>
      <c r="H507" s="18">
        <v>0.44642857139999997</v>
      </c>
      <c r="I507" s="18">
        <v>0.1934499777</v>
      </c>
      <c r="J507" s="18"/>
      <c r="K507" s="17">
        <v>43699</v>
      </c>
      <c r="L507" s="18">
        <v>10741.35</v>
      </c>
      <c r="M507" s="18">
        <v>0.81926387280000001</v>
      </c>
      <c r="N507" s="18">
        <v>0.3543522133</v>
      </c>
    </row>
    <row r="508" spans="1:14" ht="15" thickBot="1" x14ac:dyDescent="0.35">
      <c r="A508" s="17">
        <v>43700</v>
      </c>
      <c r="B508" s="18">
        <v>66.349999999999994</v>
      </c>
      <c r="C508" s="18">
        <v>6.19047619</v>
      </c>
      <c r="D508" s="18">
        <v>1.7008163540000001</v>
      </c>
      <c r="F508" s="17">
        <v>43700</v>
      </c>
      <c r="G508" s="18">
        <v>405</v>
      </c>
      <c r="H508" s="18">
        <v>0.40740740739999998</v>
      </c>
      <c r="I508" s="18">
        <v>0.1765753421</v>
      </c>
      <c r="J508" s="18"/>
      <c r="K508" s="17">
        <v>43700</v>
      </c>
      <c r="L508" s="18">
        <v>10829.35</v>
      </c>
      <c r="M508" s="18">
        <v>2.1100066019999999</v>
      </c>
      <c r="N508" s="18">
        <v>0.90683042739999997</v>
      </c>
    </row>
    <row r="509" spans="1:14" ht="15" thickBot="1" x14ac:dyDescent="0.35">
      <c r="A509" s="17">
        <v>43703</v>
      </c>
      <c r="B509" s="18">
        <v>69</v>
      </c>
      <c r="C509" s="18">
        <v>4.2600896859999997</v>
      </c>
      <c r="D509" s="18">
        <v>2.1788326040000001</v>
      </c>
      <c r="F509" s="17">
        <v>43703</v>
      </c>
      <c r="G509" s="18">
        <v>406.65</v>
      </c>
      <c r="H509" s="18">
        <v>1.3156276899999999</v>
      </c>
      <c r="I509" s="18">
        <v>0.56764393970000004</v>
      </c>
      <c r="J509" s="18"/>
      <c r="K509" s="17">
        <v>43703</v>
      </c>
      <c r="L509" s="18">
        <v>11057.85</v>
      </c>
      <c r="M509" s="18">
        <v>0.42955909149999999</v>
      </c>
      <c r="N509" s="18">
        <v>0.1861556046</v>
      </c>
    </row>
    <row r="510" spans="1:14" ht="15" thickBot="1" x14ac:dyDescent="0.35">
      <c r="A510" s="17">
        <v>43704</v>
      </c>
      <c r="B510" s="18">
        <v>72.55</v>
      </c>
      <c r="C510" s="18">
        <v>1.0035842290000001</v>
      </c>
      <c r="D510" s="18">
        <v>-0.33049203420000001</v>
      </c>
      <c r="F510" s="17">
        <v>43704</v>
      </c>
      <c r="G510" s="18">
        <v>412</v>
      </c>
      <c r="H510" s="18">
        <v>-2.3543689319999999</v>
      </c>
      <c r="I510" s="18">
        <v>-1.034718346</v>
      </c>
      <c r="J510" s="18"/>
      <c r="K510" s="17">
        <v>43704</v>
      </c>
      <c r="L510" s="18">
        <v>11105.35</v>
      </c>
      <c r="M510" s="18">
        <v>-0.53352663359999997</v>
      </c>
      <c r="N510" s="18">
        <v>-0.23232799130000001</v>
      </c>
    </row>
    <row r="511" spans="1:14" ht="15" thickBot="1" x14ac:dyDescent="0.35">
      <c r="A511" s="17">
        <v>43705</v>
      </c>
      <c r="B511" s="18">
        <v>72</v>
      </c>
      <c r="C511" s="18">
        <v>-3.9034776440000001</v>
      </c>
      <c r="D511" s="18">
        <v>0.39031222030000001</v>
      </c>
      <c r="F511" s="17">
        <v>43705</v>
      </c>
      <c r="G511" s="18">
        <v>402.3</v>
      </c>
      <c r="H511" s="18">
        <v>8.6999751429999994E-2</v>
      </c>
      <c r="I511" s="18">
        <v>3.7767085720000003E-2</v>
      </c>
      <c r="J511" s="18"/>
      <c r="K511" s="17">
        <v>43705</v>
      </c>
      <c r="L511" s="18">
        <v>11046.1</v>
      </c>
      <c r="M511" s="18">
        <v>-0.88538036050000002</v>
      </c>
      <c r="N511" s="18">
        <v>-0.38622813319999999</v>
      </c>
    </row>
    <row r="512" spans="1:14" ht="15" thickBot="1" x14ac:dyDescent="0.35">
      <c r="A512" s="17">
        <v>43706</v>
      </c>
      <c r="B512" s="18">
        <v>72.650000000000006</v>
      </c>
      <c r="C512" s="18">
        <v>3.914327917</v>
      </c>
      <c r="D512" s="18">
        <v>-0.72333855069999997</v>
      </c>
      <c r="F512" s="17">
        <v>43706</v>
      </c>
      <c r="G512" s="18">
        <v>402.65</v>
      </c>
      <c r="H512" s="18">
        <v>-0.32286104560000001</v>
      </c>
      <c r="I512" s="18">
        <v>-0.14044361159999999</v>
      </c>
      <c r="J512" s="18"/>
      <c r="K512" s="17">
        <v>43706</v>
      </c>
      <c r="L512" s="18">
        <v>10948.3</v>
      </c>
      <c r="M512" s="18">
        <v>0.68458116790000001</v>
      </c>
      <c r="N512" s="18">
        <v>0.2962967809</v>
      </c>
    </row>
    <row r="513" spans="1:14" ht="15" thickBot="1" x14ac:dyDescent="0.35">
      <c r="A513" s="17">
        <v>43707</v>
      </c>
      <c r="B513" s="18">
        <v>71.45</v>
      </c>
      <c r="C513" s="18">
        <v>-2.0611229569999998</v>
      </c>
      <c r="D513" s="18">
        <v>-0.45828193299999997</v>
      </c>
      <c r="F513" s="17">
        <v>43707</v>
      </c>
      <c r="G513" s="18">
        <v>401.35</v>
      </c>
      <c r="H513" s="18">
        <v>1.856235206</v>
      </c>
      <c r="I513" s="18">
        <v>0.79876198139999999</v>
      </c>
      <c r="J513" s="18"/>
      <c r="K513" s="17">
        <v>43707</v>
      </c>
      <c r="L513" s="18">
        <v>11023.25</v>
      </c>
      <c r="M513" s="18">
        <v>-2.0443154240000001</v>
      </c>
      <c r="N513" s="18">
        <v>-0.89703559099999997</v>
      </c>
    </row>
    <row r="514" spans="1:14" ht="15" thickBot="1" x14ac:dyDescent="0.35">
      <c r="A514" s="17">
        <v>43711</v>
      </c>
      <c r="B514" s="18">
        <v>70.7</v>
      </c>
      <c r="C514" s="18">
        <v>-0.58055152389999998</v>
      </c>
      <c r="D514" s="18">
        <v>-1.246267674</v>
      </c>
      <c r="F514" s="17">
        <v>43711</v>
      </c>
      <c r="G514" s="18">
        <v>408.8</v>
      </c>
      <c r="H514" s="18">
        <v>-0.68493150680000003</v>
      </c>
      <c r="I514" s="18">
        <v>-0.2984853549</v>
      </c>
      <c r="J514" s="18"/>
      <c r="K514" s="17">
        <v>43711</v>
      </c>
      <c r="L514" s="18">
        <v>10797.9</v>
      </c>
      <c r="M514" s="18">
        <v>0.43295455599999999</v>
      </c>
      <c r="N514" s="18">
        <v>0.1876239039</v>
      </c>
    </row>
    <row r="515" spans="1:14" ht="15" thickBot="1" x14ac:dyDescent="0.35">
      <c r="A515" s="17">
        <v>43712</v>
      </c>
      <c r="B515" s="18">
        <v>68.7</v>
      </c>
      <c r="C515" s="18">
        <v>1.4598540149999999</v>
      </c>
      <c r="D515" s="18">
        <v>0.90709383050000003</v>
      </c>
      <c r="F515" s="17">
        <v>43712</v>
      </c>
      <c r="G515" s="18">
        <v>406</v>
      </c>
      <c r="H515" s="18">
        <v>0.98522167490000001</v>
      </c>
      <c r="I515" s="18">
        <v>0.42578231430000002</v>
      </c>
      <c r="J515" s="18"/>
      <c r="K515" s="17">
        <v>43712</v>
      </c>
      <c r="L515" s="18">
        <v>10844.65</v>
      </c>
      <c r="M515" s="18">
        <v>2.996869424E-2</v>
      </c>
      <c r="N515" s="18">
        <v>1.301328868E-2</v>
      </c>
    </row>
    <row r="516" spans="1:14" ht="15" thickBot="1" x14ac:dyDescent="0.35">
      <c r="A516" s="17">
        <v>43713</v>
      </c>
      <c r="B516" s="18">
        <v>70.150000000000006</v>
      </c>
      <c r="C516" s="18">
        <v>1.079136691</v>
      </c>
      <c r="D516" s="18">
        <v>0.3391738433</v>
      </c>
      <c r="F516" s="17">
        <v>43713</v>
      </c>
      <c r="G516" s="18">
        <v>410</v>
      </c>
      <c r="H516" s="18">
        <v>-4.0975609759999996</v>
      </c>
      <c r="I516" s="18">
        <v>-1.817034756</v>
      </c>
      <c r="J516" s="18"/>
      <c r="K516" s="17">
        <v>43713</v>
      </c>
      <c r="L516" s="18">
        <v>10847.9</v>
      </c>
      <c r="M516" s="18">
        <v>0.90616617040000003</v>
      </c>
      <c r="N516" s="18">
        <v>0.39177058999999997</v>
      </c>
    </row>
    <row r="517" spans="1:14" ht="15" thickBot="1" x14ac:dyDescent="0.35">
      <c r="A517" s="17">
        <v>43714</v>
      </c>
      <c r="B517" s="18">
        <v>70.7</v>
      </c>
      <c r="C517" s="18">
        <v>1.3523131669999999</v>
      </c>
      <c r="D517" s="18">
        <v>0.64024916089999995</v>
      </c>
      <c r="F517" s="17">
        <v>43714</v>
      </c>
      <c r="G517" s="18">
        <v>393.2</v>
      </c>
      <c r="H517" s="18">
        <v>0.20345879959999999</v>
      </c>
      <c r="I517" s="18">
        <v>8.8271266550000005E-2</v>
      </c>
      <c r="J517" s="18"/>
      <c r="K517" s="17">
        <v>43714</v>
      </c>
      <c r="L517" s="18">
        <v>10946.2</v>
      </c>
      <c r="M517" s="18">
        <v>0.51935831610000005</v>
      </c>
      <c r="N517" s="18">
        <v>0.224970753</v>
      </c>
    </row>
    <row r="518" spans="1:14" ht="15" thickBot="1" x14ac:dyDescent="0.35">
      <c r="A518" s="17">
        <v>43717</v>
      </c>
      <c r="B518" s="18">
        <v>71.75</v>
      </c>
      <c r="C518" s="18">
        <v>0.98314606739999999</v>
      </c>
      <c r="D518" s="18">
        <v>4.3998597019999997</v>
      </c>
      <c r="F518" s="17">
        <v>43717</v>
      </c>
      <c r="G518" s="18">
        <v>394</v>
      </c>
      <c r="H518" s="18">
        <v>-3.3502538070000001</v>
      </c>
      <c r="I518" s="18">
        <v>-1.479928211</v>
      </c>
      <c r="J518" s="18"/>
      <c r="K518" s="17">
        <v>43717</v>
      </c>
      <c r="L518" s="18">
        <v>11003.05</v>
      </c>
      <c r="M518" s="18">
        <v>0.29673590500000002</v>
      </c>
      <c r="N518" s="18">
        <v>0.12867994059999999</v>
      </c>
    </row>
    <row r="519" spans="1:14" ht="15" thickBot="1" x14ac:dyDescent="0.35">
      <c r="A519" s="17">
        <v>43719</v>
      </c>
      <c r="B519" s="18">
        <v>79.400000000000006</v>
      </c>
      <c r="C519" s="18">
        <v>11.26564673</v>
      </c>
      <c r="D519" s="18">
        <v>1.0537054850000001</v>
      </c>
      <c r="F519" s="17">
        <v>43719</v>
      </c>
      <c r="G519" s="18">
        <v>380.8</v>
      </c>
      <c r="H519" s="18">
        <v>-1.917016807</v>
      </c>
      <c r="I519" s="18">
        <v>-0.84063335610000001</v>
      </c>
      <c r="J519" s="18"/>
      <c r="K519" s="17">
        <v>43719</v>
      </c>
      <c r="L519" s="18">
        <v>11035.7</v>
      </c>
      <c r="M519" s="18">
        <v>-0.4793533713</v>
      </c>
      <c r="N519" s="18">
        <v>-0.2086810845</v>
      </c>
    </row>
    <row r="520" spans="1:14" ht="15" thickBot="1" x14ac:dyDescent="0.35">
      <c r="A520" s="17">
        <v>43720</v>
      </c>
      <c r="B520" s="18">
        <v>81.349999999999994</v>
      </c>
      <c r="C520" s="18">
        <v>0.4375</v>
      </c>
      <c r="D520" s="18">
        <v>-0.1069033111</v>
      </c>
      <c r="F520" s="17">
        <v>43720</v>
      </c>
      <c r="G520" s="18">
        <v>373.5</v>
      </c>
      <c r="H520" s="18">
        <v>-2.2891566270000001</v>
      </c>
      <c r="I520" s="18">
        <v>-1.0057238159999999</v>
      </c>
      <c r="J520" s="18"/>
      <c r="K520" s="17">
        <v>43720</v>
      </c>
      <c r="L520" s="18">
        <v>10982.8</v>
      </c>
      <c r="M520" s="18">
        <v>0.84768911390000001</v>
      </c>
      <c r="N520" s="18">
        <v>0.36659509709999999</v>
      </c>
    </row>
    <row r="521" spans="1:14" ht="15" thickBot="1" x14ac:dyDescent="0.35">
      <c r="A521" s="17">
        <v>43721</v>
      </c>
      <c r="B521" s="18">
        <v>81.150000000000006</v>
      </c>
      <c r="C521" s="18">
        <v>-5.1026757930000004</v>
      </c>
      <c r="D521" s="18">
        <v>-0.160849992</v>
      </c>
      <c r="F521" s="17">
        <v>43721</v>
      </c>
      <c r="G521" s="18">
        <v>364.95</v>
      </c>
      <c r="H521" s="18">
        <v>3.4662282499999999</v>
      </c>
      <c r="I521" s="18">
        <v>1.479861764</v>
      </c>
      <c r="J521" s="18"/>
      <c r="K521" s="17">
        <v>43721</v>
      </c>
      <c r="L521" s="18">
        <v>11075.9</v>
      </c>
      <c r="M521" s="18">
        <v>-0.65367148490000004</v>
      </c>
      <c r="N521" s="18">
        <v>-0.28481782280000001</v>
      </c>
    </row>
    <row r="522" spans="1:14" ht="15" thickBot="1" x14ac:dyDescent="0.35">
      <c r="A522" s="17">
        <v>43724</v>
      </c>
      <c r="B522" s="18">
        <v>80.849999999999994</v>
      </c>
      <c r="C522" s="18">
        <v>0</v>
      </c>
      <c r="D522" s="18">
        <v>-2.2036152410000001</v>
      </c>
      <c r="F522" s="17">
        <v>43724</v>
      </c>
      <c r="G522" s="18">
        <v>377.6</v>
      </c>
      <c r="H522" s="18">
        <v>5.9322033899999997</v>
      </c>
      <c r="I522" s="18">
        <v>2.5028005699999998</v>
      </c>
      <c r="J522" s="18"/>
      <c r="K522" s="17">
        <v>43724</v>
      </c>
      <c r="L522" s="18">
        <v>11003.5</v>
      </c>
      <c r="M522" s="18">
        <v>-1.6894624439999999</v>
      </c>
      <c r="N522" s="18">
        <v>-0.73999291950000001</v>
      </c>
    </row>
    <row r="523" spans="1:14" ht="15" thickBot="1" x14ac:dyDescent="0.35">
      <c r="A523" s="17">
        <v>43725</v>
      </c>
      <c r="B523" s="18">
        <v>76.849999999999994</v>
      </c>
      <c r="C523" s="18">
        <v>-0.32786885249999997</v>
      </c>
      <c r="D523" s="18">
        <v>0.16920585630000001</v>
      </c>
      <c r="F523" s="17">
        <v>43725</v>
      </c>
      <c r="G523" s="18">
        <v>400</v>
      </c>
      <c r="H523" s="18">
        <v>-1.75</v>
      </c>
      <c r="I523" s="18">
        <v>-0.76674409529999998</v>
      </c>
      <c r="J523" s="18"/>
      <c r="K523" s="17">
        <v>43725</v>
      </c>
      <c r="L523" s="18">
        <v>10817.6</v>
      </c>
      <c r="M523" s="18">
        <v>0.21307868660000001</v>
      </c>
      <c r="N523" s="18">
        <v>9.2440447290000005E-2</v>
      </c>
    </row>
    <row r="524" spans="1:14" ht="15" thickBot="1" x14ac:dyDescent="0.35">
      <c r="A524" s="17">
        <v>43726</v>
      </c>
      <c r="B524" s="18">
        <v>77.150000000000006</v>
      </c>
      <c r="C524" s="18">
        <v>-2.3684210530000001</v>
      </c>
      <c r="D524" s="18">
        <v>-1.1985233820000001</v>
      </c>
      <c r="F524" s="17">
        <v>43726</v>
      </c>
      <c r="G524" s="18">
        <v>393</v>
      </c>
      <c r="H524" s="18">
        <v>1.424936387</v>
      </c>
      <c r="I524" s="18">
        <v>0.6144743989</v>
      </c>
      <c r="J524" s="18"/>
      <c r="K524" s="17">
        <v>43726</v>
      </c>
      <c r="L524" s="18">
        <v>10840.65</v>
      </c>
      <c r="M524" s="18">
        <v>-1.253153639</v>
      </c>
      <c r="N524" s="18">
        <v>-0.54767653729999999</v>
      </c>
    </row>
    <row r="525" spans="1:14" ht="15" thickBot="1" x14ac:dyDescent="0.35">
      <c r="A525" s="17">
        <v>43727</v>
      </c>
      <c r="B525" s="18">
        <v>75.05</v>
      </c>
      <c r="C525" s="18">
        <v>0.60646900270000004</v>
      </c>
      <c r="D525" s="18">
        <v>2.7467771499999998</v>
      </c>
      <c r="F525" s="17">
        <v>43727</v>
      </c>
      <c r="G525" s="18">
        <v>398.6</v>
      </c>
      <c r="H525" s="18">
        <v>1.8690416459999999</v>
      </c>
      <c r="I525" s="18">
        <v>0.80422204620000004</v>
      </c>
      <c r="J525" s="18"/>
      <c r="K525" s="17">
        <v>43727</v>
      </c>
      <c r="L525" s="18">
        <v>10704.8</v>
      </c>
      <c r="M525" s="18">
        <v>5.3191091850000003</v>
      </c>
      <c r="N525" s="18">
        <v>2.2507177079999998</v>
      </c>
    </row>
    <row r="526" spans="1:14" ht="15" thickBot="1" x14ac:dyDescent="0.35">
      <c r="A526" s="17">
        <v>43728</v>
      </c>
      <c r="B526" s="18">
        <v>79.95</v>
      </c>
      <c r="C526" s="18">
        <v>5.8271935700000004</v>
      </c>
      <c r="D526" s="18">
        <v>2.171924969</v>
      </c>
      <c r="F526" s="17">
        <v>43728</v>
      </c>
      <c r="G526" s="18">
        <v>406.05</v>
      </c>
      <c r="H526" s="18">
        <v>-0.5910602143</v>
      </c>
      <c r="I526" s="18">
        <v>-0.25745580070000001</v>
      </c>
      <c r="J526" s="18"/>
      <c r="K526" s="17">
        <v>43728</v>
      </c>
      <c r="L526" s="18">
        <v>11274.2</v>
      </c>
      <c r="M526" s="18">
        <v>2.8915577159999999</v>
      </c>
      <c r="N526" s="18">
        <v>1.2379742229999999</v>
      </c>
    </row>
    <row r="527" spans="1:14" ht="15" thickBot="1" x14ac:dyDescent="0.35">
      <c r="A527" s="17">
        <v>43731</v>
      </c>
      <c r="B527" s="18">
        <v>84.05</v>
      </c>
      <c r="C527" s="18">
        <v>6.4556962029999996</v>
      </c>
      <c r="D527" s="18">
        <v>0.53918423090000001</v>
      </c>
      <c r="F527" s="17">
        <v>43731</v>
      </c>
      <c r="G527" s="18">
        <v>403.65</v>
      </c>
      <c r="H527" s="18">
        <v>1.1272141710000001</v>
      </c>
      <c r="I527" s="18">
        <v>0.4868043561</v>
      </c>
      <c r="J527" s="18"/>
      <c r="K527" s="17">
        <v>43731</v>
      </c>
      <c r="L527" s="18">
        <v>11600.2</v>
      </c>
      <c r="M527" s="18">
        <v>-0.1034464923</v>
      </c>
      <c r="N527" s="18">
        <v>-4.4949494130000003E-2</v>
      </c>
    </row>
    <row r="528" spans="1:14" ht="15" thickBot="1" x14ac:dyDescent="0.35">
      <c r="A528" s="17">
        <v>43732</v>
      </c>
      <c r="B528" s="18">
        <v>85.1</v>
      </c>
      <c r="C528" s="18">
        <v>-2.497027348</v>
      </c>
      <c r="D528" s="18">
        <v>-0.48754397729999999</v>
      </c>
      <c r="F528" s="17">
        <v>43732</v>
      </c>
      <c r="G528" s="18">
        <v>408.2</v>
      </c>
      <c r="H528" s="18">
        <v>0.19598236159999999</v>
      </c>
      <c r="I528" s="18">
        <v>8.5030762730000001E-2</v>
      </c>
      <c r="J528" s="18"/>
      <c r="K528" s="17">
        <v>43732</v>
      </c>
      <c r="L528" s="18">
        <v>11588.2</v>
      </c>
      <c r="M528" s="18">
        <v>-1.27716125</v>
      </c>
      <c r="N528" s="18">
        <v>-0.5582365105</v>
      </c>
    </row>
    <row r="529" spans="1:14" ht="15" thickBot="1" x14ac:dyDescent="0.35">
      <c r="A529" s="17">
        <v>43733</v>
      </c>
      <c r="B529" s="18">
        <v>84.15</v>
      </c>
      <c r="C529" s="18">
        <v>1.2195121950000001</v>
      </c>
      <c r="D529" s="18">
        <v>-0.1033419838</v>
      </c>
      <c r="F529" s="17">
        <v>43733</v>
      </c>
      <c r="G529" s="18">
        <v>409</v>
      </c>
      <c r="H529" s="18">
        <v>-0.83129584349999996</v>
      </c>
      <c r="I529" s="18">
        <v>-0.36253616820000001</v>
      </c>
      <c r="J529" s="18"/>
      <c r="K529" s="17">
        <v>43733</v>
      </c>
      <c r="L529" s="18">
        <v>11440.2</v>
      </c>
      <c r="M529" s="18">
        <v>1.1450848760000001</v>
      </c>
      <c r="N529" s="18">
        <v>0.49447831720000002</v>
      </c>
    </row>
    <row r="530" spans="1:14" ht="15" thickBot="1" x14ac:dyDescent="0.35">
      <c r="A530" s="17">
        <v>43734</v>
      </c>
      <c r="B530" s="18">
        <v>83.95</v>
      </c>
      <c r="C530" s="18">
        <v>6.0240963860000003E-2</v>
      </c>
      <c r="D530" s="18">
        <v>-0.36364582960000003</v>
      </c>
      <c r="F530" s="17">
        <v>43734</v>
      </c>
      <c r="G530" s="18">
        <v>405.6</v>
      </c>
      <c r="H530" s="18">
        <v>9.8619329389999996E-2</v>
      </c>
      <c r="I530" s="18">
        <v>4.2808725190000001E-2</v>
      </c>
      <c r="J530" s="18"/>
      <c r="K530" s="17">
        <v>43734</v>
      </c>
      <c r="L530" s="18">
        <v>11571.2</v>
      </c>
      <c r="M530" s="18">
        <v>-0.50815818580000005</v>
      </c>
      <c r="N530" s="18">
        <v>-0.2212529308</v>
      </c>
    </row>
    <row r="531" spans="1:14" ht="15" thickBot="1" x14ac:dyDescent="0.35">
      <c r="A531" s="17">
        <v>43735</v>
      </c>
      <c r="B531" s="18">
        <v>83.25</v>
      </c>
      <c r="C531" s="18">
        <v>-5.2378085490000004</v>
      </c>
      <c r="D531" s="18">
        <v>-2.2482367910000001</v>
      </c>
      <c r="F531" s="17">
        <v>43735</v>
      </c>
      <c r="G531" s="18">
        <v>406</v>
      </c>
      <c r="H531" s="18">
        <v>-1.5024630539999999</v>
      </c>
      <c r="I531" s="18">
        <v>-0.65746294439999997</v>
      </c>
      <c r="J531" s="18"/>
      <c r="K531" s="17">
        <v>43735</v>
      </c>
      <c r="L531" s="18">
        <v>11512.4</v>
      </c>
      <c r="M531" s="18">
        <v>-0.32964455720000002</v>
      </c>
      <c r="N531" s="18">
        <v>-0.1433992962</v>
      </c>
    </row>
    <row r="532" spans="1:14" ht="15" thickBot="1" x14ac:dyDescent="0.35">
      <c r="A532" s="17">
        <v>43738</v>
      </c>
      <c r="B532" s="18">
        <v>79.05</v>
      </c>
      <c r="C532" s="18">
        <v>-5.9720457429999998</v>
      </c>
      <c r="D532" s="18">
        <v>-1.938007877</v>
      </c>
      <c r="F532" s="17">
        <v>43738</v>
      </c>
      <c r="G532" s="18">
        <v>399.9</v>
      </c>
      <c r="H532" s="18">
        <v>2.5006251560000001E-2</v>
      </c>
      <c r="I532" s="18">
        <v>1.0858719439999999E-2</v>
      </c>
      <c r="J532" s="18"/>
      <c r="K532" s="17">
        <v>43738</v>
      </c>
      <c r="L532" s="18">
        <v>11474.45</v>
      </c>
      <c r="M532" s="18">
        <v>-0.99830492959999995</v>
      </c>
      <c r="N532" s="18">
        <v>-0.43573695099999998</v>
      </c>
    </row>
    <row r="533" spans="1:14" ht="15" thickBot="1" x14ac:dyDescent="0.35">
      <c r="A533" s="17">
        <v>43739</v>
      </c>
      <c r="B533" s="18">
        <v>75.599999999999994</v>
      </c>
      <c r="C533" s="18">
        <v>-1.3513513509999999</v>
      </c>
      <c r="D533" s="18">
        <v>-0.89967326439999995</v>
      </c>
      <c r="F533" s="17">
        <v>43739</v>
      </c>
      <c r="G533" s="18">
        <v>400</v>
      </c>
      <c r="H533" s="18">
        <v>0.5</v>
      </c>
      <c r="I533" s="18">
        <v>0.21660617569999999</v>
      </c>
      <c r="J533" s="18"/>
      <c r="K533" s="17">
        <v>43739</v>
      </c>
      <c r="L533" s="18">
        <v>11359.9</v>
      </c>
      <c r="M533" s="18">
        <v>-0.40405285260000001</v>
      </c>
      <c r="N533" s="18">
        <v>-0.1758333939</v>
      </c>
    </row>
    <row r="534" spans="1:14" ht="15" thickBot="1" x14ac:dyDescent="0.35">
      <c r="A534" s="17">
        <v>43741</v>
      </c>
      <c r="B534" s="18">
        <v>74.05</v>
      </c>
      <c r="C534" s="18">
        <v>1.164383562</v>
      </c>
      <c r="D534" s="18">
        <v>0.1171395132</v>
      </c>
      <c r="F534" s="17">
        <v>43741</v>
      </c>
      <c r="G534" s="18">
        <v>402</v>
      </c>
      <c r="H534" s="18">
        <v>-0.33582089549999999</v>
      </c>
      <c r="I534" s="18">
        <v>-0.14609060069999999</v>
      </c>
      <c r="J534" s="18"/>
      <c r="K534" s="17">
        <v>43741</v>
      </c>
      <c r="L534" s="18">
        <v>11314</v>
      </c>
      <c r="M534" s="18">
        <v>-1.2307760299999999</v>
      </c>
      <c r="N534" s="18">
        <v>-0.53783584689999997</v>
      </c>
    </row>
    <row r="535" spans="1:14" ht="15" thickBot="1" x14ac:dyDescent="0.35">
      <c r="A535" s="17">
        <v>43742</v>
      </c>
      <c r="B535" s="18">
        <v>74.25</v>
      </c>
      <c r="C535" s="18">
        <v>-2.5050778610000002</v>
      </c>
      <c r="D535" s="18">
        <v>-0.88634603310000004</v>
      </c>
      <c r="F535" s="17">
        <v>43742</v>
      </c>
      <c r="G535" s="18">
        <v>400.65</v>
      </c>
      <c r="H535" s="18">
        <v>-0.16223636590000001</v>
      </c>
      <c r="I535" s="18">
        <v>-7.0515574910000003E-2</v>
      </c>
      <c r="J535" s="18"/>
      <c r="K535" s="17">
        <v>43742</v>
      </c>
      <c r="L535" s="18">
        <v>11174.75</v>
      </c>
      <c r="M535" s="18">
        <v>-0.4326718719</v>
      </c>
      <c r="N535" s="18">
        <v>-0.18831469319999999</v>
      </c>
    </row>
    <row r="536" spans="1:14" ht="15" thickBot="1" x14ac:dyDescent="0.35">
      <c r="A536" s="17">
        <v>43745</v>
      </c>
      <c r="B536" s="18">
        <v>72.75</v>
      </c>
      <c r="C536" s="18">
        <v>-0.83333333330000003</v>
      </c>
      <c r="D536" s="18">
        <v>-0.17946078509999999</v>
      </c>
      <c r="F536" s="17">
        <v>43745</v>
      </c>
      <c r="G536" s="18">
        <v>400</v>
      </c>
      <c r="H536" s="18">
        <v>0</v>
      </c>
      <c r="I536" s="18">
        <v>0</v>
      </c>
      <c r="J536" s="18"/>
      <c r="K536" s="17">
        <v>43745</v>
      </c>
      <c r="L536" s="18">
        <v>11126.4</v>
      </c>
      <c r="M536" s="18">
        <v>1.679788611</v>
      </c>
      <c r="N536" s="18">
        <v>0.72346346620000002</v>
      </c>
    </row>
    <row r="537" spans="1:14" ht="15" thickBot="1" x14ac:dyDescent="0.35">
      <c r="A537" s="17">
        <v>43747</v>
      </c>
      <c r="B537" s="18">
        <v>72.45</v>
      </c>
      <c r="C537" s="18">
        <v>-0.56022408960000003</v>
      </c>
      <c r="D537" s="18">
        <v>-0.69488599549999996</v>
      </c>
      <c r="F537" s="17">
        <v>43747</v>
      </c>
      <c r="G537" s="18">
        <v>400</v>
      </c>
      <c r="H537" s="18">
        <v>0.97499999999999998</v>
      </c>
      <c r="I537" s="18">
        <v>0.42138618420000001</v>
      </c>
      <c r="J537" s="18"/>
      <c r="K537" s="17">
        <v>43747</v>
      </c>
      <c r="L537" s="18">
        <v>11313.3</v>
      </c>
      <c r="M537" s="18">
        <v>-0.69608337090000005</v>
      </c>
      <c r="N537" s="18">
        <v>-0.30336222309999999</v>
      </c>
    </row>
    <row r="538" spans="1:14" ht="15" thickBot="1" x14ac:dyDescent="0.35">
      <c r="A538" s="17">
        <v>43748</v>
      </c>
      <c r="B538" s="18">
        <v>71.3</v>
      </c>
      <c r="C538" s="18">
        <v>-1.4084507040000001</v>
      </c>
      <c r="D538" s="18">
        <v>-0.61342048319999998</v>
      </c>
      <c r="F538" s="17">
        <v>43748</v>
      </c>
      <c r="G538" s="18">
        <v>403.9</v>
      </c>
      <c r="H538" s="18">
        <v>2.3025501359999998</v>
      </c>
      <c r="I538" s="18">
        <v>0.98864596780000003</v>
      </c>
      <c r="J538" s="18"/>
      <c r="K538" s="17">
        <v>43748</v>
      </c>
      <c r="L538" s="18">
        <v>11234.55</v>
      </c>
      <c r="M538" s="18">
        <v>0.62752847239999998</v>
      </c>
      <c r="N538" s="18">
        <v>0.27168060500000002</v>
      </c>
    </row>
    <row r="539" spans="1:14" ht="15" thickBot="1" x14ac:dyDescent="0.35">
      <c r="A539" s="17">
        <v>43749</v>
      </c>
      <c r="B539" s="18">
        <v>70.3</v>
      </c>
      <c r="C539" s="18">
        <v>-1.3571428569999999</v>
      </c>
      <c r="D539" s="18">
        <v>-0.497052043</v>
      </c>
      <c r="F539" s="17">
        <v>43749</v>
      </c>
      <c r="G539" s="18">
        <v>413.2</v>
      </c>
      <c r="H539" s="18">
        <v>1.1616650529999999</v>
      </c>
      <c r="I539" s="18">
        <v>0.50159689269999996</v>
      </c>
      <c r="J539" s="18"/>
      <c r="K539" s="17">
        <v>43749</v>
      </c>
      <c r="L539" s="18">
        <v>11305.05</v>
      </c>
      <c r="M539" s="18">
        <v>0.31932631880000001</v>
      </c>
      <c r="N539" s="18">
        <v>0.13846070490000001</v>
      </c>
    </row>
    <row r="540" spans="1:14" ht="15" thickBot="1" x14ac:dyDescent="0.35">
      <c r="A540" s="17">
        <v>43752</v>
      </c>
      <c r="B540" s="18">
        <v>69.5</v>
      </c>
      <c r="C540" s="18">
        <v>-1.013758146</v>
      </c>
      <c r="D540" s="18">
        <v>-0.59773454650000002</v>
      </c>
      <c r="F540" s="17">
        <v>43752</v>
      </c>
      <c r="G540" s="18">
        <v>418</v>
      </c>
      <c r="H540" s="18">
        <v>-1.6746411480000001</v>
      </c>
      <c r="I540" s="18">
        <v>-0.73344598989999998</v>
      </c>
      <c r="J540" s="18"/>
      <c r="K540" s="17">
        <v>43752</v>
      </c>
      <c r="L540" s="18">
        <v>11341.15</v>
      </c>
      <c r="M540" s="18">
        <v>0.7684405902</v>
      </c>
      <c r="N540" s="18">
        <v>0.33245378279999999</v>
      </c>
    </row>
    <row r="541" spans="1:14" ht="15" thickBot="1" x14ac:dyDescent="0.35">
      <c r="A541" s="17">
        <v>43753</v>
      </c>
      <c r="B541" s="18">
        <v>68.55</v>
      </c>
      <c r="C541" s="18">
        <v>1.6825164589999999</v>
      </c>
      <c r="D541" s="18">
        <v>0.81589513250000001</v>
      </c>
      <c r="F541" s="17">
        <v>43753</v>
      </c>
      <c r="G541" s="18">
        <v>411</v>
      </c>
      <c r="H541" s="18">
        <v>-1.8734793190000001</v>
      </c>
      <c r="I541" s="18">
        <v>-0.8213599868</v>
      </c>
      <c r="J541" s="18"/>
      <c r="K541" s="17">
        <v>43753</v>
      </c>
      <c r="L541" s="18">
        <v>11428.3</v>
      </c>
      <c r="M541" s="18">
        <v>0.31238241909999998</v>
      </c>
      <c r="N541" s="18">
        <v>0.13545450279999999</v>
      </c>
    </row>
    <row r="542" spans="1:14" ht="15" thickBot="1" x14ac:dyDescent="0.35">
      <c r="A542" s="17">
        <v>43754</v>
      </c>
      <c r="B542" s="18">
        <v>69.849999999999994</v>
      </c>
      <c r="C542" s="18">
        <v>0.71942446039999997</v>
      </c>
      <c r="D542" s="18">
        <v>0.61734441330000001</v>
      </c>
      <c r="F542" s="17">
        <v>43754</v>
      </c>
      <c r="G542" s="18">
        <v>403.3</v>
      </c>
      <c r="H542" s="18">
        <v>-0.49590875280000002</v>
      </c>
      <c r="I542" s="18">
        <v>-0.21590622740000001</v>
      </c>
      <c r="J542" s="18"/>
      <c r="K542" s="17">
        <v>43754</v>
      </c>
      <c r="L542" s="18">
        <v>11464</v>
      </c>
      <c r="M542" s="18">
        <v>1.0672540129999999</v>
      </c>
      <c r="N542" s="18">
        <v>0.46104661219999998</v>
      </c>
    </row>
    <row r="543" spans="1:14" ht="15" thickBot="1" x14ac:dyDescent="0.35">
      <c r="A543" s="17">
        <v>43755</v>
      </c>
      <c r="B543" s="18">
        <v>70.849999999999994</v>
      </c>
      <c r="C543" s="18">
        <v>1.1428571430000001</v>
      </c>
      <c r="D543" s="18">
        <v>0.24450140970000001</v>
      </c>
      <c r="F543" s="17">
        <v>43755</v>
      </c>
      <c r="G543" s="18">
        <v>401.3</v>
      </c>
      <c r="H543" s="18">
        <v>-0.32394717169999998</v>
      </c>
      <c r="I543" s="18">
        <v>-0.14091684060000001</v>
      </c>
      <c r="J543" s="18"/>
      <c r="K543" s="17">
        <v>43755</v>
      </c>
      <c r="L543" s="18">
        <v>11586.35</v>
      </c>
      <c r="M543" s="18">
        <v>0.65162885640000001</v>
      </c>
      <c r="N543" s="18">
        <v>0.28208075170000002</v>
      </c>
    </row>
    <row r="544" spans="1:14" ht="15" thickBot="1" x14ac:dyDescent="0.35">
      <c r="A544" s="17">
        <v>43756</v>
      </c>
      <c r="B544" s="18">
        <v>71.25</v>
      </c>
      <c r="C544" s="18">
        <v>-0.70621468929999998</v>
      </c>
      <c r="D544" s="18">
        <v>9.1334309559999993E-2</v>
      </c>
      <c r="F544" s="17">
        <v>43756</v>
      </c>
      <c r="G544" s="18">
        <v>400</v>
      </c>
      <c r="H544" s="18">
        <v>-3.3374999999999999</v>
      </c>
      <c r="I544" s="18">
        <v>-1.4741976809999999</v>
      </c>
      <c r="J544" s="18"/>
      <c r="K544" s="17">
        <v>43756</v>
      </c>
      <c r="L544" s="18">
        <v>11661.85</v>
      </c>
      <c r="M544" s="18">
        <v>-0.63026020739999999</v>
      </c>
      <c r="N544" s="18">
        <v>-0.27458474119999998</v>
      </c>
    </row>
    <row r="545" spans="1:14" ht="15" thickBot="1" x14ac:dyDescent="0.35">
      <c r="A545" s="17">
        <v>43760</v>
      </c>
      <c r="B545" s="18">
        <v>71.400000000000006</v>
      </c>
      <c r="C545" s="18">
        <v>0.213371266</v>
      </c>
      <c r="D545" s="18">
        <v>-0.36649540860000002</v>
      </c>
      <c r="F545" s="17">
        <v>43760</v>
      </c>
      <c r="G545" s="18">
        <v>386.65</v>
      </c>
      <c r="H545" s="18">
        <v>3.4785982149999999</v>
      </c>
      <c r="I545" s="18">
        <v>1.4850536860000001</v>
      </c>
      <c r="J545" s="18"/>
      <c r="K545" s="17">
        <v>43760</v>
      </c>
      <c r="L545" s="18">
        <v>11588.35</v>
      </c>
      <c r="M545" s="18">
        <v>0.13591236030000001</v>
      </c>
      <c r="N545" s="18">
        <v>5.8985912580000001E-2</v>
      </c>
    </row>
    <row r="546" spans="1:14" ht="15" thickBot="1" x14ac:dyDescent="0.35">
      <c r="A546" s="17">
        <v>43761</v>
      </c>
      <c r="B546" s="18">
        <v>70.8</v>
      </c>
      <c r="C546" s="18">
        <v>-0.21291696239999999</v>
      </c>
      <c r="D546" s="18">
        <v>-0.21522602439999999</v>
      </c>
      <c r="F546" s="17">
        <v>43761</v>
      </c>
      <c r="G546" s="18">
        <v>400.1</v>
      </c>
      <c r="H546" s="18">
        <v>-2.4993751559999999E-2</v>
      </c>
      <c r="I546" s="18">
        <v>-1.08560051E-2</v>
      </c>
      <c r="J546" s="18"/>
      <c r="K546" s="17">
        <v>43761</v>
      </c>
      <c r="L546" s="18">
        <v>11604.1</v>
      </c>
      <c r="M546" s="18">
        <v>-0.18527934090000001</v>
      </c>
      <c r="N546" s="18">
        <v>-8.0540430819999995E-2</v>
      </c>
    </row>
    <row r="547" spans="1:14" ht="15" thickBot="1" x14ac:dyDescent="0.35">
      <c r="A547" s="17">
        <v>43762</v>
      </c>
      <c r="B547" s="18">
        <v>70.45</v>
      </c>
      <c r="C547" s="18">
        <v>1.06685633</v>
      </c>
      <c r="D547" s="18">
        <v>3.293259484</v>
      </c>
      <c r="F547" s="17">
        <v>43762</v>
      </c>
      <c r="G547" s="18">
        <v>400</v>
      </c>
      <c r="H547" s="18">
        <v>2.85</v>
      </c>
      <c r="I547" s="18">
        <v>1.2204296029999999</v>
      </c>
      <c r="J547" s="18"/>
      <c r="K547" s="17">
        <v>43762</v>
      </c>
      <c r="L547" s="18">
        <v>11582.6</v>
      </c>
      <c r="M547" s="18">
        <v>1.122373215E-2</v>
      </c>
      <c r="N547" s="18">
        <v>4.8741314140000004E-3</v>
      </c>
    </row>
    <row r="548" spans="1:14" ht="15" thickBot="1" x14ac:dyDescent="0.35">
      <c r="A548" s="17">
        <v>43763</v>
      </c>
      <c r="B548" s="18">
        <v>76</v>
      </c>
      <c r="C548" s="18">
        <v>4.8557353980000002</v>
      </c>
      <c r="D548" s="18">
        <v>-0.34422464110000001</v>
      </c>
      <c r="F548" s="17">
        <v>43763</v>
      </c>
      <c r="G548" s="18">
        <v>411.4</v>
      </c>
      <c r="H548" s="18">
        <v>-2.7710257660000002</v>
      </c>
      <c r="I548" s="18">
        <v>-1.2204296029999999</v>
      </c>
      <c r="J548" s="18"/>
      <c r="K548" s="17">
        <v>43763</v>
      </c>
      <c r="L548" s="18">
        <v>11583.9</v>
      </c>
      <c r="M548" s="18">
        <v>0.37336302970000002</v>
      </c>
      <c r="N548" s="18">
        <v>0.16184755179999999</v>
      </c>
    </row>
    <row r="549" spans="1:14" ht="15" thickBot="1" x14ac:dyDescent="0.35">
      <c r="A549" s="17">
        <v>43765</v>
      </c>
      <c r="B549" s="18">
        <v>75.400000000000006</v>
      </c>
      <c r="C549" s="18">
        <v>1.744966443</v>
      </c>
      <c r="D549" s="18">
        <v>1.0808148049999999</v>
      </c>
      <c r="F549" s="17">
        <v>43765</v>
      </c>
      <c r="G549" s="18">
        <v>400</v>
      </c>
      <c r="H549" s="18">
        <v>-0.1</v>
      </c>
      <c r="I549" s="18">
        <v>-4.3451177399999999E-2</v>
      </c>
      <c r="J549" s="18"/>
      <c r="K549" s="17">
        <v>43765</v>
      </c>
      <c r="L549" s="18">
        <v>11627.15</v>
      </c>
      <c r="M549" s="18">
        <v>1.373509415</v>
      </c>
      <c r="N549" s="18">
        <v>0.59244814499999998</v>
      </c>
    </row>
    <row r="550" spans="1:14" ht="15" thickBot="1" x14ac:dyDescent="0.35">
      <c r="A550" s="17">
        <v>43767</v>
      </c>
      <c r="B550" s="18">
        <v>77.3</v>
      </c>
      <c r="C550" s="18">
        <v>2.044854881</v>
      </c>
      <c r="D550" s="18">
        <v>0.419341348</v>
      </c>
      <c r="F550" s="17">
        <v>43767</v>
      </c>
      <c r="G550" s="18">
        <v>399.6</v>
      </c>
      <c r="H550" s="18">
        <v>1.1511511510000001</v>
      </c>
      <c r="I550" s="18">
        <v>0.4970829625</v>
      </c>
      <c r="J550" s="18"/>
      <c r="K550" s="17">
        <v>43767</v>
      </c>
      <c r="L550" s="18">
        <v>11786.85</v>
      </c>
      <c r="M550" s="18">
        <v>0.48571077089999998</v>
      </c>
      <c r="N550" s="18">
        <v>0.21043087760000001</v>
      </c>
    </row>
    <row r="551" spans="1:14" ht="15" thickBot="1" x14ac:dyDescent="0.35">
      <c r="A551" s="17">
        <v>43768</v>
      </c>
      <c r="B551" s="18">
        <v>78.05</v>
      </c>
      <c r="C551" s="18">
        <v>-1.7453135099999999</v>
      </c>
      <c r="D551" s="18">
        <v>-0.75775434490000004</v>
      </c>
      <c r="F551" s="17">
        <v>43768</v>
      </c>
      <c r="G551" s="18">
        <v>404.2</v>
      </c>
      <c r="H551" s="18">
        <v>-0.94012864920000005</v>
      </c>
      <c r="I551" s="18">
        <v>-0.4102240372</v>
      </c>
      <c r="J551" s="18"/>
      <c r="K551" s="17">
        <v>43768</v>
      </c>
      <c r="L551" s="18">
        <v>11844.1</v>
      </c>
      <c r="M551" s="18">
        <v>0.2815747925</v>
      </c>
      <c r="N551" s="18">
        <v>0.12211453730000001</v>
      </c>
    </row>
    <row r="552" spans="1:14" ht="15" thickBot="1" x14ac:dyDescent="0.35">
      <c r="A552" s="17">
        <v>43769</v>
      </c>
      <c r="B552" s="18">
        <v>76.7</v>
      </c>
      <c r="C552" s="18">
        <v>-1.315789474</v>
      </c>
      <c r="D552" s="18">
        <v>-0.71361198370000001</v>
      </c>
      <c r="F552" s="17">
        <v>43769</v>
      </c>
      <c r="G552" s="18">
        <v>400.4</v>
      </c>
      <c r="H552" s="18">
        <v>-1.0864135859999999</v>
      </c>
      <c r="I552" s="18">
        <v>-0.47440511810000002</v>
      </c>
      <c r="J552" s="18"/>
      <c r="K552" s="17">
        <v>43769</v>
      </c>
      <c r="L552" s="18">
        <v>11877.45</v>
      </c>
      <c r="M552" s="18">
        <v>0.1107140001</v>
      </c>
      <c r="N552" s="18">
        <v>4.8055881910000001E-2</v>
      </c>
    </row>
    <row r="553" spans="1:14" ht="15" thickBot="1" x14ac:dyDescent="0.35">
      <c r="A553" s="17">
        <v>43770</v>
      </c>
      <c r="B553" s="18">
        <v>75.45</v>
      </c>
      <c r="C553" s="18">
        <v>-0.1333333333</v>
      </c>
      <c r="D553" s="18">
        <v>0.11496882479999999</v>
      </c>
      <c r="F553" s="17">
        <v>43770</v>
      </c>
      <c r="G553" s="18">
        <v>396.05</v>
      </c>
      <c r="H553" s="18">
        <v>0.99734881959999999</v>
      </c>
      <c r="I553" s="18">
        <v>0.43099737020000001</v>
      </c>
      <c r="J553" s="18"/>
      <c r="K553" s="17">
        <v>43770</v>
      </c>
      <c r="L553" s="18">
        <v>11890.6</v>
      </c>
      <c r="M553" s="18">
        <v>0.42638723020000002</v>
      </c>
      <c r="N553" s="18">
        <v>0.184783953</v>
      </c>
    </row>
    <row r="554" spans="1:14" ht="15" thickBot="1" x14ac:dyDescent="0.35">
      <c r="A554" s="17">
        <v>43773</v>
      </c>
      <c r="B554" s="18">
        <v>75.650000000000006</v>
      </c>
      <c r="C554" s="18">
        <v>1.4018691590000001</v>
      </c>
      <c r="D554" s="18">
        <v>0.37156055960000001</v>
      </c>
      <c r="F554" s="17">
        <v>43773</v>
      </c>
      <c r="G554" s="18">
        <v>400</v>
      </c>
      <c r="H554" s="18">
        <v>6.25E-2</v>
      </c>
      <c r="I554" s="18">
        <v>2.7134926340000001E-2</v>
      </c>
      <c r="J554" s="18"/>
      <c r="K554" s="17">
        <v>43773</v>
      </c>
      <c r="L554" s="18">
        <v>11941.3</v>
      </c>
      <c r="M554" s="18">
        <v>-0.2018205723</v>
      </c>
      <c r="N554" s="18">
        <v>-8.7738127489999998E-2</v>
      </c>
    </row>
    <row r="555" spans="1:14" ht="15" thickBot="1" x14ac:dyDescent="0.35">
      <c r="A555" s="17">
        <v>43774</v>
      </c>
      <c r="B555" s="18">
        <v>76.3</v>
      </c>
      <c r="C555" s="18">
        <v>-0.1974983542</v>
      </c>
      <c r="D555" s="18">
        <v>0.1420657079</v>
      </c>
      <c r="F555" s="17">
        <v>43774</v>
      </c>
      <c r="G555" s="18">
        <v>400.25</v>
      </c>
      <c r="H555" s="18">
        <v>-1.061836352</v>
      </c>
      <c r="I555" s="18">
        <v>-0.46361546660000003</v>
      </c>
      <c r="J555" s="18"/>
      <c r="K555" s="17">
        <v>43774</v>
      </c>
      <c r="L555" s="18">
        <v>11917.2</v>
      </c>
      <c r="M555" s="18">
        <v>0.40991172419999999</v>
      </c>
      <c r="N555" s="18">
        <v>0.17765852660000001</v>
      </c>
    </row>
    <row r="556" spans="1:14" ht="15" thickBot="1" x14ac:dyDescent="0.35">
      <c r="A556" s="17">
        <v>43775</v>
      </c>
      <c r="B556" s="18">
        <v>76.55</v>
      </c>
      <c r="C556" s="18">
        <v>-0.26385224270000002</v>
      </c>
      <c r="D556" s="18">
        <v>0.1416024997</v>
      </c>
      <c r="F556" s="17">
        <v>43775</v>
      </c>
      <c r="G556" s="18">
        <v>396</v>
      </c>
      <c r="H556" s="18">
        <v>-0.12626262630000001</v>
      </c>
      <c r="I556" s="18">
        <v>-5.486980918E-2</v>
      </c>
      <c r="J556" s="18"/>
      <c r="K556" s="17">
        <v>43775</v>
      </c>
      <c r="L556" s="18">
        <v>11966.05</v>
      </c>
      <c r="M556" s="18">
        <v>0.38442092420000001</v>
      </c>
      <c r="N556" s="18">
        <v>0.16663180720000001</v>
      </c>
    </row>
    <row r="557" spans="1:14" ht="15" thickBot="1" x14ac:dyDescent="0.35">
      <c r="A557" s="17">
        <v>43776</v>
      </c>
      <c r="B557" s="18">
        <v>76.8</v>
      </c>
      <c r="C557" s="18">
        <v>0.52910052910000005</v>
      </c>
      <c r="D557" s="18">
        <v>-0.34062486920000001</v>
      </c>
      <c r="F557" s="17">
        <v>43776</v>
      </c>
      <c r="G557" s="18">
        <v>395.5</v>
      </c>
      <c r="H557" s="18">
        <v>1.137800253</v>
      </c>
      <c r="I557" s="18">
        <v>0.4913503494</v>
      </c>
      <c r="J557" s="18"/>
      <c r="K557" s="17">
        <v>43776</v>
      </c>
      <c r="L557" s="18">
        <v>12012.05</v>
      </c>
      <c r="M557" s="18">
        <v>-0.86496476450000004</v>
      </c>
      <c r="N557" s="18">
        <v>-0.37728347130000001</v>
      </c>
    </row>
    <row r="558" spans="1:14" ht="15" thickBot="1" x14ac:dyDescent="0.35">
      <c r="A558" s="17">
        <v>43777</v>
      </c>
      <c r="B558" s="18">
        <v>76.2</v>
      </c>
      <c r="C558" s="18">
        <v>-1.447368421</v>
      </c>
      <c r="D558" s="18">
        <v>-0.45836254700000001</v>
      </c>
      <c r="F558" s="17">
        <v>43777</v>
      </c>
      <c r="G558" s="18">
        <v>400</v>
      </c>
      <c r="H558" s="18">
        <v>1.25</v>
      </c>
      <c r="I558" s="18">
        <v>0.53950318870000002</v>
      </c>
      <c r="J558" s="18"/>
      <c r="K558" s="17">
        <v>43777</v>
      </c>
      <c r="L558" s="18">
        <v>11908.15</v>
      </c>
      <c r="M558" s="18">
        <v>4.450733321E-2</v>
      </c>
      <c r="N558" s="18">
        <v>1.9324989019999999E-2</v>
      </c>
    </row>
    <row r="559" spans="1:14" ht="15" thickBot="1" x14ac:dyDescent="0.35">
      <c r="A559" s="17">
        <v>43780</v>
      </c>
      <c r="B559" s="18">
        <v>75.400000000000006</v>
      </c>
      <c r="C559" s="18">
        <v>-3.1375166889999999</v>
      </c>
      <c r="D559" s="18">
        <v>-1.049353153</v>
      </c>
      <c r="F559" s="17">
        <v>43780</v>
      </c>
      <c r="G559" s="18">
        <v>405</v>
      </c>
      <c r="H559" s="18">
        <v>-1.197530864</v>
      </c>
      <c r="I559" s="18">
        <v>-0.52322019850000001</v>
      </c>
      <c r="J559" s="18"/>
      <c r="K559" s="17">
        <v>43780</v>
      </c>
      <c r="L559" s="18">
        <v>11913.45</v>
      </c>
      <c r="M559" s="18">
        <v>-0.61275281299999995</v>
      </c>
      <c r="N559" s="18">
        <v>-0.2669338255</v>
      </c>
    </row>
    <row r="560" spans="1:14" ht="15" thickBot="1" x14ac:dyDescent="0.35">
      <c r="A560" s="17">
        <v>43782</v>
      </c>
      <c r="B560" s="18">
        <v>73.599999999999994</v>
      </c>
      <c r="C560" s="18">
        <v>-10.40661613</v>
      </c>
      <c r="D560" s="18">
        <v>-3.0237272759999998</v>
      </c>
      <c r="F560" s="17">
        <v>43782</v>
      </c>
      <c r="G560" s="18">
        <v>400.15</v>
      </c>
      <c r="H560" s="18">
        <v>-3.7485942770000003E-2</v>
      </c>
      <c r="I560" s="18">
        <v>-1.62829902E-2</v>
      </c>
      <c r="J560" s="18"/>
      <c r="K560" s="17">
        <v>43782</v>
      </c>
      <c r="L560" s="18">
        <v>11840.45</v>
      </c>
      <c r="M560" s="18">
        <v>0.26730402980000001</v>
      </c>
      <c r="N560" s="18">
        <v>0.1159337862</v>
      </c>
    </row>
    <row r="561" spans="1:14" ht="15" thickBot="1" x14ac:dyDescent="0.35">
      <c r="A561" s="17">
        <v>43783</v>
      </c>
      <c r="B561" s="18">
        <v>68.650000000000006</v>
      </c>
      <c r="C561" s="18">
        <v>1.076923077</v>
      </c>
      <c r="D561" s="18">
        <v>-1.1539129969999999</v>
      </c>
      <c r="F561" s="17">
        <v>43783</v>
      </c>
      <c r="G561" s="18">
        <v>400</v>
      </c>
      <c r="H561" s="18">
        <v>0.1</v>
      </c>
      <c r="I561" s="18">
        <v>4.3407747929999997E-2</v>
      </c>
      <c r="J561" s="18"/>
      <c r="K561" s="17">
        <v>43783</v>
      </c>
      <c r="L561" s="18">
        <v>11872.1</v>
      </c>
      <c r="M561" s="18">
        <v>0.19667961019999999</v>
      </c>
      <c r="N561" s="18">
        <v>8.5332980599999997E-2</v>
      </c>
    </row>
    <row r="562" spans="1:14" ht="15" thickBot="1" x14ac:dyDescent="0.35">
      <c r="A562" s="17">
        <v>43784</v>
      </c>
      <c r="B562" s="18">
        <v>66.849999999999994</v>
      </c>
      <c r="C562" s="18">
        <v>0.76103500759999998</v>
      </c>
      <c r="D562" s="18">
        <v>0.45239417599999998</v>
      </c>
      <c r="F562" s="17">
        <v>43784</v>
      </c>
      <c r="G562" s="18">
        <v>400.4</v>
      </c>
      <c r="H562" s="18">
        <v>1.136363636</v>
      </c>
      <c r="I562" s="18">
        <v>0.49073344949999997</v>
      </c>
      <c r="J562" s="18"/>
      <c r="K562" s="17">
        <v>43784</v>
      </c>
      <c r="L562" s="18">
        <v>11895.45</v>
      </c>
      <c r="M562" s="18">
        <v>-9.205200308E-2</v>
      </c>
      <c r="N562" s="18">
        <v>-3.9996088409999998E-2</v>
      </c>
    </row>
    <row r="563" spans="1:14" ht="15" thickBot="1" x14ac:dyDescent="0.35">
      <c r="A563" s="17">
        <v>43787</v>
      </c>
      <c r="B563" s="18">
        <v>67.55</v>
      </c>
      <c r="C563" s="18">
        <v>1.888217523</v>
      </c>
      <c r="D563" s="18">
        <v>0.38405068129999997</v>
      </c>
      <c r="F563" s="17">
        <v>43787</v>
      </c>
      <c r="G563" s="18">
        <v>404.95</v>
      </c>
      <c r="H563" s="18">
        <v>-1.222373132</v>
      </c>
      <c r="I563" s="18">
        <v>-0.53414119739999999</v>
      </c>
      <c r="J563" s="18"/>
      <c r="K563" s="17">
        <v>43787</v>
      </c>
      <c r="L563" s="18">
        <v>11884.5</v>
      </c>
      <c r="M563" s="18">
        <v>0.4678362573</v>
      </c>
      <c r="N563" s="18">
        <v>0.20270491030000001</v>
      </c>
    </row>
    <row r="564" spans="1:14" ht="15" thickBot="1" x14ac:dyDescent="0.35">
      <c r="A564" s="17">
        <v>43788</v>
      </c>
      <c r="B564" s="18">
        <v>68.150000000000006</v>
      </c>
      <c r="C564" s="18">
        <v>-1.037805782</v>
      </c>
      <c r="D564" s="18">
        <v>-0.70670779829999997</v>
      </c>
      <c r="F564" s="17">
        <v>43788</v>
      </c>
      <c r="G564" s="18">
        <v>400</v>
      </c>
      <c r="H564" s="18">
        <v>-1.2500000000000001E-2</v>
      </c>
      <c r="I564" s="18">
        <v>-5.4290203449999996E-3</v>
      </c>
      <c r="J564" s="18"/>
      <c r="K564" s="17">
        <v>43788</v>
      </c>
      <c r="L564" s="18">
        <v>11940.1</v>
      </c>
      <c r="M564" s="18">
        <v>0.49413321500000001</v>
      </c>
      <c r="N564" s="18">
        <v>0.21407086550000001</v>
      </c>
    </row>
    <row r="565" spans="1:14" ht="15" thickBot="1" x14ac:dyDescent="0.35">
      <c r="A565" s="17">
        <v>43789</v>
      </c>
      <c r="B565" s="18">
        <v>67.05</v>
      </c>
      <c r="C565" s="18">
        <v>-1.872659176</v>
      </c>
      <c r="D565" s="18">
        <v>-0.71839823049999996</v>
      </c>
      <c r="F565" s="17">
        <v>43789</v>
      </c>
      <c r="G565" s="18">
        <v>399.95</v>
      </c>
      <c r="H565" s="18">
        <v>-2.0002500310000002</v>
      </c>
      <c r="I565" s="18">
        <v>-0.87750323419999998</v>
      </c>
      <c r="J565" s="18"/>
      <c r="K565" s="17">
        <v>43789</v>
      </c>
      <c r="L565" s="18">
        <v>11999.1</v>
      </c>
      <c r="M565" s="18">
        <v>-0.2558525223</v>
      </c>
      <c r="N565" s="18">
        <v>-0.1112577272</v>
      </c>
    </row>
    <row r="566" spans="1:14" ht="15" thickBot="1" x14ac:dyDescent="0.35">
      <c r="A566" s="17">
        <v>43790</v>
      </c>
      <c r="B566" s="18">
        <v>65.95</v>
      </c>
      <c r="C566" s="18">
        <v>-2.061068702</v>
      </c>
      <c r="D566" s="18">
        <v>1.0088972949999999</v>
      </c>
      <c r="F566" s="17">
        <v>43790</v>
      </c>
      <c r="G566" s="18">
        <v>391.95</v>
      </c>
      <c r="H566" s="18">
        <v>2.053833397</v>
      </c>
      <c r="I566" s="18">
        <v>0.88293225450000001</v>
      </c>
      <c r="J566" s="18"/>
      <c r="K566" s="17">
        <v>43790</v>
      </c>
      <c r="L566" s="18">
        <v>11968.4</v>
      </c>
      <c r="M566" s="18">
        <v>-0.45118812870000002</v>
      </c>
      <c r="N566" s="18">
        <v>-0.19639189700000001</v>
      </c>
    </row>
    <row r="567" spans="1:14" ht="15" thickBot="1" x14ac:dyDescent="0.35">
      <c r="A567" s="17">
        <v>43791</v>
      </c>
      <c r="B567" s="18">
        <v>67.5</v>
      </c>
      <c r="C567" s="18">
        <v>3.8191738110000002</v>
      </c>
      <c r="D567" s="18">
        <v>0.47988828820000001</v>
      </c>
      <c r="F567" s="17">
        <v>43791</v>
      </c>
      <c r="G567" s="18">
        <v>400</v>
      </c>
      <c r="H567" s="18">
        <v>-1.1125</v>
      </c>
      <c r="I567" s="18">
        <v>-0.48586024789999999</v>
      </c>
      <c r="J567" s="18"/>
      <c r="K567" s="17">
        <v>43791</v>
      </c>
      <c r="L567" s="18">
        <v>11914.4</v>
      </c>
      <c r="M567" s="18">
        <v>1.337457195</v>
      </c>
      <c r="N567" s="18">
        <v>0.57700025779999997</v>
      </c>
    </row>
    <row r="568" spans="1:14" ht="15" thickBot="1" x14ac:dyDescent="0.35">
      <c r="A568" s="17">
        <v>43794</v>
      </c>
      <c r="B568" s="18">
        <v>68.25</v>
      </c>
      <c r="C568" s="18">
        <v>-0.30030030029999999</v>
      </c>
      <c r="D568" s="18">
        <v>-1.1281010410000001</v>
      </c>
      <c r="F568" s="17">
        <v>43794</v>
      </c>
      <c r="G568" s="18">
        <v>395.55</v>
      </c>
      <c r="H568" s="18">
        <v>1.125015801</v>
      </c>
      <c r="I568" s="18">
        <v>0.48586024789999999</v>
      </c>
      <c r="J568" s="18"/>
      <c r="K568" s="17">
        <v>43794</v>
      </c>
      <c r="L568" s="18">
        <v>12073.75</v>
      </c>
      <c r="M568" s="18">
        <v>-0.29858163370000002</v>
      </c>
      <c r="N568" s="18">
        <v>-0.129866331</v>
      </c>
    </row>
    <row r="569" spans="1:14" ht="15" thickBot="1" x14ac:dyDescent="0.35">
      <c r="A569" s="17">
        <v>43795</v>
      </c>
      <c r="B569" s="18">
        <v>66.5</v>
      </c>
      <c r="C569" s="18">
        <v>-0.52710843370000005</v>
      </c>
      <c r="D569" s="18">
        <v>-0.13081168979999999</v>
      </c>
      <c r="F569" s="17">
        <v>43795</v>
      </c>
      <c r="G569" s="18">
        <v>400</v>
      </c>
      <c r="H569" s="18">
        <v>0.125</v>
      </c>
      <c r="I569" s="18">
        <v>5.425290923E-2</v>
      </c>
      <c r="J569" s="18"/>
      <c r="K569" s="17">
        <v>43795</v>
      </c>
      <c r="L569" s="18">
        <v>12037.7</v>
      </c>
      <c r="M569" s="18">
        <v>0.52335579060000004</v>
      </c>
      <c r="N569" s="18">
        <v>0.22669782990000001</v>
      </c>
    </row>
    <row r="570" spans="1:14" ht="15" thickBot="1" x14ac:dyDescent="0.35">
      <c r="A570" s="17">
        <v>43796</v>
      </c>
      <c r="B570" s="18">
        <v>66.3</v>
      </c>
      <c r="C570" s="18">
        <v>-0.83270249809999997</v>
      </c>
      <c r="D570" s="18">
        <v>-0.32876347909999998</v>
      </c>
      <c r="F570" s="17">
        <v>43796</v>
      </c>
      <c r="G570" s="18">
        <v>400.5</v>
      </c>
      <c r="H570" s="18">
        <v>-0.12484394510000001</v>
      </c>
      <c r="I570" s="18">
        <v>-5.425290923E-2</v>
      </c>
      <c r="J570" s="18"/>
      <c r="K570" s="17">
        <v>43796</v>
      </c>
      <c r="L570" s="18">
        <v>12100.7</v>
      </c>
      <c r="M570" s="18">
        <v>0.41691802950000001</v>
      </c>
      <c r="N570" s="18">
        <v>0.18068879869999999</v>
      </c>
    </row>
    <row r="571" spans="1:14" ht="15" thickBot="1" x14ac:dyDescent="0.35">
      <c r="A571" s="17">
        <v>43797</v>
      </c>
      <c r="B571" s="18">
        <v>65.8</v>
      </c>
      <c r="C571" s="18">
        <v>-1.908396947</v>
      </c>
      <c r="D571" s="18">
        <v>-0.69861208610000003</v>
      </c>
      <c r="F571" s="17">
        <v>43797</v>
      </c>
      <c r="G571" s="18">
        <v>400</v>
      </c>
      <c r="H571" s="18">
        <v>-1</v>
      </c>
      <c r="I571" s="18">
        <v>-0.43648054019999999</v>
      </c>
      <c r="J571" s="18"/>
      <c r="K571" s="17">
        <v>43797</v>
      </c>
      <c r="L571" s="18">
        <v>12151.15</v>
      </c>
      <c r="M571" s="18">
        <v>-0.78264197219999998</v>
      </c>
      <c r="N571" s="18">
        <v>-0.34123415930000001</v>
      </c>
    </row>
    <row r="572" spans="1:14" ht="15" thickBot="1" x14ac:dyDescent="0.35">
      <c r="A572" s="17">
        <v>43798</v>
      </c>
      <c r="B572" s="18">
        <v>64.75</v>
      </c>
      <c r="C572" s="18">
        <v>-2.0233463039999999</v>
      </c>
      <c r="D572" s="18">
        <v>-0.37047446839999998</v>
      </c>
      <c r="F572" s="17">
        <v>43798</v>
      </c>
      <c r="G572" s="18">
        <v>396</v>
      </c>
      <c r="H572" s="18">
        <v>-1.5151515149999999</v>
      </c>
      <c r="I572" s="18">
        <v>-0.66305788990000003</v>
      </c>
      <c r="J572" s="18"/>
      <c r="K572" s="17">
        <v>43798</v>
      </c>
      <c r="L572" s="18">
        <v>12056.05</v>
      </c>
      <c r="M572" s="18">
        <v>-6.511253686E-2</v>
      </c>
      <c r="N572" s="18">
        <v>-2.8287225730000001E-2</v>
      </c>
    </row>
    <row r="573" spans="1:14" ht="15" thickBot="1" x14ac:dyDescent="0.35">
      <c r="A573" s="17">
        <v>43801</v>
      </c>
      <c r="B573" s="18">
        <v>64.2</v>
      </c>
      <c r="C573" s="18">
        <v>7.9428117549999996E-2</v>
      </c>
      <c r="D573" s="18">
        <v>-0.51034016380000002</v>
      </c>
      <c r="F573" s="17">
        <v>43801</v>
      </c>
      <c r="G573" s="18">
        <v>390</v>
      </c>
      <c r="H573" s="18">
        <v>1.0641025639999999</v>
      </c>
      <c r="I573" s="18">
        <v>0.4596923872</v>
      </c>
      <c r="J573" s="18"/>
      <c r="K573" s="17">
        <v>43801</v>
      </c>
      <c r="L573" s="18">
        <v>12048.2</v>
      </c>
      <c r="M573" s="18">
        <v>-0.4481997311</v>
      </c>
      <c r="N573" s="18">
        <v>-0.1950881897</v>
      </c>
    </row>
    <row r="574" spans="1:14" ht="15" thickBot="1" x14ac:dyDescent="0.35">
      <c r="A574" s="17">
        <v>43802</v>
      </c>
      <c r="B574" s="18">
        <v>63.45</v>
      </c>
      <c r="C574" s="18">
        <v>0</v>
      </c>
      <c r="D574" s="18">
        <v>-6.8500721129999997E-2</v>
      </c>
      <c r="F574" s="17">
        <v>43802</v>
      </c>
      <c r="G574" s="18">
        <v>394.15</v>
      </c>
      <c r="H574" s="18">
        <v>-1.040213117</v>
      </c>
      <c r="I574" s="18">
        <v>-0.45412486619999998</v>
      </c>
      <c r="J574" s="18"/>
      <c r="K574" s="17">
        <v>43802</v>
      </c>
      <c r="L574" s="18">
        <v>11994.2</v>
      </c>
      <c r="M574" s="18">
        <v>0.40853078990000002</v>
      </c>
      <c r="N574" s="18">
        <v>0.17706123870000001</v>
      </c>
    </row>
    <row r="575" spans="1:14" ht="15" thickBot="1" x14ac:dyDescent="0.35">
      <c r="A575" s="17">
        <v>43803</v>
      </c>
      <c r="B575" s="18">
        <v>63.35</v>
      </c>
      <c r="C575" s="18">
        <v>-1.984126984</v>
      </c>
      <c r="D575" s="18">
        <v>-0.5172286009</v>
      </c>
      <c r="F575" s="17">
        <v>43803</v>
      </c>
      <c r="G575" s="18">
        <v>390.05</v>
      </c>
      <c r="H575" s="18">
        <v>0.28201512629999997</v>
      </c>
      <c r="I575" s="18">
        <v>0.1223052345</v>
      </c>
      <c r="J575" s="18"/>
      <c r="K575" s="17">
        <v>43803</v>
      </c>
      <c r="L575" s="18">
        <v>12043.2</v>
      </c>
      <c r="M575" s="18">
        <v>-0.2059253355</v>
      </c>
      <c r="N575" s="18">
        <v>-8.9524445300000005E-2</v>
      </c>
    </row>
    <row r="576" spans="1:14" ht="15" thickBot="1" x14ac:dyDescent="0.35">
      <c r="A576" s="17">
        <v>43804</v>
      </c>
      <c r="B576" s="18">
        <v>62.6</v>
      </c>
      <c r="C576" s="18">
        <v>-1.214574899</v>
      </c>
      <c r="D576" s="18">
        <v>-0.55858581220000003</v>
      </c>
      <c r="F576" s="17">
        <v>43804</v>
      </c>
      <c r="G576" s="18">
        <v>391.15</v>
      </c>
      <c r="H576" s="18">
        <v>-0.35791895689999997</v>
      </c>
      <c r="I576" s="18">
        <v>-0.1557210721</v>
      </c>
      <c r="J576" s="18"/>
      <c r="K576" s="17">
        <v>43804</v>
      </c>
      <c r="L576" s="18">
        <v>12018.4</v>
      </c>
      <c r="M576" s="18">
        <v>-0.80626372889999998</v>
      </c>
      <c r="N576" s="18">
        <v>-0.35157511200000002</v>
      </c>
    </row>
    <row r="577" spans="1:14" ht="15" thickBot="1" x14ac:dyDescent="0.35">
      <c r="A577" s="17">
        <v>43805</v>
      </c>
      <c r="B577" s="18">
        <v>61.8</v>
      </c>
      <c r="C577" s="18">
        <v>-3.0327868850000002</v>
      </c>
      <c r="D577" s="18">
        <v>-0.88743276100000001</v>
      </c>
      <c r="F577" s="17">
        <v>43805</v>
      </c>
      <c r="G577" s="18">
        <v>389.75</v>
      </c>
      <c r="H577" s="18">
        <v>2.6298909560000001</v>
      </c>
      <c r="I577" s="18">
        <v>1.1273867470000001</v>
      </c>
      <c r="J577" s="18"/>
      <c r="K577" s="17">
        <v>43805</v>
      </c>
      <c r="L577" s="18">
        <v>11921.5</v>
      </c>
      <c r="M577" s="18">
        <v>0.1342112989</v>
      </c>
      <c r="N577" s="18">
        <v>5.8248147469999997E-2</v>
      </c>
    </row>
    <row r="578" spans="1:14" ht="15" thickBot="1" x14ac:dyDescent="0.35">
      <c r="A578" s="17">
        <v>43808</v>
      </c>
      <c r="B578" s="18">
        <v>60.55</v>
      </c>
      <c r="C578" s="18">
        <v>-1.3524936599999999</v>
      </c>
      <c r="D578" s="18">
        <v>-1.126213584</v>
      </c>
      <c r="F578" s="17">
        <v>43808</v>
      </c>
      <c r="G578" s="18">
        <v>400</v>
      </c>
      <c r="H578" s="18">
        <v>-0.77500000000000002</v>
      </c>
      <c r="I578" s="18">
        <v>-0.33788924209999999</v>
      </c>
      <c r="J578" s="18"/>
      <c r="K578" s="17">
        <v>43808</v>
      </c>
      <c r="L578" s="18">
        <v>11937.5</v>
      </c>
      <c r="M578" s="18">
        <v>-0.67602094239999999</v>
      </c>
      <c r="N578" s="18">
        <v>-0.29458903240000001</v>
      </c>
    </row>
    <row r="579" spans="1:14" ht="15" thickBot="1" x14ac:dyDescent="0.35">
      <c r="A579" s="17">
        <v>43809</v>
      </c>
      <c r="B579" s="18">
        <v>59</v>
      </c>
      <c r="C579" s="18">
        <v>-10.882604969999999</v>
      </c>
      <c r="D579" s="18">
        <v>-2.9700412790000001</v>
      </c>
      <c r="F579" s="17">
        <v>43809</v>
      </c>
      <c r="G579" s="18">
        <v>396.9</v>
      </c>
      <c r="H579" s="18">
        <v>-1.738473167</v>
      </c>
      <c r="I579" s="18">
        <v>-0.76164918810000004</v>
      </c>
      <c r="J579" s="18"/>
      <c r="K579" s="17">
        <v>43809</v>
      </c>
      <c r="L579" s="18">
        <v>11856.8</v>
      </c>
      <c r="M579" s="18">
        <v>0.44995276969999998</v>
      </c>
      <c r="N579" s="18">
        <v>0.19497368849999999</v>
      </c>
    </row>
    <row r="580" spans="1:14" ht="15" thickBot="1" x14ac:dyDescent="0.35">
      <c r="A580" s="17">
        <v>43810</v>
      </c>
      <c r="B580" s="18">
        <v>55.1</v>
      </c>
      <c r="C580" s="18">
        <v>4.807692308</v>
      </c>
      <c r="D580" s="18">
        <v>1.051234741</v>
      </c>
      <c r="F580" s="17">
        <v>43810</v>
      </c>
      <c r="G580" s="18">
        <v>390</v>
      </c>
      <c r="H580" s="18">
        <v>0</v>
      </c>
      <c r="I580" s="18">
        <v>0</v>
      </c>
      <c r="J580" s="18"/>
      <c r="K580" s="17">
        <v>43810</v>
      </c>
      <c r="L580" s="18">
        <v>11910.15</v>
      </c>
      <c r="M580" s="18">
        <v>0.51762572259999995</v>
      </c>
      <c r="N580" s="18">
        <v>0.22422217850000001</v>
      </c>
    </row>
    <row r="581" spans="1:14" ht="15" thickBot="1" x14ac:dyDescent="0.35">
      <c r="A581" s="17">
        <v>43811</v>
      </c>
      <c r="B581" s="18">
        <v>56.45</v>
      </c>
      <c r="C581" s="18">
        <v>5.1376146790000004</v>
      </c>
      <c r="D581" s="18">
        <v>0.80038984290000004</v>
      </c>
      <c r="F581" s="17">
        <v>43811</v>
      </c>
      <c r="G581" s="18">
        <v>390</v>
      </c>
      <c r="H581" s="18">
        <v>1.2820512819999999E-2</v>
      </c>
      <c r="I581" s="18">
        <v>5.5675210880000003E-3</v>
      </c>
      <c r="J581" s="18"/>
      <c r="K581" s="17">
        <v>43811</v>
      </c>
      <c r="L581" s="18">
        <v>11971.8</v>
      </c>
      <c r="M581" s="18">
        <v>0.95975542520000001</v>
      </c>
      <c r="N581" s="18">
        <v>0.41482898239999999</v>
      </c>
    </row>
    <row r="582" spans="1:14" ht="15" thickBot="1" x14ac:dyDescent="0.35">
      <c r="A582" s="17">
        <v>43812</v>
      </c>
      <c r="B582" s="18">
        <v>57.5</v>
      </c>
      <c r="C582" s="18">
        <v>-1.308900524</v>
      </c>
      <c r="D582" s="18">
        <v>-0.1134422452</v>
      </c>
      <c r="F582" s="17">
        <v>43812</v>
      </c>
      <c r="G582" s="18">
        <v>390.05</v>
      </c>
      <c r="H582" s="18">
        <v>0.41020382</v>
      </c>
      <c r="I582" s="18">
        <v>0.1777848641</v>
      </c>
      <c r="J582" s="18"/>
      <c r="K582" s="17">
        <v>43812</v>
      </c>
      <c r="L582" s="18">
        <v>12086.7</v>
      </c>
      <c r="M582" s="18">
        <v>-0.27095898800000001</v>
      </c>
      <c r="N582" s="18">
        <v>-0.1178357087</v>
      </c>
    </row>
    <row r="583" spans="1:14" ht="15" thickBot="1" x14ac:dyDescent="0.35">
      <c r="A583" s="17">
        <v>43815</v>
      </c>
      <c r="B583" s="18">
        <v>57.35</v>
      </c>
      <c r="C583" s="18">
        <v>0.79575596820000005</v>
      </c>
      <c r="D583" s="18">
        <v>3.7847016070000003E-2</v>
      </c>
      <c r="F583" s="17">
        <v>43815</v>
      </c>
      <c r="G583" s="18">
        <v>391.65</v>
      </c>
      <c r="H583" s="18">
        <v>-2.170305119</v>
      </c>
      <c r="I583" s="18">
        <v>-0.9529300986</v>
      </c>
      <c r="J583" s="18"/>
      <c r="K583" s="17">
        <v>43815</v>
      </c>
      <c r="L583" s="18">
        <v>12053.95</v>
      </c>
      <c r="M583" s="18">
        <v>0.92127476890000004</v>
      </c>
      <c r="N583" s="18">
        <v>0.39827275919999999</v>
      </c>
    </row>
    <row r="584" spans="1:14" ht="15" thickBot="1" x14ac:dyDescent="0.35">
      <c r="A584" s="17">
        <v>43816</v>
      </c>
      <c r="B584" s="18">
        <v>57.4</v>
      </c>
      <c r="C584" s="18">
        <v>-0.8771929825</v>
      </c>
      <c r="D584" s="18">
        <v>-0.26562436439999998</v>
      </c>
      <c r="F584" s="17">
        <v>43816</v>
      </c>
      <c r="G584" s="18">
        <v>383.15</v>
      </c>
      <c r="H584" s="18">
        <v>-0.3262429858</v>
      </c>
      <c r="I584" s="18">
        <v>-0.14191715190000001</v>
      </c>
      <c r="J584" s="18"/>
      <c r="K584" s="17">
        <v>43816</v>
      </c>
      <c r="L584" s="18">
        <v>12165</v>
      </c>
      <c r="M584" s="18">
        <v>0.46568023019999999</v>
      </c>
      <c r="N584" s="18">
        <v>0.20177290980000001</v>
      </c>
    </row>
    <row r="585" spans="1:14" ht="15" thickBot="1" x14ac:dyDescent="0.35">
      <c r="A585" s="17">
        <v>43817</v>
      </c>
      <c r="B585" s="18">
        <v>57.05</v>
      </c>
      <c r="C585" s="18">
        <v>0.35398230089999999</v>
      </c>
      <c r="D585" s="18">
        <v>-0.1143382359</v>
      </c>
      <c r="F585" s="17">
        <v>43817</v>
      </c>
      <c r="G585" s="18">
        <v>381.9</v>
      </c>
      <c r="H585" s="18">
        <v>-1.7282010999999999</v>
      </c>
      <c r="I585" s="18">
        <v>-0.75710939600000005</v>
      </c>
      <c r="J585" s="18"/>
      <c r="K585" s="17">
        <v>43817</v>
      </c>
      <c r="L585" s="18">
        <v>12221.65</v>
      </c>
      <c r="M585" s="18">
        <v>0.31133275789999998</v>
      </c>
      <c r="N585" s="18">
        <v>0.1350000579</v>
      </c>
    </row>
    <row r="586" spans="1:14" ht="15" thickBot="1" x14ac:dyDescent="0.35">
      <c r="A586" s="17">
        <v>43818</v>
      </c>
      <c r="B586" s="18">
        <v>56.9</v>
      </c>
      <c r="C586" s="18">
        <v>-2.557319224</v>
      </c>
      <c r="D586" s="18">
        <v>-0.84780674570000003</v>
      </c>
      <c r="F586" s="17">
        <v>43818</v>
      </c>
      <c r="G586" s="18">
        <v>375.3</v>
      </c>
      <c r="H586" s="18">
        <v>3.6637356780000001</v>
      </c>
      <c r="I586" s="18">
        <v>1.5626855239999999</v>
      </c>
      <c r="J586" s="18"/>
      <c r="K586" s="17">
        <v>43818</v>
      </c>
      <c r="L586" s="18">
        <v>12259.7</v>
      </c>
      <c r="M586" s="18">
        <v>9.869735801E-2</v>
      </c>
      <c r="N586" s="18">
        <v>4.2842579190000001E-2</v>
      </c>
    </row>
    <row r="587" spans="1:14" ht="15" thickBot="1" x14ac:dyDescent="0.35">
      <c r="A587" s="17">
        <v>43819</v>
      </c>
      <c r="B587" s="18">
        <v>55.8</v>
      </c>
      <c r="C587" s="18">
        <v>-2.714932127</v>
      </c>
      <c r="D587" s="18">
        <v>-1.343693383</v>
      </c>
      <c r="F587" s="17">
        <v>43819</v>
      </c>
      <c r="G587" s="18">
        <v>389.05</v>
      </c>
      <c r="H587" s="18">
        <v>1.9020691430000001</v>
      </c>
      <c r="I587" s="18">
        <v>0.81830025360000003</v>
      </c>
      <c r="J587" s="18"/>
      <c r="K587" s="17">
        <v>43819</v>
      </c>
      <c r="L587" s="18">
        <v>12271.8</v>
      </c>
      <c r="M587" s="18">
        <v>-7.3746312679999995E-2</v>
      </c>
      <c r="N587" s="18">
        <v>-3.2039432059999998E-2</v>
      </c>
    </row>
    <row r="588" spans="1:14" ht="15" thickBot="1" x14ac:dyDescent="0.35">
      <c r="A588" s="17">
        <v>43822</v>
      </c>
      <c r="B588" s="18">
        <v>54.1</v>
      </c>
      <c r="C588" s="18">
        <v>0.46511627909999997</v>
      </c>
      <c r="D588" s="18">
        <v>0.91350172510000005</v>
      </c>
      <c r="F588" s="17">
        <v>43822</v>
      </c>
      <c r="G588" s="18">
        <v>396.45</v>
      </c>
      <c r="H588" s="18">
        <v>-1.7278345310000001</v>
      </c>
      <c r="I588" s="18">
        <v>-0.7569473981</v>
      </c>
      <c r="J588" s="18"/>
      <c r="K588" s="17">
        <v>43822</v>
      </c>
      <c r="L588" s="18">
        <v>12262.75</v>
      </c>
      <c r="M588" s="18">
        <v>-0.3930602842</v>
      </c>
      <c r="N588" s="18">
        <v>-0.1710402788</v>
      </c>
    </row>
    <row r="589" spans="1:14" ht="15" thickBot="1" x14ac:dyDescent="0.35">
      <c r="A589" s="17">
        <v>43823</v>
      </c>
      <c r="B589" s="18">
        <v>55.25</v>
      </c>
      <c r="C589" s="18">
        <v>2.7777777779999999</v>
      </c>
      <c r="D589" s="18">
        <v>0.27425092249999999</v>
      </c>
      <c r="F589" s="17">
        <v>43823</v>
      </c>
      <c r="G589" s="18">
        <v>389.6</v>
      </c>
      <c r="H589" s="18">
        <v>-5.4414784389999999</v>
      </c>
      <c r="I589" s="18">
        <v>-2.4299326680000002</v>
      </c>
      <c r="J589" s="18"/>
      <c r="K589" s="17">
        <v>43823</v>
      </c>
      <c r="L589" s="18">
        <v>12214.55</v>
      </c>
      <c r="M589" s="18">
        <v>-0.72045224750000003</v>
      </c>
      <c r="N589" s="18">
        <v>-0.31402098439999998</v>
      </c>
    </row>
    <row r="590" spans="1:14" ht="15" thickBot="1" x14ac:dyDescent="0.35">
      <c r="A590" s="17">
        <v>43825</v>
      </c>
      <c r="B590" s="18">
        <v>55.6</v>
      </c>
      <c r="C590" s="18">
        <v>0.90090090089999997</v>
      </c>
      <c r="D590" s="18">
        <v>1.4970536379999999</v>
      </c>
      <c r="F590" s="17">
        <v>43825</v>
      </c>
      <c r="G590" s="18">
        <v>368.4</v>
      </c>
      <c r="H590" s="18">
        <v>3.1487513570000001</v>
      </c>
      <c r="I590" s="18">
        <v>1.346397509</v>
      </c>
      <c r="J590" s="18"/>
      <c r="K590" s="17">
        <v>43825</v>
      </c>
      <c r="L590" s="18">
        <v>12126.55</v>
      </c>
      <c r="M590" s="18">
        <v>0.98337944430000002</v>
      </c>
      <c r="N590" s="18">
        <v>0.42499004200000001</v>
      </c>
    </row>
    <row r="591" spans="1:14" ht="15" thickBot="1" x14ac:dyDescent="0.35">
      <c r="A591" s="17">
        <v>43826</v>
      </c>
      <c r="B591" s="18">
        <v>57.55</v>
      </c>
      <c r="C591" s="18">
        <v>2.8571428569999999</v>
      </c>
      <c r="D591" s="18">
        <v>7.9118354950000001</v>
      </c>
      <c r="F591" s="17">
        <v>43826</v>
      </c>
      <c r="G591" s="18">
        <v>380</v>
      </c>
      <c r="H591" s="18">
        <v>-1.0394736840000001</v>
      </c>
      <c r="I591" s="18">
        <v>-0.45380036029999998</v>
      </c>
      <c r="J591" s="18"/>
      <c r="K591" s="17">
        <v>43826</v>
      </c>
      <c r="L591" s="18">
        <v>12245.8</v>
      </c>
      <c r="M591" s="18">
        <v>8.2068954250000006E-2</v>
      </c>
      <c r="N591" s="18">
        <v>3.5627476419999998E-2</v>
      </c>
    </row>
    <row r="592" spans="1:14" ht="15" thickBot="1" x14ac:dyDescent="0.35">
      <c r="A592" s="17">
        <v>43829</v>
      </c>
      <c r="B592" s="18">
        <v>69.05</v>
      </c>
      <c r="C592" s="18">
        <v>24.305555559999998</v>
      </c>
      <c r="D592" s="18">
        <v>2.7123656170000001</v>
      </c>
      <c r="F592" s="17">
        <v>43829</v>
      </c>
      <c r="G592" s="18">
        <v>376.05</v>
      </c>
      <c r="H592" s="18">
        <v>2.2337455130000001</v>
      </c>
      <c r="I592" s="18">
        <v>0.95942722260000002</v>
      </c>
      <c r="J592" s="18"/>
      <c r="K592" s="17">
        <v>43829</v>
      </c>
      <c r="L592" s="18">
        <v>12255.85</v>
      </c>
      <c r="M592" s="18">
        <v>-0.71312883240000002</v>
      </c>
      <c r="N592" s="18">
        <v>-0.31081750330000002</v>
      </c>
    </row>
    <row r="593" spans="1:14" ht="15" thickBot="1" x14ac:dyDescent="0.35">
      <c r="A593" s="17">
        <v>43830</v>
      </c>
      <c r="B593" s="18">
        <v>73.5</v>
      </c>
      <c r="C593" s="18">
        <v>-1.0474860340000001</v>
      </c>
      <c r="D593" s="18">
        <v>-0.56499223099999996</v>
      </c>
      <c r="F593" s="17">
        <v>43830</v>
      </c>
      <c r="G593" s="18">
        <v>384.45</v>
      </c>
      <c r="H593" s="18">
        <v>-1.157497724</v>
      </c>
      <c r="I593" s="18">
        <v>-0.50562686229999998</v>
      </c>
      <c r="J593" s="18"/>
      <c r="K593" s="17">
        <v>43830</v>
      </c>
      <c r="L593" s="18">
        <v>12168.45</v>
      </c>
      <c r="M593" s="18">
        <v>0.1154625281</v>
      </c>
      <c r="N593" s="18">
        <v>5.011581189E-2</v>
      </c>
    </row>
    <row r="594" spans="1:14" ht="15" thickBot="1" x14ac:dyDescent="0.35">
      <c r="A594" s="17">
        <v>43831</v>
      </c>
      <c r="B594" s="18">
        <v>72.55</v>
      </c>
      <c r="C594" s="18">
        <v>1.3408609739999999</v>
      </c>
      <c r="D594" s="18">
        <v>0.53543833529999996</v>
      </c>
      <c r="F594" s="17">
        <v>43831</v>
      </c>
      <c r="G594" s="18">
        <v>380</v>
      </c>
      <c r="H594" s="18">
        <v>-0.5</v>
      </c>
      <c r="I594" s="18">
        <v>-0.21769192540000001</v>
      </c>
      <c r="J594" s="18"/>
      <c r="K594" s="17">
        <v>43831</v>
      </c>
      <c r="L594" s="18">
        <v>12182.5</v>
      </c>
      <c r="M594" s="18">
        <v>0.81838703059999995</v>
      </c>
      <c r="N594" s="18">
        <v>0.3539744983</v>
      </c>
    </row>
    <row r="595" spans="1:14" ht="15" thickBot="1" x14ac:dyDescent="0.35">
      <c r="A595" s="17">
        <v>43832</v>
      </c>
      <c r="B595" s="18">
        <v>73.45</v>
      </c>
      <c r="C595" s="18">
        <v>-2.4373259049999998</v>
      </c>
      <c r="D595" s="18">
        <v>-0.77554646969999996</v>
      </c>
      <c r="F595" s="17">
        <v>43832</v>
      </c>
      <c r="G595" s="18">
        <v>378.1</v>
      </c>
      <c r="H595" s="18">
        <v>1.8778101030000001</v>
      </c>
      <c r="I595" s="18">
        <v>0.80796010900000004</v>
      </c>
      <c r="J595" s="18"/>
      <c r="K595" s="17">
        <v>43832</v>
      </c>
      <c r="L595" s="18">
        <v>12282.2</v>
      </c>
      <c r="M595" s="18">
        <v>-0.45228053610000002</v>
      </c>
      <c r="N595" s="18">
        <v>-0.19686847630000001</v>
      </c>
    </row>
    <row r="596" spans="1:14" ht="15" thickBot="1" x14ac:dyDescent="0.35">
      <c r="A596" s="17">
        <v>43833</v>
      </c>
      <c r="B596" s="18">
        <v>72.150000000000006</v>
      </c>
      <c r="C596" s="18">
        <v>-2.9264810849999998</v>
      </c>
      <c r="D596" s="18">
        <v>-2.1279598370000001</v>
      </c>
      <c r="F596" s="17">
        <v>43833</v>
      </c>
      <c r="G596" s="18">
        <v>385.2</v>
      </c>
      <c r="H596" s="18">
        <v>0</v>
      </c>
      <c r="I596" s="18">
        <v>0</v>
      </c>
      <c r="J596" s="18"/>
      <c r="K596" s="17">
        <v>43833</v>
      </c>
      <c r="L596" s="18">
        <v>12226.65</v>
      </c>
      <c r="M596" s="18">
        <v>-1.9105805760000001</v>
      </c>
      <c r="N596" s="18">
        <v>-0.83778359800000002</v>
      </c>
    </row>
    <row r="597" spans="1:14" ht="15" thickBot="1" x14ac:dyDescent="0.35">
      <c r="A597" s="17">
        <v>43836</v>
      </c>
      <c r="B597" s="18">
        <v>68.7</v>
      </c>
      <c r="C597" s="18">
        <v>1.25</v>
      </c>
      <c r="D597" s="18">
        <v>0.78309817680000005</v>
      </c>
      <c r="F597" s="17">
        <v>43836</v>
      </c>
      <c r="G597" s="18">
        <v>385.2</v>
      </c>
      <c r="H597" s="18">
        <v>-1.349948079</v>
      </c>
      <c r="I597" s="18">
        <v>-0.5902681836</v>
      </c>
      <c r="J597" s="18"/>
      <c r="K597" s="17">
        <v>43836</v>
      </c>
      <c r="L597" s="18">
        <v>11993.05</v>
      </c>
      <c r="M597" s="18">
        <v>0.49945593490000001</v>
      </c>
      <c r="N597" s="18">
        <v>0.21637106610000001</v>
      </c>
    </row>
    <row r="598" spans="1:14" ht="15" thickBot="1" x14ac:dyDescent="0.35">
      <c r="A598" s="17">
        <v>43837</v>
      </c>
      <c r="B598" s="18">
        <v>69.95</v>
      </c>
      <c r="C598" s="18">
        <v>-1.74291939</v>
      </c>
      <c r="D598" s="18">
        <v>-0.49955343829999999</v>
      </c>
      <c r="F598" s="17">
        <v>43837</v>
      </c>
      <c r="G598" s="18">
        <v>380</v>
      </c>
      <c r="H598" s="18">
        <v>4.6184210529999996</v>
      </c>
      <c r="I598" s="18">
        <v>1.9608161180000001</v>
      </c>
      <c r="J598" s="18"/>
      <c r="K598" s="17">
        <v>43837</v>
      </c>
      <c r="L598" s="18">
        <v>12052.95</v>
      </c>
      <c r="M598" s="18">
        <v>-0.22898958350000001</v>
      </c>
      <c r="N598" s="18">
        <v>-9.9562950459999994E-2</v>
      </c>
    </row>
    <row r="599" spans="1:14" ht="15" thickBot="1" x14ac:dyDescent="0.35">
      <c r="A599" s="17">
        <v>43838</v>
      </c>
      <c r="B599" s="18">
        <v>69.150000000000006</v>
      </c>
      <c r="C599" s="18">
        <v>3.76940133</v>
      </c>
      <c r="D599" s="18">
        <v>1.1771897819999999</v>
      </c>
      <c r="F599" s="17">
        <v>43838</v>
      </c>
      <c r="G599" s="18">
        <v>397.55</v>
      </c>
      <c r="H599" s="18">
        <v>-1.899132185</v>
      </c>
      <c r="I599" s="18">
        <v>-0.8327150767</v>
      </c>
      <c r="J599" s="18"/>
      <c r="K599" s="17">
        <v>43838</v>
      </c>
      <c r="L599" s="18">
        <v>12025.35</v>
      </c>
      <c r="M599" s="18">
        <v>1.584569264</v>
      </c>
      <c r="N599" s="18">
        <v>0.68277434560000005</v>
      </c>
    </row>
    <row r="600" spans="1:14" ht="15" thickBot="1" x14ac:dyDescent="0.35">
      <c r="A600" s="17">
        <v>43839</v>
      </c>
      <c r="B600" s="18">
        <v>71.05</v>
      </c>
      <c r="C600" s="18">
        <v>1.709401709</v>
      </c>
      <c r="D600" s="18">
        <v>2.2917735440000002</v>
      </c>
      <c r="F600" s="17">
        <v>43839</v>
      </c>
      <c r="G600" s="18">
        <v>390</v>
      </c>
      <c r="H600" s="18">
        <v>0.7692307692</v>
      </c>
      <c r="I600" s="18">
        <v>0.33279433489999999</v>
      </c>
      <c r="J600" s="18"/>
      <c r="K600" s="17">
        <v>43839</v>
      </c>
      <c r="L600" s="18">
        <v>12215.9</v>
      </c>
      <c r="M600" s="18">
        <v>0.33480955150000002</v>
      </c>
      <c r="N600" s="18">
        <v>0.1451630662</v>
      </c>
    </row>
    <row r="601" spans="1:14" ht="15" thickBot="1" x14ac:dyDescent="0.35">
      <c r="A601" s="17">
        <v>43840</v>
      </c>
      <c r="B601" s="18">
        <v>74.900000000000006</v>
      </c>
      <c r="C601" s="18">
        <v>3.6414565830000001</v>
      </c>
      <c r="D601" s="18">
        <v>0.60459604990000004</v>
      </c>
      <c r="F601" s="17">
        <v>43840</v>
      </c>
      <c r="G601" s="18">
        <v>393</v>
      </c>
      <c r="H601" s="18">
        <v>-0.58524173030000004</v>
      </c>
      <c r="I601" s="18">
        <v>-0.2549139151</v>
      </c>
      <c r="J601" s="18"/>
      <c r="K601" s="17">
        <v>43840</v>
      </c>
      <c r="L601" s="18">
        <v>12256.8</v>
      </c>
      <c r="M601" s="18">
        <v>0.59354807129999998</v>
      </c>
      <c r="N601" s="18">
        <v>0.25701265760000003</v>
      </c>
    </row>
    <row r="602" spans="1:14" ht="15" thickBot="1" x14ac:dyDescent="0.35">
      <c r="A602" s="17">
        <v>43843</v>
      </c>
      <c r="B602" s="18">
        <v>75.95</v>
      </c>
      <c r="C602" s="18">
        <v>-0.2702702703</v>
      </c>
      <c r="D602" s="18">
        <v>-1.0123872920000001</v>
      </c>
      <c r="F602" s="17">
        <v>43843</v>
      </c>
      <c r="G602" s="18">
        <v>390.7</v>
      </c>
      <c r="H602" s="18">
        <v>-3.903250576</v>
      </c>
      <c r="I602" s="18">
        <v>-1.7291302559999999</v>
      </c>
      <c r="J602" s="18"/>
      <c r="K602" s="17">
        <v>43843</v>
      </c>
      <c r="L602" s="18">
        <v>12329.55</v>
      </c>
      <c r="M602" s="18">
        <v>0.2656220219</v>
      </c>
      <c r="N602" s="18">
        <v>0.1152052408</v>
      </c>
    </row>
    <row r="603" spans="1:14" ht="15" thickBot="1" x14ac:dyDescent="0.35">
      <c r="A603" s="17">
        <v>43844</v>
      </c>
      <c r="B603" s="18">
        <v>74.2</v>
      </c>
      <c r="C603" s="18">
        <v>-0.67750677510000001</v>
      </c>
      <c r="D603" s="18">
        <v>5.8490848149999997E-2</v>
      </c>
      <c r="F603" s="17">
        <v>43844</v>
      </c>
      <c r="G603" s="18">
        <v>375.45</v>
      </c>
      <c r="H603" s="18">
        <v>3.875349581</v>
      </c>
      <c r="I603" s="18">
        <v>1.6512498360000001</v>
      </c>
      <c r="J603" s="18"/>
      <c r="K603" s="17">
        <v>43844</v>
      </c>
      <c r="L603" s="18">
        <v>12362.3</v>
      </c>
      <c r="M603" s="18">
        <v>-0.15369308300000001</v>
      </c>
      <c r="N603" s="18">
        <v>-6.6799404049999997E-2</v>
      </c>
    </row>
    <row r="604" spans="1:14" ht="15" thickBot="1" x14ac:dyDescent="0.35">
      <c r="A604" s="17">
        <v>43845</v>
      </c>
      <c r="B604" s="18">
        <v>74.3</v>
      </c>
      <c r="C604" s="18">
        <v>1.773533424</v>
      </c>
      <c r="D604" s="18">
        <v>1.0395843010000001</v>
      </c>
      <c r="F604" s="17">
        <v>43845</v>
      </c>
      <c r="G604" s="18">
        <v>390</v>
      </c>
      <c r="H604" s="18">
        <v>-1.2820512819999999E-2</v>
      </c>
      <c r="I604" s="18">
        <v>-5.5682349190000003E-3</v>
      </c>
      <c r="J604" s="18"/>
      <c r="K604" s="17">
        <v>43845</v>
      </c>
      <c r="L604" s="18">
        <v>12343.3</v>
      </c>
      <c r="M604" s="18">
        <v>9.8839046279999995E-2</v>
      </c>
      <c r="N604" s="18">
        <v>4.2904052909999997E-2</v>
      </c>
    </row>
    <row r="605" spans="1:14" ht="15" thickBot="1" x14ac:dyDescent="0.35">
      <c r="A605" s="17">
        <v>43846</v>
      </c>
      <c r="B605" s="18">
        <v>76.099999999999994</v>
      </c>
      <c r="C605" s="18">
        <v>1.8096514749999999</v>
      </c>
      <c r="D605" s="18">
        <v>5.7031456899999999E-2</v>
      </c>
      <c r="F605" s="17">
        <v>43846</v>
      </c>
      <c r="G605" s="18">
        <v>389.95</v>
      </c>
      <c r="H605" s="18">
        <v>-2.4233876140000001</v>
      </c>
      <c r="I605" s="18">
        <v>-1.065426357</v>
      </c>
      <c r="J605" s="18"/>
      <c r="K605" s="17">
        <v>43846</v>
      </c>
      <c r="L605" s="18">
        <v>12355.5</v>
      </c>
      <c r="M605" s="18">
        <v>-2.5494718949999998E-2</v>
      </c>
      <c r="N605" s="18">
        <v>-1.107362741E-2</v>
      </c>
    </row>
    <row r="606" spans="1:14" ht="15" thickBot="1" x14ac:dyDescent="0.35">
      <c r="A606" s="17">
        <v>43847</v>
      </c>
      <c r="B606" s="18">
        <v>76.2</v>
      </c>
      <c r="C606" s="18">
        <v>-2.5674786040000002</v>
      </c>
      <c r="D606" s="18">
        <v>-1.1551066059999999</v>
      </c>
      <c r="F606" s="17">
        <v>43847</v>
      </c>
      <c r="G606" s="18">
        <v>380.5</v>
      </c>
      <c r="H606" s="18">
        <v>0.1314060447</v>
      </c>
      <c r="I606" s="18">
        <v>5.7031456899999999E-2</v>
      </c>
      <c r="J606" s="18"/>
      <c r="K606" s="17">
        <v>43847</v>
      </c>
      <c r="L606" s="18">
        <v>12352.35</v>
      </c>
      <c r="M606" s="18">
        <v>-1.034620943</v>
      </c>
      <c r="N606" s="18">
        <v>-0.45167075639999998</v>
      </c>
    </row>
    <row r="607" spans="1:14" ht="15" thickBot="1" x14ac:dyDescent="0.35">
      <c r="A607" s="17">
        <v>43850</v>
      </c>
      <c r="B607" s="18">
        <v>74.2</v>
      </c>
      <c r="C607" s="18">
        <v>-1.6891891889999999</v>
      </c>
      <c r="D607" s="18">
        <v>-0.38212282149999999</v>
      </c>
      <c r="F607" s="17">
        <v>43850</v>
      </c>
      <c r="G607" s="18">
        <v>381</v>
      </c>
      <c r="H607" s="18">
        <v>1.0498687659999999</v>
      </c>
      <c r="I607" s="18">
        <v>0.45357538330000002</v>
      </c>
      <c r="J607" s="18"/>
      <c r="K607" s="17">
        <v>43850</v>
      </c>
      <c r="L607" s="18">
        <v>12224.55</v>
      </c>
      <c r="M607" s="18">
        <v>-0.44746023369999999</v>
      </c>
      <c r="N607" s="18">
        <v>-0.19476558529999999</v>
      </c>
    </row>
    <row r="608" spans="1:14" ht="15" thickBot="1" x14ac:dyDescent="0.35">
      <c r="A608" s="17">
        <v>43851</v>
      </c>
      <c r="B608" s="18">
        <v>73.55</v>
      </c>
      <c r="C608" s="18">
        <v>-0.34364261169999999</v>
      </c>
      <c r="D608" s="18">
        <v>-0.50482662050000005</v>
      </c>
      <c r="F608" s="17">
        <v>43851</v>
      </c>
      <c r="G608" s="18">
        <v>385</v>
      </c>
      <c r="H608" s="18">
        <v>0.66233766230000002</v>
      </c>
      <c r="I608" s="18">
        <v>0.28670117160000003</v>
      </c>
      <c r="J608" s="18"/>
      <c r="K608" s="17">
        <v>43851</v>
      </c>
      <c r="L608" s="18">
        <v>12169.85</v>
      </c>
      <c r="M608" s="18">
        <v>-0.51726192189999998</v>
      </c>
      <c r="N608" s="18">
        <v>-0.2252270086</v>
      </c>
    </row>
    <row r="609" spans="1:14" ht="15" thickBot="1" x14ac:dyDescent="0.35">
      <c r="A609" s="17">
        <v>43852</v>
      </c>
      <c r="B609" s="18">
        <v>72.7</v>
      </c>
      <c r="C609" s="18">
        <v>-0.13793103449999999</v>
      </c>
      <c r="D609" s="18">
        <v>0.82837971200000005</v>
      </c>
      <c r="F609" s="17">
        <v>43852</v>
      </c>
      <c r="G609" s="18">
        <v>387.55</v>
      </c>
      <c r="H609" s="18">
        <v>0.74829054319999999</v>
      </c>
      <c r="I609" s="18">
        <v>0.32376859400000002</v>
      </c>
      <c r="J609" s="18"/>
      <c r="K609" s="17">
        <v>43852</v>
      </c>
      <c r="L609" s="18">
        <v>12106.9</v>
      </c>
      <c r="M609" s="18">
        <v>0.60667883600000005</v>
      </c>
      <c r="N609" s="18">
        <v>0.26268125819999999</v>
      </c>
    </row>
    <row r="610" spans="1:14" ht="15" thickBot="1" x14ac:dyDescent="0.35">
      <c r="A610" s="17">
        <v>43853</v>
      </c>
      <c r="B610" s="18">
        <v>74.099999999999994</v>
      </c>
      <c r="C610" s="18">
        <v>1.8646408839999999</v>
      </c>
      <c r="D610" s="18">
        <v>0.29206194930000001</v>
      </c>
      <c r="F610" s="17">
        <v>43853</v>
      </c>
      <c r="G610" s="18">
        <v>390.45</v>
      </c>
      <c r="H610" s="18">
        <v>-3.0477653990000002</v>
      </c>
      <c r="I610" s="18">
        <v>-1.3442176640000001</v>
      </c>
      <c r="J610" s="18"/>
      <c r="K610" s="17">
        <v>43853</v>
      </c>
      <c r="L610" s="18">
        <v>12180.35</v>
      </c>
      <c r="M610" s="18">
        <v>0.55745524550000003</v>
      </c>
      <c r="N610" s="18">
        <v>0.24142743559999999</v>
      </c>
    </row>
    <row r="611" spans="1:14" ht="15" thickBot="1" x14ac:dyDescent="0.35">
      <c r="A611" s="17">
        <v>43854</v>
      </c>
      <c r="B611" s="18">
        <v>74.599999999999994</v>
      </c>
      <c r="C611" s="18">
        <v>-1.6949152540000001</v>
      </c>
      <c r="D611" s="18">
        <v>-1.1204416610000001</v>
      </c>
      <c r="F611" s="17">
        <v>43854</v>
      </c>
      <c r="G611" s="18">
        <v>378.55</v>
      </c>
      <c r="H611" s="18">
        <v>-1.994452516</v>
      </c>
      <c r="I611" s="18">
        <v>-0.87493409050000004</v>
      </c>
      <c r="J611" s="18"/>
      <c r="K611" s="17">
        <v>43854</v>
      </c>
      <c r="L611" s="18">
        <v>12248.25</v>
      </c>
      <c r="M611" s="18">
        <v>-1.055252791</v>
      </c>
      <c r="N611" s="18">
        <v>-0.46072567260000002</v>
      </c>
    </row>
    <row r="612" spans="1:14" ht="15" thickBot="1" x14ac:dyDescent="0.35">
      <c r="A612" s="17">
        <v>43857</v>
      </c>
      <c r="B612" s="18">
        <v>72.7</v>
      </c>
      <c r="C612" s="18">
        <v>0.41379310339999997</v>
      </c>
      <c r="D612" s="18">
        <v>0.44573892669999998</v>
      </c>
      <c r="F612" s="17">
        <v>43857</v>
      </c>
      <c r="G612" s="18">
        <v>371</v>
      </c>
      <c r="H612" s="18">
        <v>2.9110512129999999</v>
      </c>
      <c r="I612" s="18">
        <v>1.246201444</v>
      </c>
      <c r="J612" s="18"/>
      <c r="K612" s="17">
        <v>43857</v>
      </c>
      <c r="L612" s="18">
        <v>12119</v>
      </c>
      <c r="M612" s="18">
        <v>-0.52149517290000003</v>
      </c>
      <c r="N612" s="18">
        <v>-0.22707508470000001</v>
      </c>
    </row>
    <row r="613" spans="1:14" ht="15" thickBot="1" x14ac:dyDescent="0.35">
      <c r="A613" s="17">
        <v>43858</v>
      </c>
      <c r="B613" s="18">
        <v>73.45</v>
      </c>
      <c r="C613" s="18">
        <v>0.68681318680000003</v>
      </c>
      <c r="D613" s="18">
        <v>0.1770224524</v>
      </c>
      <c r="F613" s="17">
        <v>43858</v>
      </c>
      <c r="G613" s="18">
        <v>381.8</v>
      </c>
      <c r="H613" s="18">
        <v>-2.0429544260000001</v>
      </c>
      <c r="I613" s="18">
        <v>-0.89643218570000005</v>
      </c>
      <c r="J613" s="18"/>
      <c r="K613" s="17">
        <v>43858</v>
      </c>
      <c r="L613" s="18">
        <v>12055.8</v>
      </c>
      <c r="M613" s="18">
        <v>0.61132401000000003</v>
      </c>
      <c r="N613" s="18">
        <v>0.26468642019999999</v>
      </c>
    </row>
    <row r="614" spans="1:14" ht="15" thickBot="1" x14ac:dyDescent="0.35">
      <c r="A614" s="17">
        <v>43859</v>
      </c>
      <c r="B614" s="18">
        <v>73.75</v>
      </c>
      <c r="C614" s="18">
        <v>-1.227830832</v>
      </c>
      <c r="D614" s="18">
        <v>-0.50344963320000002</v>
      </c>
      <c r="F614" s="17">
        <v>43859</v>
      </c>
      <c r="G614" s="18">
        <v>374</v>
      </c>
      <c r="H614" s="18">
        <v>2.4064171120000002</v>
      </c>
      <c r="I614" s="18">
        <v>1.0327171770000001</v>
      </c>
      <c r="J614" s="18"/>
      <c r="K614" s="17">
        <v>43859</v>
      </c>
      <c r="L614" s="18">
        <v>12129.5</v>
      </c>
      <c r="M614" s="18">
        <v>-0.77249680529999998</v>
      </c>
      <c r="N614" s="18">
        <v>-0.33679364119999999</v>
      </c>
    </row>
    <row r="615" spans="1:14" ht="15" thickBot="1" x14ac:dyDescent="0.35">
      <c r="A615" s="17">
        <v>43860</v>
      </c>
      <c r="B615" s="18">
        <v>72.900000000000006</v>
      </c>
      <c r="C615" s="18">
        <v>0</v>
      </c>
      <c r="D615" s="18">
        <v>0.32642718079999999</v>
      </c>
      <c r="F615" s="17">
        <v>43860</v>
      </c>
      <c r="G615" s="18">
        <v>383</v>
      </c>
      <c r="H615" s="18">
        <v>2.1671018279999998</v>
      </c>
      <c r="I615" s="18">
        <v>0.93110739320000002</v>
      </c>
      <c r="J615" s="18"/>
      <c r="K615" s="17">
        <v>43860</v>
      </c>
      <c r="L615" s="18">
        <v>12035.8</v>
      </c>
      <c r="M615" s="18">
        <v>-0.61233985280000003</v>
      </c>
      <c r="N615" s="18">
        <v>-0.26675337380000003</v>
      </c>
    </row>
    <row r="616" spans="1:14" ht="15" thickBot="1" x14ac:dyDescent="0.35">
      <c r="A616" s="17">
        <v>43861</v>
      </c>
      <c r="B616" s="18">
        <v>73.45</v>
      </c>
      <c r="C616" s="18">
        <v>-0.13812154700000001</v>
      </c>
      <c r="D616" s="18">
        <v>-0.17774696649999999</v>
      </c>
      <c r="F616" s="17">
        <v>43861</v>
      </c>
      <c r="G616" s="18">
        <v>391.3</v>
      </c>
      <c r="H616" s="18">
        <v>0.88167646310000003</v>
      </c>
      <c r="I616" s="18">
        <v>0.381229078</v>
      </c>
      <c r="J616" s="18"/>
      <c r="K616" s="17">
        <v>43861</v>
      </c>
      <c r="L616" s="18">
        <v>11962.1</v>
      </c>
      <c r="M616" s="18">
        <v>-2.5100107839999999</v>
      </c>
      <c r="N616" s="18">
        <v>-1.1039977649999999</v>
      </c>
    </row>
    <row r="617" spans="1:14" ht="15" thickBot="1" x14ac:dyDescent="0.35">
      <c r="A617" s="17">
        <v>43862</v>
      </c>
      <c r="B617" s="18">
        <v>73.150000000000006</v>
      </c>
      <c r="C617" s="18">
        <v>-6.0165975100000004</v>
      </c>
      <c r="D617" s="18">
        <v>-3.0429955799999999</v>
      </c>
      <c r="F617" s="17">
        <v>43862</v>
      </c>
      <c r="G617" s="18">
        <v>394.75</v>
      </c>
      <c r="H617" s="18">
        <v>-6.3077897399999996</v>
      </c>
      <c r="I617" s="18">
        <v>-2.8296515640000002</v>
      </c>
      <c r="J617" s="18"/>
      <c r="K617" s="17">
        <v>43862</v>
      </c>
      <c r="L617" s="18">
        <v>11661.85</v>
      </c>
      <c r="M617" s="18">
        <v>0.3948773136</v>
      </c>
      <c r="N617" s="18">
        <v>0.17115533350000001</v>
      </c>
    </row>
    <row r="618" spans="1:14" ht="15" thickBot="1" x14ac:dyDescent="0.35">
      <c r="A618" s="17">
        <v>43864</v>
      </c>
      <c r="B618" s="18">
        <v>68.2</v>
      </c>
      <c r="C618" s="18">
        <v>2.4282560709999998</v>
      </c>
      <c r="D618" s="18">
        <v>2.3548121769999999</v>
      </c>
      <c r="F618" s="17">
        <v>43864</v>
      </c>
      <c r="G618" s="18">
        <v>369.85</v>
      </c>
      <c r="H618" s="18">
        <v>-13.23509531</v>
      </c>
      <c r="I618" s="18">
        <v>-6.1655905940000002</v>
      </c>
      <c r="J618" s="18"/>
      <c r="K618" s="17">
        <v>43864</v>
      </c>
      <c r="L618" s="18">
        <v>11707.9</v>
      </c>
      <c r="M618" s="18">
        <v>2.3210823459999999</v>
      </c>
      <c r="N618" s="18">
        <v>0.99651254349999996</v>
      </c>
    </row>
    <row r="619" spans="1:14" ht="15" thickBot="1" x14ac:dyDescent="0.35">
      <c r="A619" s="17">
        <v>43865</v>
      </c>
      <c r="B619" s="18">
        <v>72</v>
      </c>
      <c r="C619" s="18">
        <v>2.2988505749999999</v>
      </c>
      <c r="D619" s="18">
        <v>-0.1208052189</v>
      </c>
      <c r="F619" s="17">
        <v>43865</v>
      </c>
      <c r="G619" s="18">
        <v>320.89999999999998</v>
      </c>
      <c r="H619" s="18">
        <v>0.99719538799999996</v>
      </c>
      <c r="I619" s="18">
        <v>0.4309313937</v>
      </c>
      <c r="J619" s="18"/>
      <c r="K619" s="17">
        <v>43865</v>
      </c>
      <c r="L619" s="18">
        <v>11979.65</v>
      </c>
      <c r="M619" s="18">
        <v>0.91405007660000004</v>
      </c>
      <c r="N619" s="18">
        <v>0.39516364640000001</v>
      </c>
    </row>
    <row r="620" spans="1:14" ht="15" thickBot="1" x14ac:dyDescent="0.35">
      <c r="A620" s="17">
        <v>43866</v>
      </c>
      <c r="B620" s="18">
        <v>71.8</v>
      </c>
      <c r="C620" s="18">
        <v>-0.2808988764</v>
      </c>
      <c r="D620" s="18">
        <v>-9.0824950890000006E-2</v>
      </c>
      <c r="F620" s="17">
        <v>43866</v>
      </c>
      <c r="G620" s="18">
        <v>324.10000000000002</v>
      </c>
      <c r="H620" s="18">
        <v>-0.956494909</v>
      </c>
      <c r="I620" s="18">
        <v>-0.41739986270000001</v>
      </c>
      <c r="J620" s="18"/>
      <c r="K620" s="17">
        <v>43866</v>
      </c>
      <c r="L620" s="18">
        <v>12089.15</v>
      </c>
      <c r="M620" s="18">
        <v>0.40366775170000002</v>
      </c>
      <c r="N620" s="18">
        <v>0.17495779010000001</v>
      </c>
    </row>
    <row r="621" spans="1:14" ht="15" thickBot="1" x14ac:dyDescent="0.35">
      <c r="A621" s="17">
        <v>43867</v>
      </c>
      <c r="B621" s="18">
        <v>71.650000000000006</v>
      </c>
      <c r="C621" s="18">
        <v>0.28169014079999999</v>
      </c>
      <c r="D621" s="18">
        <v>-6.0655663759999999E-2</v>
      </c>
      <c r="F621" s="17">
        <v>43867</v>
      </c>
      <c r="G621" s="18">
        <v>321</v>
      </c>
      <c r="H621" s="18">
        <v>-0.28037383179999997</v>
      </c>
      <c r="I621" s="18">
        <v>-0.12193582610000001</v>
      </c>
      <c r="J621" s="18"/>
      <c r="K621" s="17">
        <v>43867</v>
      </c>
      <c r="L621" s="18">
        <v>12137.95</v>
      </c>
      <c r="M621" s="18">
        <v>-0.32624949019999999</v>
      </c>
      <c r="N621" s="18">
        <v>-0.141919986</v>
      </c>
    </row>
    <row r="622" spans="1:14" ht="15" thickBot="1" x14ac:dyDescent="0.35">
      <c r="A622" s="17">
        <v>43868</v>
      </c>
      <c r="B622" s="18">
        <v>71.55</v>
      </c>
      <c r="C622" s="18">
        <v>1.3342696629999999</v>
      </c>
      <c r="D622" s="18">
        <v>5.3338883519999998</v>
      </c>
      <c r="F622" s="17">
        <v>43868</v>
      </c>
      <c r="G622" s="18">
        <v>320.10000000000002</v>
      </c>
      <c r="H622" s="18">
        <v>0.1249609497</v>
      </c>
      <c r="I622" s="18">
        <v>5.423597107E-2</v>
      </c>
      <c r="J622" s="18"/>
      <c r="K622" s="17">
        <v>43868</v>
      </c>
      <c r="L622" s="18">
        <v>12098.35</v>
      </c>
      <c r="M622" s="18">
        <v>-0.55255468720000001</v>
      </c>
      <c r="N622" s="18">
        <v>-0.2406368908</v>
      </c>
    </row>
    <row r="623" spans="1:14" ht="15" thickBot="1" x14ac:dyDescent="0.35">
      <c r="A623" s="17">
        <v>43871</v>
      </c>
      <c r="B623" s="18">
        <v>80.900000000000006</v>
      </c>
      <c r="C623" s="18">
        <v>10.048510050000001</v>
      </c>
      <c r="D623" s="18">
        <v>0.1874848039</v>
      </c>
      <c r="F623" s="17">
        <v>43871</v>
      </c>
      <c r="G623" s="18">
        <v>320.5</v>
      </c>
      <c r="H623" s="18">
        <v>-0.12480499220000001</v>
      </c>
      <c r="I623" s="18">
        <v>-5.423597107E-2</v>
      </c>
      <c r="J623" s="18"/>
      <c r="K623" s="17">
        <v>43871</v>
      </c>
      <c r="L623" s="18">
        <v>12031.5</v>
      </c>
      <c r="M623" s="18">
        <v>0.63499979220000002</v>
      </c>
      <c r="N623" s="18">
        <v>0.27490500350000002</v>
      </c>
    </row>
    <row r="624" spans="1:14" ht="15" thickBot="1" x14ac:dyDescent="0.35">
      <c r="A624" s="17">
        <v>43872</v>
      </c>
      <c r="B624" s="18">
        <v>81.25</v>
      </c>
      <c r="C624" s="18">
        <v>-7.2418136019999997</v>
      </c>
      <c r="D624" s="18">
        <v>-2.6445879900000002</v>
      </c>
      <c r="F624" s="17">
        <v>43872</v>
      </c>
      <c r="G624" s="18">
        <v>320.10000000000002</v>
      </c>
      <c r="H624" s="18">
        <v>0.67166510469999996</v>
      </c>
      <c r="I624" s="18">
        <v>0.29072518809999998</v>
      </c>
      <c r="J624" s="18"/>
      <c r="K624" s="17">
        <v>43872</v>
      </c>
      <c r="L624" s="18">
        <v>12107.9</v>
      </c>
      <c r="M624" s="18">
        <v>0.77057127989999996</v>
      </c>
      <c r="N624" s="18">
        <v>0.33337206330000002</v>
      </c>
    </row>
    <row r="625" spans="1:14" ht="15" thickBot="1" x14ac:dyDescent="0.35">
      <c r="A625" s="17">
        <v>43873</v>
      </c>
      <c r="B625" s="18">
        <v>76.45</v>
      </c>
      <c r="C625" s="18">
        <v>-1.4935505769999999</v>
      </c>
      <c r="D625" s="18">
        <v>0.62043124009999995</v>
      </c>
      <c r="F625" s="17">
        <v>43873</v>
      </c>
      <c r="G625" s="18">
        <v>322.25</v>
      </c>
      <c r="H625" s="18">
        <v>6.4235841740000001</v>
      </c>
      <c r="I625" s="18">
        <v>2.7037881170000002</v>
      </c>
      <c r="J625" s="18"/>
      <c r="K625" s="17">
        <v>43873</v>
      </c>
      <c r="L625" s="18">
        <v>12201.2</v>
      </c>
      <c r="M625" s="18">
        <v>-0.21760154740000001</v>
      </c>
      <c r="N625" s="18">
        <v>-9.4606120850000003E-2</v>
      </c>
    </row>
    <row r="626" spans="1:14" ht="15" thickBot="1" x14ac:dyDescent="0.35">
      <c r="A626" s="17">
        <v>43874</v>
      </c>
      <c r="B626" s="18">
        <v>77.55</v>
      </c>
      <c r="C626" s="18">
        <v>8.2012405239999993</v>
      </c>
      <c r="D626" s="18">
        <v>1.809822209</v>
      </c>
      <c r="F626" s="17">
        <v>43874</v>
      </c>
      <c r="G626" s="18">
        <v>342.95</v>
      </c>
      <c r="H626" s="18">
        <v>5.0298877390000003</v>
      </c>
      <c r="I626" s="18">
        <v>2.1312901289999999</v>
      </c>
      <c r="J626" s="18"/>
      <c r="K626" s="17">
        <v>43874</v>
      </c>
      <c r="L626" s="18">
        <v>12174.65</v>
      </c>
      <c r="M626" s="18">
        <v>-0.50268385540000005</v>
      </c>
      <c r="N626" s="18">
        <v>-0.218863382</v>
      </c>
    </row>
    <row r="627" spans="1:14" ht="15" thickBot="1" x14ac:dyDescent="0.35">
      <c r="A627" s="17">
        <v>43875</v>
      </c>
      <c r="B627" s="18">
        <v>80.849999999999994</v>
      </c>
      <c r="C627" s="18">
        <v>4.7770700640000001</v>
      </c>
      <c r="D627" s="18">
        <v>2.3014363420000001</v>
      </c>
      <c r="F627" s="17">
        <v>43875</v>
      </c>
      <c r="G627" s="18">
        <v>360.2</v>
      </c>
      <c r="H627" s="18">
        <v>1.887840089</v>
      </c>
      <c r="I627" s="18">
        <v>0.81223557690000003</v>
      </c>
      <c r="J627" s="18"/>
      <c r="K627" s="17">
        <v>43875</v>
      </c>
      <c r="L627" s="18">
        <v>12113.45</v>
      </c>
      <c r="M627" s="18">
        <v>-0.55847013030000003</v>
      </c>
      <c r="N627" s="18">
        <v>-0.24322028609999999</v>
      </c>
    </row>
    <row r="628" spans="1:14" ht="15" thickBot="1" x14ac:dyDescent="0.35">
      <c r="A628" s="17">
        <v>43878</v>
      </c>
      <c r="B628" s="18">
        <v>85.25</v>
      </c>
      <c r="C628" s="18">
        <v>-0.30395136779999998</v>
      </c>
      <c r="D628" s="18">
        <v>-1.318887811</v>
      </c>
      <c r="F628" s="17">
        <v>43878</v>
      </c>
      <c r="G628" s="18">
        <v>367</v>
      </c>
      <c r="H628" s="18">
        <v>-5.7220708450000002</v>
      </c>
      <c r="I628" s="18">
        <v>-2.5589965459999999</v>
      </c>
      <c r="J628" s="18"/>
      <c r="K628" s="17">
        <v>43878</v>
      </c>
      <c r="L628" s="18">
        <v>12045.8</v>
      </c>
      <c r="M628" s="18">
        <v>-0.4424778761</v>
      </c>
      <c r="N628" s="18">
        <v>-0.19259210360000001</v>
      </c>
    </row>
    <row r="629" spans="1:14" ht="15" thickBot="1" x14ac:dyDescent="0.35">
      <c r="A629" s="17">
        <v>43879</v>
      </c>
      <c r="B629" s="18">
        <v>82.7</v>
      </c>
      <c r="C629" s="18">
        <v>0.1219512195</v>
      </c>
      <c r="D629" s="18">
        <v>-0.1051561003</v>
      </c>
      <c r="F629" s="17">
        <v>43879</v>
      </c>
      <c r="G629" s="18">
        <v>346</v>
      </c>
      <c r="H629" s="18">
        <v>0</v>
      </c>
      <c r="I629" s="18">
        <v>0</v>
      </c>
      <c r="J629" s="18"/>
      <c r="K629" s="17">
        <v>43879</v>
      </c>
      <c r="L629" s="18">
        <v>11992.5</v>
      </c>
      <c r="M629" s="18">
        <v>1.1123618930000001</v>
      </c>
      <c r="N629" s="18">
        <v>0.48042552309999997</v>
      </c>
    </row>
    <row r="630" spans="1:14" ht="15" thickBot="1" x14ac:dyDescent="0.35">
      <c r="A630" s="17">
        <v>43880</v>
      </c>
      <c r="B630" s="18">
        <v>82.5</v>
      </c>
      <c r="C630" s="18">
        <v>-1.8879415349999999</v>
      </c>
      <c r="D630" s="18">
        <v>-0.60963912769999995</v>
      </c>
      <c r="F630" s="17">
        <v>43880</v>
      </c>
      <c r="G630" s="18">
        <v>346</v>
      </c>
      <c r="H630" s="18">
        <v>-2.0231213870000002</v>
      </c>
      <c r="I630" s="18">
        <v>-0.88764005899999998</v>
      </c>
      <c r="J630" s="18"/>
      <c r="K630" s="17">
        <v>43880</v>
      </c>
      <c r="L630" s="18">
        <v>12125.9</v>
      </c>
      <c r="M630" s="18">
        <v>-0.37151881510000001</v>
      </c>
      <c r="N630" s="18">
        <v>-0.16164903589999999</v>
      </c>
    </row>
    <row r="631" spans="1:14" ht="15" thickBot="1" x14ac:dyDescent="0.35">
      <c r="A631" s="17">
        <v>43881</v>
      </c>
      <c r="B631" s="18">
        <v>81.349999999999994</v>
      </c>
      <c r="C631" s="18">
        <v>-4.9658597139999996</v>
      </c>
      <c r="D631" s="18">
        <v>-2.2459069180000002</v>
      </c>
      <c r="F631" s="17">
        <v>43881</v>
      </c>
      <c r="G631" s="18">
        <v>339</v>
      </c>
      <c r="H631" s="18">
        <v>-2.5811209439999998</v>
      </c>
      <c r="I631" s="18">
        <v>-1.135687192</v>
      </c>
      <c r="J631" s="18"/>
      <c r="K631" s="17">
        <v>43881</v>
      </c>
      <c r="L631" s="18">
        <v>12080.85</v>
      </c>
      <c r="M631" s="18">
        <v>-2.0813932789999998</v>
      </c>
      <c r="N631" s="18">
        <v>-0.91347747109999999</v>
      </c>
    </row>
    <row r="632" spans="1:14" ht="15" thickBot="1" x14ac:dyDescent="0.35">
      <c r="A632" s="17">
        <v>43885</v>
      </c>
      <c r="B632" s="18">
        <v>77.25</v>
      </c>
      <c r="C632" s="18">
        <v>-1.241018942</v>
      </c>
      <c r="D632" s="18">
        <v>-0.42370529429999998</v>
      </c>
      <c r="F632" s="17">
        <v>43885</v>
      </c>
      <c r="G632" s="18">
        <v>330.25</v>
      </c>
      <c r="H632" s="18">
        <v>-3.1339894020000001</v>
      </c>
      <c r="I632" s="18">
        <v>-1.3828586199999999</v>
      </c>
      <c r="J632" s="18"/>
      <c r="K632" s="17">
        <v>43885</v>
      </c>
      <c r="L632" s="18">
        <v>11829.4</v>
      </c>
      <c r="M632" s="18">
        <v>-0.26628569499999999</v>
      </c>
      <c r="N632" s="18">
        <v>-0.1158006567</v>
      </c>
    </row>
    <row r="633" spans="1:14" ht="15" thickBot="1" x14ac:dyDescent="0.35">
      <c r="A633" s="17">
        <v>43886</v>
      </c>
      <c r="B633" s="18">
        <v>76.5</v>
      </c>
      <c r="C633" s="18">
        <v>0.1984126984</v>
      </c>
      <c r="D633" s="18">
        <v>0.31112079009999999</v>
      </c>
      <c r="F633" s="17">
        <v>43886</v>
      </c>
      <c r="G633" s="18">
        <v>319.89999999999998</v>
      </c>
      <c r="H633" s="18">
        <v>4.6889653019999998E-2</v>
      </c>
      <c r="I633" s="18">
        <v>2.035914477E-2</v>
      </c>
      <c r="J633" s="18"/>
      <c r="K633" s="17">
        <v>43886</v>
      </c>
      <c r="L633" s="18">
        <v>11797.9</v>
      </c>
      <c r="M633" s="18">
        <v>-1.012044516</v>
      </c>
      <c r="N633" s="18">
        <v>-0.4417645657</v>
      </c>
    </row>
    <row r="634" spans="1:14" ht="15" thickBot="1" x14ac:dyDescent="0.35">
      <c r="A634" s="17">
        <v>43887</v>
      </c>
      <c r="B634" s="18">
        <v>77.05</v>
      </c>
      <c r="C634" s="18">
        <v>-4.1584158420000001</v>
      </c>
      <c r="D634" s="18">
        <v>-1.7540923319999999</v>
      </c>
      <c r="F634" s="17">
        <v>43887</v>
      </c>
      <c r="G634" s="18">
        <v>320.05</v>
      </c>
      <c r="H634" s="18">
        <v>7.8112794880000003E-2</v>
      </c>
      <c r="I634" s="18">
        <v>3.3910713199999998E-2</v>
      </c>
      <c r="J634" s="18"/>
      <c r="K634" s="17">
        <v>43887</v>
      </c>
      <c r="L634" s="18">
        <v>11678.5</v>
      </c>
      <c r="M634" s="18">
        <v>-0.38703600630000001</v>
      </c>
      <c r="N634" s="18">
        <v>-0.16841372339999999</v>
      </c>
    </row>
    <row r="635" spans="1:14" ht="15" thickBot="1" x14ac:dyDescent="0.35">
      <c r="A635" s="17">
        <v>43888</v>
      </c>
      <c r="B635" s="18">
        <v>74</v>
      </c>
      <c r="C635" s="18">
        <v>-5.6473829200000001</v>
      </c>
      <c r="D635" s="18">
        <v>-2.8498485119999999</v>
      </c>
      <c r="F635" s="17">
        <v>43888</v>
      </c>
      <c r="G635" s="18">
        <v>320.3</v>
      </c>
      <c r="H635" s="18">
        <v>9.1945051509999995</v>
      </c>
      <c r="I635" s="18">
        <v>3.82007845</v>
      </c>
      <c r="J635" s="18"/>
      <c r="K635" s="17">
        <v>43888</v>
      </c>
      <c r="L635" s="18">
        <v>11633.3</v>
      </c>
      <c r="M635" s="18">
        <v>-3.7096094829999999</v>
      </c>
      <c r="N635" s="18">
        <v>-1.641705196</v>
      </c>
    </row>
    <row r="636" spans="1:14" ht="15" thickBot="1" x14ac:dyDescent="0.35">
      <c r="A636" s="17">
        <v>43889</v>
      </c>
      <c r="B636" s="18">
        <v>69.3</v>
      </c>
      <c r="C636" s="18">
        <v>-6.5693430660000001</v>
      </c>
      <c r="D636" s="18">
        <v>-2.61527186</v>
      </c>
      <c r="F636" s="17">
        <v>43889</v>
      </c>
      <c r="G636" s="18">
        <v>349.75</v>
      </c>
      <c r="H636" s="18">
        <v>-0.25732666189999998</v>
      </c>
      <c r="I636" s="18">
        <v>-0.1118995849</v>
      </c>
      <c r="J636" s="18"/>
      <c r="K636" s="17">
        <v>43889</v>
      </c>
      <c r="L636" s="18">
        <v>11201.75</v>
      </c>
      <c r="M636" s="18">
        <v>-0.61597518240000004</v>
      </c>
      <c r="N636" s="18">
        <v>-0.26834193369999998</v>
      </c>
    </row>
    <row r="637" spans="1:14" ht="15" thickBot="1" x14ac:dyDescent="0.35">
      <c r="A637" s="17">
        <v>43892</v>
      </c>
      <c r="B637" s="18">
        <v>65.25</v>
      </c>
      <c r="C637" s="18">
        <v>0.15625</v>
      </c>
      <c r="D637" s="18">
        <v>0.13291348759999999</v>
      </c>
      <c r="F637" s="17">
        <v>43892</v>
      </c>
      <c r="G637" s="18">
        <v>348.85</v>
      </c>
      <c r="H637" s="18">
        <v>-13.57316898</v>
      </c>
      <c r="I637" s="18">
        <v>-6.335141084</v>
      </c>
      <c r="J637" s="18"/>
      <c r="K637" s="17">
        <v>43892</v>
      </c>
      <c r="L637" s="18">
        <v>11132.75</v>
      </c>
      <c r="M637" s="18">
        <v>1.531966495</v>
      </c>
      <c r="N637" s="18">
        <v>0.66027977839999996</v>
      </c>
    </row>
    <row r="638" spans="1:14" ht="15" thickBot="1" x14ac:dyDescent="0.35">
      <c r="A638" s="17">
        <v>43893</v>
      </c>
      <c r="B638" s="18">
        <v>65.45</v>
      </c>
      <c r="C638" s="18">
        <v>-3.978159126</v>
      </c>
      <c r="D638" s="18">
        <v>-1.4163031669999999</v>
      </c>
      <c r="F638" s="17">
        <v>43893</v>
      </c>
      <c r="G638" s="18">
        <v>301.5</v>
      </c>
      <c r="H638" s="18">
        <v>-2.537313433</v>
      </c>
      <c r="I638" s="18">
        <v>-1.1161621429999999</v>
      </c>
      <c r="J638" s="18"/>
      <c r="K638" s="17">
        <v>43893</v>
      </c>
      <c r="L638" s="18">
        <v>11303.3</v>
      </c>
      <c r="M638" s="18">
        <v>-0.46269673459999999</v>
      </c>
      <c r="N638" s="18">
        <v>-0.20141296440000001</v>
      </c>
    </row>
    <row r="639" spans="1:14" ht="15" thickBot="1" x14ac:dyDescent="0.35">
      <c r="A639" s="17">
        <v>43894</v>
      </c>
      <c r="B639" s="18">
        <v>63.35</v>
      </c>
      <c r="C639" s="18">
        <v>2.2745735169999999</v>
      </c>
      <c r="D639" s="18">
        <v>0.1368935671</v>
      </c>
      <c r="F639" s="17">
        <v>43894</v>
      </c>
      <c r="G639" s="18">
        <v>293.85000000000002</v>
      </c>
      <c r="H639" s="18">
        <v>5.1046452270000001E-2</v>
      </c>
      <c r="I639" s="18">
        <v>2.2163536170000001E-2</v>
      </c>
      <c r="J639" s="18"/>
      <c r="K639" s="17">
        <v>43894</v>
      </c>
      <c r="L639" s="18">
        <v>11251</v>
      </c>
      <c r="M639" s="18">
        <v>0.15998577899999999</v>
      </c>
      <c r="N639" s="18">
        <v>6.9425420419999995E-2</v>
      </c>
    </row>
    <row r="640" spans="1:14" ht="15" thickBot="1" x14ac:dyDescent="0.35">
      <c r="A640" s="17">
        <v>43895</v>
      </c>
      <c r="B640" s="18">
        <v>63.55</v>
      </c>
      <c r="C640" s="18">
        <v>-5.4805401109999998</v>
      </c>
      <c r="D640" s="18">
        <v>-1.7429886610000001</v>
      </c>
      <c r="F640" s="17">
        <v>43895</v>
      </c>
      <c r="G640" s="18">
        <v>294</v>
      </c>
      <c r="H640" s="18">
        <v>-4.8299319729999999</v>
      </c>
      <c r="I640" s="18">
        <v>-2.1499620259999999</v>
      </c>
      <c r="J640" s="18"/>
      <c r="K640" s="17">
        <v>43895</v>
      </c>
      <c r="L640" s="18">
        <v>11269</v>
      </c>
      <c r="M640" s="18">
        <v>-2.480699263</v>
      </c>
      <c r="N640" s="18">
        <v>-1.090942149</v>
      </c>
    </row>
    <row r="641" spans="1:14" ht="15" thickBot="1" x14ac:dyDescent="0.35">
      <c r="A641" s="17">
        <v>43896</v>
      </c>
      <c r="B641" s="18">
        <v>61.05</v>
      </c>
      <c r="C641" s="18">
        <v>-10.336134449999999</v>
      </c>
      <c r="D641" s="18">
        <v>-2.8289639489999998</v>
      </c>
      <c r="F641" s="17">
        <v>43896</v>
      </c>
      <c r="G641" s="18">
        <v>279.8</v>
      </c>
      <c r="H641" s="18">
        <v>-6.7190850610000004</v>
      </c>
      <c r="I641" s="18">
        <v>-3.0207202820000001</v>
      </c>
      <c r="J641" s="18"/>
      <c r="K641" s="17">
        <v>43896</v>
      </c>
      <c r="L641" s="18">
        <v>10989.45</v>
      </c>
      <c r="M641" s="18">
        <v>-4.8956044209999998</v>
      </c>
      <c r="N641" s="18">
        <v>-2.179941017</v>
      </c>
    </row>
    <row r="642" spans="1:14" ht="15" thickBot="1" x14ac:dyDescent="0.35">
      <c r="A642" s="17">
        <v>43899</v>
      </c>
      <c r="B642" s="18">
        <v>57.2</v>
      </c>
      <c r="C642" s="18">
        <v>5.0609184630000001</v>
      </c>
      <c r="D642" s="18">
        <v>0.56574115069999997</v>
      </c>
      <c r="F642" s="17">
        <v>43899</v>
      </c>
      <c r="G642" s="18">
        <v>261</v>
      </c>
      <c r="H642" s="18">
        <v>2.7586206899999999</v>
      </c>
      <c r="I642" s="18">
        <v>1.1818266180000001</v>
      </c>
      <c r="J642" s="18"/>
      <c r="K642" s="17">
        <v>43899</v>
      </c>
      <c r="L642" s="18">
        <v>10451.450000000001</v>
      </c>
      <c r="M642" s="18">
        <v>6.6497950050000004E-2</v>
      </c>
      <c r="N642" s="18">
        <v>2.8870094820000001E-2</v>
      </c>
    </row>
    <row r="643" spans="1:14" ht="15" thickBot="1" x14ac:dyDescent="0.35">
      <c r="A643" s="17">
        <v>43901</v>
      </c>
      <c r="B643" s="18">
        <v>57.95</v>
      </c>
      <c r="C643" s="18">
        <v>-9.9018733270000006</v>
      </c>
      <c r="D643" s="18">
        <v>-4.8723680549999999</v>
      </c>
      <c r="F643" s="17">
        <v>43901</v>
      </c>
      <c r="G643" s="18">
        <v>268.2</v>
      </c>
      <c r="H643" s="18">
        <v>6.4131245339999996</v>
      </c>
      <c r="I643" s="18">
        <v>2.699519526</v>
      </c>
      <c r="J643" s="18"/>
      <c r="K643" s="17">
        <v>43901</v>
      </c>
      <c r="L643" s="18">
        <v>10458.4</v>
      </c>
      <c r="M643" s="18">
        <v>-8.3019391109999994</v>
      </c>
      <c r="N643" s="18">
        <v>-3.763984813</v>
      </c>
    </row>
    <row r="644" spans="1:14" ht="15" thickBot="1" x14ac:dyDescent="0.35">
      <c r="A644" s="17">
        <v>43902</v>
      </c>
      <c r="B644" s="18">
        <v>51.8</v>
      </c>
      <c r="C644" s="18">
        <v>-17.920792079999998</v>
      </c>
      <c r="D644" s="18">
        <v>3.3470331120000001</v>
      </c>
      <c r="F644" s="17">
        <v>43902</v>
      </c>
      <c r="G644" s="18">
        <v>285.39999999999998</v>
      </c>
      <c r="H644" s="18">
        <v>-5.448493343</v>
      </c>
      <c r="I644" s="18">
        <v>-2.433154638</v>
      </c>
      <c r="J644" s="18"/>
      <c r="K644" s="17">
        <v>43902</v>
      </c>
      <c r="L644" s="18">
        <v>9590.15</v>
      </c>
      <c r="M644" s="18">
        <v>3.8065098040000001</v>
      </c>
      <c r="N644" s="18">
        <v>1.6224589380000001</v>
      </c>
    </row>
    <row r="645" spans="1:14" ht="15" thickBot="1" x14ac:dyDescent="0.35">
      <c r="A645" s="17">
        <v>43903</v>
      </c>
      <c r="B645" s="18">
        <v>55.95</v>
      </c>
      <c r="C645" s="18">
        <v>22.91917973</v>
      </c>
      <c r="D645" s="18">
        <v>-3.5992861820000002</v>
      </c>
      <c r="F645" s="17">
        <v>43903</v>
      </c>
      <c r="G645" s="18">
        <v>269.85000000000002</v>
      </c>
      <c r="H645" s="18">
        <v>-11.024643319999999</v>
      </c>
      <c r="I645" s="18">
        <v>-5.0730262340000003</v>
      </c>
      <c r="J645" s="18"/>
      <c r="K645" s="17">
        <v>43903</v>
      </c>
      <c r="L645" s="18">
        <v>9955.2000000000007</v>
      </c>
      <c r="M645" s="18">
        <v>-7.6121022180000004</v>
      </c>
      <c r="N645" s="18">
        <v>-3.438491483</v>
      </c>
    </row>
    <row r="646" spans="1:14" ht="15" thickBot="1" x14ac:dyDescent="0.35">
      <c r="A646" s="17">
        <v>43906</v>
      </c>
      <c r="B646" s="18">
        <v>51.5</v>
      </c>
      <c r="C646" s="18">
        <v>-3.8272816490000001</v>
      </c>
      <c r="D646" s="18">
        <v>-1.8080280120000001</v>
      </c>
      <c r="F646" s="17">
        <v>43906</v>
      </c>
      <c r="G646" s="18">
        <v>240.1</v>
      </c>
      <c r="H646" s="18">
        <v>-1.749271137</v>
      </c>
      <c r="I646" s="18">
        <v>-0.76642191709999996</v>
      </c>
      <c r="J646" s="18"/>
      <c r="K646" s="17">
        <v>43906</v>
      </c>
      <c r="L646" s="18">
        <v>9197.4</v>
      </c>
      <c r="M646" s="18">
        <v>-2.5045121450000001</v>
      </c>
      <c r="N646" s="18">
        <v>-1.101548322</v>
      </c>
    </row>
    <row r="647" spans="1:14" ht="15" thickBot="1" x14ac:dyDescent="0.35">
      <c r="A647" s="17">
        <v>43907</v>
      </c>
      <c r="B647" s="18">
        <v>49.4</v>
      </c>
      <c r="C647" s="18">
        <v>-7.7551020409999998</v>
      </c>
      <c r="D647" s="18">
        <v>-2.4875300839999999</v>
      </c>
      <c r="F647" s="17">
        <v>43907</v>
      </c>
      <c r="G647" s="18">
        <v>235.9</v>
      </c>
      <c r="H647" s="18">
        <v>3.3700720639999999</v>
      </c>
      <c r="I647" s="18">
        <v>1.439481904</v>
      </c>
      <c r="J647" s="18"/>
      <c r="K647" s="17">
        <v>43907</v>
      </c>
      <c r="L647" s="18">
        <v>8967.0499999999993</v>
      </c>
      <c r="M647" s="18">
        <v>-5.5564539059999998</v>
      </c>
      <c r="N647" s="18">
        <v>-2.4827714730000001</v>
      </c>
    </row>
    <row r="648" spans="1:14" ht="15" thickBot="1" x14ac:dyDescent="0.35">
      <c r="A648" s="17">
        <v>43908</v>
      </c>
      <c r="B648" s="18">
        <v>46.65</v>
      </c>
      <c r="C648" s="18">
        <v>-5.6415929199999999</v>
      </c>
      <c r="D648" s="18">
        <v>-2.688205038</v>
      </c>
      <c r="F648" s="17">
        <v>43908</v>
      </c>
      <c r="G648" s="18">
        <v>243.85</v>
      </c>
      <c r="H648" s="18">
        <v>1.5378306340000001</v>
      </c>
      <c r="I648" s="18">
        <v>0.66278804199999997</v>
      </c>
      <c r="J648" s="18"/>
      <c r="K648" s="17">
        <v>43908</v>
      </c>
      <c r="L648" s="18">
        <v>8468.7999999999993</v>
      </c>
      <c r="M648" s="18">
        <v>-2.4247827320000002</v>
      </c>
      <c r="N648" s="18">
        <v>-1.066047301</v>
      </c>
    </row>
    <row r="649" spans="1:14" ht="15" thickBot="1" x14ac:dyDescent="0.35">
      <c r="A649" s="17">
        <v>43909</v>
      </c>
      <c r="B649" s="18">
        <v>43.85</v>
      </c>
      <c r="C649" s="18">
        <v>0.82063305980000001</v>
      </c>
      <c r="D649" s="18">
        <v>0.78518655230000001</v>
      </c>
      <c r="F649" s="17">
        <v>43909</v>
      </c>
      <c r="G649" s="18">
        <v>247.6</v>
      </c>
      <c r="H649" s="18">
        <v>-2.039579968</v>
      </c>
      <c r="I649" s="18">
        <v>-0.89493613859999999</v>
      </c>
      <c r="J649" s="18"/>
      <c r="K649" s="17">
        <v>43909</v>
      </c>
      <c r="L649" s="18">
        <v>8263.4500000000007</v>
      </c>
      <c r="M649" s="18">
        <v>5.8329148240000004</v>
      </c>
      <c r="N649" s="18">
        <v>2.4620757520000001</v>
      </c>
    </row>
    <row r="650" spans="1:14" ht="15" thickBot="1" x14ac:dyDescent="0.35">
      <c r="A650" s="17">
        <v>43910</v>
      </c>
      <c r="B650" s="18">
        <v>44.65</v>
      </c>
      <c r="C650" s="18">
        <v>-14.76744186</v>
      </c>
      <c r="D650" s="18">
        <v>-5.4876726529999997</v>
      </c>
      <c r="F650" s="17">
        <v>43910</v>
      </c>
      <c r="G650" s="18">
        <v>242.55</v>
      </c>
      <c r="H650" s="18">
        <v>3.5250463820000002</v>
      </c>
      <c r="I650" s="18">
        <v>1.5045433749999999</v>
      </c>
      <c r="J650" s="18"/>
      <c r="K650" s="17">
        <v>43910</v>
      </c>
      <c r="L650" s="18">
        <v>8745.4500000000007</v>
      </c>
      <c r="M650" s="18">
        <v>-12.98046413</v>
      </c>
      <c r="N650" s="18">
        <v>-6.038323739</v>
      </c>
    </row>
    <row r="651" spans="1:14" ht="15" thickBot="1" x14ac:dyDescent="0.35">
      <c r="A651" s="17">
        <v>43913</v>
      </c>
      <c r="B651" s="18">
        <v>39.35</v>
      </c>
      <c r="C651" s="18">
        <v>-5.8663028649999998</v>
      </c>
      <c r="D651" s="18">
        <v>-2.7330293960000001</v>
      </c>
      <c r="F651" s="17">
        <v>43913</v>
      </c>
      <c r="G651" s="18">
        <v>251.1</v>
      </c>
      <c r="H651" s="18">
        <v>4.6594982079999996</v>
      </c>
      <c r="I651" s="18">
        <v>1.9778648169999999</v>
      </c>
      <c r="J651" s="18"/>
      <c r="K651" s="17">
        <v>43913</v>
      </c>
      <c r="L651" s="18">
        <v>7610.25</v>
      </c>
      <c r="M651" s="18">
        <v>2.5071449690000001</v>
      </c>
      <c r="N651" s="18">
        <v>1.075413771</v>
      </c>
    </row>
    <row r="652" spans="1:14" ht="15" thickBot="1" x14ac:dyDescent="0.35">
      <c r="A652" s="17">
        <v>43914</v>
      </c>
      <c r="B652" s="18">
        <v>36.950000000000003</v>
      </c>
      <c r="C652" s="18">
        <v>3.9130434780000001</v>
      </c>
      <c r="D652" s="18">
        <v>0.2344375366</v>
      </c>
      <c r="F652" s="17">
        <v>43914</v>
      </c>
      <c r="G652" s="18">
        <v>262.8</v>
      </c>
      <c r="H652" s="18">
        <v>10.235920849999999</v>
      </c>
      <c r="I652" s="18">
        <v>4.2323134319999998</v>
      </c>
      <c r="J652" s="18"/>
      <c r="K652" s="17">
        <v>43914</v>
      </c>
      <c r="L652" s="18">
        <v>7801.05</v>
      </c>
      <c r="M652" s="18">
        <v>6.6247492320000001</v>
      </c>
      <c r="N652" s="18">
        <v>2.7858022770000002</v>
      </c>
    </row>
    <row r="653" spans="1:14" ht="15" thickBot="1" x14ac:dyDescent="0.35">
      <c r="A653" s="17">
        <v>43915</v>
      </c>
      <c r="B653" s="18">
        <v>37.15</v>
      </c>
      <c r="C653" s="18">
        <v>5.4393305439999997</v>
      </c>
      <c r="D653" s="18">
        <v>3.6959707850000001</v>
      </c>
      <c r="F653" s="17">
        <v>43915</v>
      </c>
      <c r="G653" s="18">
        <v>289.7</v>
      </c>
      <c r="H653" s="18">
        <v>3.210217466</v>
      </c>
      <c r="I653" s="18">
        <v>1.372269312</v>
      </c>
      <c r="J653" s="18"/>
      <c r="K653" s="17">
        <v>43915</v>
      </c>
      <c r="L653" s="18">
        <v>8317.85</v>
      </c>
      <c r="M653" s="18">
        <v>3.8904284159999998</v>
      </c>
      <c r="N653" s="18">
        <v>1.657553719</v>
      </c>
    </row>
    <row r="654" spans="1:14" ht="15" thickBot="1" x14ac:dyDescent="0.35">
      <c r="A654" s="17">
        <v>43916</v>
      </c>
      <c r="B654" s="18">
        <v>40.450000000000003</v>
      </c>
      <c r="C654" s="18">
        <v>1.587301587</v>
      </c>
      <c r="D654" s="18">
        <v>-0.92233400229999996</v>
      </c>
      <c r="F654" s="17">
        <v>43916</v>
      </c>
      <c r="G654" s="18">
        <v>299</v>
      </c>
      <c r="H654" s="18">
        <v>2.9264214050000001</v>
      </c>
      <c r="I654" s="18">
        <v>1.2526873279999999</v>
      </c>
      <c r="J654" s="18"/>
      <c r="K654" s="17">
        <v>43916</v>
      </c>
      <c r="L654" s="18">
        <v>8641.4500000000007</v>
      </c>
      <c r="M654" s="18">
        <v>0.21755608139999999</v>
      </c>
      <c r="N654" s="18">
        <v>9.4380777299999996E-2</v>
      </c>
    </row>
    <row r="655" spans="1:14" ht="15" thickBot="1" x14ac:dyDescent="0.35">
      <c r="A655" s="17">
        <v>43917</v>
      </c>
      <c r="B655" s="18">
        <v>39.6</v>
      </c>
      <c r="C655" s="18">
        <v>-0.65104166669999997</v>
      </c>
      <c r="D655" s="18">
        <v>0.38215977239999999</v>
      </c>
      <c r="F655" s="17">
        <v>43917</v>
      </c>
      <c r="G655" s="18">
        <v>307.75</v>
      </c>
      <c r="H655" s="18">
        <v>-2.518277823</v>
      </c>
      <c r="I655" s="18">
        <v>-1.1076806880000001</v>
      </c>
      <c r="J655" s="18"/>
      <c r="K655" s="17">
        <v>43917</v>
      </c>
      <c r="L655" s="18">
        <v>8660.25</v>
      </c>
      <c r="M655" s="18">
        <v>-4.3780491330000002</v>
      </c>
      <c r="N655" s="18">
        <v>-1.9442400129999999</v>
      </c>
    </row>
    <row r="656" spans="1:14" ht="15" thickBot="1" x14ac:dyDescent="0.35">
      <c r="A656" s="17">
        <v>43920</v>
      </c>
      <c r="B656" s="18">
        <v>39.950000000000003</v>
      </c>
      <c r="C656" s="18">
        <v>4.8492791610000001</v>
      </c>
      <c r="D656" s="18">
        <v>2.4823583729999998</v>
      </c>
      <c r="F656" s="17">
        <v>43920</v>
      </c>
      <c r="G656" s="18">
        <v>300</v>
      </c>
      <c r="H656" s="18">
        <v>0</v>
      </c>
      <c r="I656" s="18">
        <v>0</v>
      </c>
      <c r="J656" s="18"/>
      <c r="K656" s="17">
        <v>43920</v>
      </c>
      <c r="L656" s="18">
        <v>8281.1</v>
      </c>
      <c r="M656" s="18">
        <v>3.823767374</v>
      </c>
      <c r="N656" s="18">
        <v>1.629678374</v>
      </c>
    </row>
    <row r="657" spans="1:14" ht="15" thickBot="1" x14ac:dyDescent="0.35">
      <c r="A657" s="17">
        <v>43921</v>
      </c>
      <c r="B657" s="18">
        <v>42.3</v>
      </c>
      <c r="C657" s="18">
        <v>0.625</v>
      </c>
      <c r="D657" s="18">
        <v>-0.88158324889999995</v>
      </c>
      <c r="F657" s="17">
        <v>43921</v>
      </c>
      <c r="G657" s="18">
        <v>300</v>
      </c>
      <c r="H657" s="18">
        <v>0</v>
      </c>
      <c r="I657" s="18">
        <v>0</v>
      </c>
      <c r="J657" s="18"/>
      <c r="K657" s="17">
        <v>43921</v>
      </c>
      <c r="L657" s="18">
        <v>8597.75</v>
      </c>
      <c r="M657" s="18">
        <v>-4.0004652380000003</v>
      </c>
      <c r="N657" s="18">
        <v>-1.773087166</v>
      </c>
    </row>
    <row r="658" spans="1:14" ht="15" thickBot="1" x14ac:dyDescent="0.35">
      <c r="A658" s="17">
        <v>43922</v>
      </c>
      <c r="B658" s="18">
        <v>41.45</v>
      </c>
      <c r="C658" s="18">
        <v>0.37267080749999998</v>
      </c>
      <c r="D658" s="18">
        <v>2.2956902079999999</v>
      </c>
      <c r="F658" s="17">
        <v>43922</v>
      </c>
      <c r="G658" s="18">
        <v>300</v>
      </c>
      <c r="H658" s="18">
        <v>-3.3833333329999999</v>
      </c>
      <c r="I658" s="18">
        <v>-1.494795001</v>
      </c>
      <c r="J658" s="18"/>
      <c r="K658" s="17">
        <v>43922</v>
      </c>
      <c r="L658" s="18">
        <v>8253.7999999999993</v>
      </c>
      <c r="M658" s="18">
        <v>-2.05965737</v>
      </c>
      <c r="N658" s="18">
        <v>-0.90383809989999997</v>
      </c>
    </row>
    <row r="659" spans="1:14" ht="15" thickBot="1" x14ac:dyDescent="0.35">
      <c r="A659" s="17">
        <v>43924</v>
      </c>
      <c r="B659" s="18">
        <v>43.7</v>
      </c>
      <c r="C659" s="18">
        <v>-13.366336629999999</v>
      </c>
      <c r="D659" s="18">
        <v>1.1764904030000001</v>
      </c>
      <c r="F659" s="17">
        <v>43924</v>
      </c>
      <c r="G659" s="18">
        <v>289.85000000000002</v>
      </c>
      <c r="H659" s="18">
        <v>1.8457823010000001</v>
      </c>
      <c r="I659" s="18">
        <v>0.79430484440000004</v>
      </c>
      <c r="J659" s="18"/>
      <c r="K659" s="17">
        <v>43924</v>
      </c>
      <c r="L659" s="18">
        <v>8083.8</v>
      </c>
      <c r="M659" s="18">
        <v>8.7632054230000005</v>
      </c>
      <c r="N659" s="18">
        <v>3.6481998450000002</v>
      </c>
    </row>
    <row r="660" spans="1:14" ht="15" thickBot="1" x14ac:dyDescent="0.35">
      <c r="A660" s="17">
        <v>43928</v>
      </c>
      <c r="B660" s="18">
        <v>44.9</v>
      </c>
      <c r="C660" s="18">
        <v>25.714285709999999</v>
      </c>
      <c r="D660" s="18">
        <v>0.67185016610000003</v>
      </c>
      <c r="F660" s="17">
        <v>43928</v>
      </c>
      <c r="G660" s="18">
        <v>295.2</v>
      </c>
      <c r="H660" s="18">
        <v>-3.7432249319999999</v>
      </c>
      <c r="I660" s="18">
        <v>-1.656869277</v>
      </c>
      <c r="J660" s="18"/>
      <c r="K660" s="17">
        <v>43928</v>
      </c>
      <c r="L660" s="18">
        <v>8792.2000000000007</v>
      </c>
      <c r="M660" s="18">
        <v>-0.49418803030000003</v>
      </c>
      <c r="N660" s="18">
        <v>-0.2151552092</v>
      </c>
    </row>
    <row r="661" spans="1:14" ht="15" thickBot="1" x14ac:dyDescent="0.35">
      <c r="A661" s="17">
        <v>43929</v>
      </c>
      <c r="B661" s="18">
        <v>45.6</v>
      </c>
      <c r="C661" s="18">
        <v>6.5909090910000003</v>
      </c>
      <c r="D661" s="18">
        <v>3.0787853470000002</v>
      </c>
      <c r="F661" s="17">
        <v>43929</v>
      </c>
      <c r="G661" s="18">
        <v>284.14999999999998</v>
      </c>
      <c r="H661" s="18">
        <v>-0.91500967799999999</v>
      </c>
      <c r="I661" s="18">
        <v>-0.39921287039999998</v>
      </c>
      <c r="J661" s="18"/>
      <c r="K661" s="17">
        <v>43929</v>
      </c>
      <c r="L661" s="18">
        <v>8748.75</v>
      </c>
      <c r="M661" s="18">
        <v>4.1508786969999996</v>
      </c>
      <c r="N661" s="18">
        <v>1.7662938340000001</v>
      </c>
    </row>
    <row r="662" spans="1:14" ht="15" thickBot="1" x14ac:dyDescent="0.35">
      <c r="A662" s="17">
        <v>43930</v>
      </c>
      <c r="B662" s="18">
        <v>48.95</v>
      </c>
      <c r="C662" s="18">
        <v>0.95948827290000005</v>
      </c>
      <c r="D662" s="18">
        <v>0.1770826029</v>
      </c>
      <c r="F662" s="17">
        <v>43930</v>
      </c>
      <c r="G662" s="18">
        <v>281.55</v>
      </c>
      <c r="H662" s="18">
        <v>-0.35517670039999999</v>
      </c>
      <c r="I662" s="18">
        <v>-0.1545258638</v>
      </c>
      <c r="J662" s="18"/>
      <c r="K662" s="17">
        <v>43930</v>
      </c>
      <c r="L662" s="18">
        <v>9111.9</v>
      </c>
      <c r="M662" s="18">
        <v>-1.2955585549999999</v>
      </c>
      <c r="N662" s="18">
        <v>-0.56633047619999999</v>
      </c>
    </row>
    <row r="663" spans="1:14" ht="15" thickBot="1" x14ac:dyDescent="0.35">
      <c r="A663" s="17">
        <v>43934</v>
      </c>
      <c r="B663" s="18">
        <v>49.15</v>
      </c>
      <c r="C663" s="18">
        <v>5.385427666</v>
      </c>
      <c r="D663" s="18">
        <v>2.364383568</v>
      </c>
      <c r="F663" s="17">
        <v>43934</v>
      </c>
      <c r="G663" s="18">
        <v>280.55</v>
      </c>
      <c r="H663" s="18">
        <v>1.1762609159999999</v>
      </c>
      <c r="I663" s="18">
        <v>0.50786255219999998</v>
      </c>
      <c r="J663" s="18"/>
      <c r="K663" s="17">
        <v>43934</v>
      </c>
      <c r="L663" s="18">
        <v>8993.85</v>
      </c>
      <c r="M663" s="18">
        <v>-0.76218749480000003</v>
      </c>
      <c r="N663" s="18">
        <v>-0.33228174290000001</v>
      </c>
    </row>
    <row r="664" spans="1:14" ht="15" thickBot="1" x14ac:dyDescent="0.35">
      <c r="A664" s="17">
        <v>43936</v>
      </c>
      <c r="B664" s="18">
        <v>51.9</v>
      </c>
      <c r="C664" s="18">
        <v>4.609218437</v>
      </c>
      <c r="D664" s="18">
        <v>1.2373899180000001</v>
      </c>
      <c r="F664" s="17">
        <v>43936</v>
      </c>
      <c r="G664" s="18">
        <v>283.85000000000002</v>
      </c>
      <c r="H664" s="18">
        <v>2.0257178090000001</v>
      </c>
      <c r="I664" s="18">
        <v>0.87096589639999999</v>
      </c>
      <c r="J664" s="18"/>
      <c r="K664" s="17">
        <v>43936</v>
      </c>
      <c r="L664" s="18">
        <v>8925.2999999999993</v>
      </c>
      <c r="M664" s="18">
        <v>0.75627709990000003</v>
      </c>
      <c r="N664" s="18">
        <v>0.32721121330000003</v>
      </c>
    </row>
    <row r="665" spans="1:14" ht="15" thickBot="1" x14ac:dyDescent="0.35">
      <c r="A665" s="17">
        <v>43937</v>
      </c>
      <c r="B665" s="18">
        <v>53.4</v>
      </c>
      <c r="C665" s="18">
        <v>1.9157088120000001</v>
      </c>
      <c r="D665" s="18">
        <v>0.80576426700000003</v>
      </c>
      <c r="F665" s="17">
        <v>43937</v>
      </c>
      <c r="G665" s="18">
        <v>289.60000000000002</v>
      </c>
      <c r="H665" s="18">
        <v>3.4530386740000002E-2</v>
      </c>
      <c r="I665" s="18">
        <v>1.4993767870000001E-2</v>
      </c>
      <c r="J665" s="18"/>
      <c r="K665" s="17">
        <v>43937</v>
      </c>
      <c r="L665" s="18">
        <v>8992.7999999999993</v>
      </c>
      <c r="M665" s="18">
        <v>3.0463259499999999</v>
      </c>
      <c r="N665" s="18">
        <v>1.3032511899999999</v>
      </c>
    </row>
    <row r="666" spans="1:14" ht="15" thickBot="1" x14ac:dyDescent="0.35">
      <c r="A666" s="17">
        <v>43938</v>
      </c>
      <c r="B666" s="18">
        <v>54.4</v>
      </c>
      <c r="C666" s="18">
        <v>-0.37593984959999999</v>
      </c>
      <c r="D666" s="18">
        <v>1.2589127309999999</v>
      </c>
      <c r="F666" s="17">
        <v>43938</v>
      </c>
      <c r="G666" s="18">
        <v>289.7</v>
      </c>
      <c r="H666" s="18">
        <v>1.035554021</v>
      </c>
      <c r="I666" s="18">
        <v>0.44742272300000002</v>
      </c>
      <c r="J666" s="18"/>
      <c r="K666" s="17">
        <v>43938</v>
      </c>
      <c r="L666" s="18">
        <v>9266.75</v>
      </c>
      <c r="M666" s="18">
        <v>-5.2877222330000001E-2</v>
      </c>
      <c r="N666" s="18">
        <v>-2.2970359449999998E-2</v>
      </c>
    </row>
    <row r="667" spans="1:14" ht="15" thickBot="1" x14ac:dyDescent="0.35">
      <c r="A667" s="17">
        <v>43941</v>
      </c>
      <c r="B667" s="18">
        <v>56</v>
      </c>
      <c r="C667" s="18">
        <v>-1.9811320750000001</v>
      </c>
      <c r="D667" s="18">
        <v>-2.6789651480000001</v>
      </c>
      <c r="F667" s="17">
        <v>43941</v>
      </c>
      <c r="G667" s="18">
        <v>292.7</v>
      </c>
      <c r="H667" s="18">
        <v>-0.97369320120000002</v>
      </c>
      <c r="I667" s="18">
        <v>-0.4249417727</v>
      </c>
      <c r="J667" s="18"/>
      <c r="K667" s="17">
        <v>43941</v>
      </c>
      <c r="L667" s="18">
        <v>9261.85</v>
      </c>
      <c r="M667" s="18">
        <v>-3.027472913</v>
      </c>
      <c r="N667" s="18">
        <v>-1.3351286600000001</v>
      </c>
    </row>
    <row r="668" spans="1:14" ht="15" thickBot="1" x14ac:dyDescent="0.35">
      <c r="A668" s="17">
        <v>43942</v>
      </c>
      <c r="B668" s="18">
        <v>52.65</v>
      </c>
      <c r="C668" s="18">
        <v>-4.6198267560000001</v>
      </c>
      <c r="D668" s="18">
        <v>-0.66496147959999996</v>
      </c>
      <c r="F668" s="17">
        <v>43942</v>
      </c>
      <c r="G668" s="18">
        <v>289.85000000000002</v>
      </c>
      <c r="H668" s="18">
        <v>0.69001207519999996</v>
      </c>
      <c r="I668" s="18">
        <v>0.29863929389999999</v>
      </c>
      <c r="J668" s="18"/>
      <c r="K668" s="17">
        <v>43942</v>
      </c>
      <c r="L668" s="18">
        <v>8981.4500000000007</v>
      </c>
      <c r="M668" s="18">
        <v>2.2919461779999999</v>
      </c>
      <c r="N668" s="18">
        <v>0.98414414530000005</v>
      </c>
    </row>
    <row r="669" spans="1:14" ht="15" thickBot="1" x14ac:dyDescent="0.35">
      <c r="A669" s="17">
        <v>43943</v>
      </c>
      <c r="B669" s="18">
        <v>51.85</v>
      </c>
      <c r="C669" s="18">
        <v>7.7699293640000002</v>
      </c>
      <c r="D669" s="18">
        <v>1.7644999100000001</v>
      </c>
      <c r="F669" s="17">
        <v>43943</v>
      </c>
      <c r="G669" s="18">
        <v>291.85000000000002</v>
      </c>
      <c r="H669" s="18">
        <v>-2.3470961109999999</v>
      </c>
      <c r="I669" s="18">
        <v>-1.0314837640000001</v>
      </c>
      <c r="J669" s="18"/>
      <c r="K669" s="17">
        <v>43943</v>
      </c>
      <c r="L669" s="18">
        <v>9187.2999999999993</v>
      </c>
      <c r="M669" s="18">
        <v>1.377989181</v>
      </c>
      <c r="N669" s="18">
        <v>0.59436727980000004</v>
      </c>
    </row>
    <row r="670" spans="1:14" ht="15" thickBot="1" x14ac:dyDescent="0.35">
      <c r="A670" s="17">
        <v>43944</v>
      </c>
      <c r="B670" s="18">
        <v>54</v>
      </c>
      <c r="C670" s="18">
        <v>-5.5243445690000001</v>
      </c>
      <c r="D670" s="18">
        <v>-2.4823583729999998</v>
      </c>
      <c r="F670" s="17">
        <v>43944</v>
      </c>
      <c r="G670" s="18">
        <v>285</v>
      </c>
      <c r="H670" s="18">
        <v>-1.49122807</v>
      </c>
      <c r="I670" s="18">
        <v>-0.65250950750000003</v>
      </c>
      <c r="J670" s="18"/>
      <c r="K670" s="17">
        <v>43944</v>
      </c>
      <c r="L670" s="18">
        <v>9313.9</v>
      </c>
      <c r="M670" s="18">
        <v>-1.712494229</v>
      </c>
      <c r="N670" s="18">
        <v>-0.75016858259999997</v>
      </c>
    </row>
    <row r="671" spans="1:14" ht="15" thickBot="1" x14ac:dyDescent="0.35">
      <c r="A671" s="17">
        <v>43945</v>
      </c>
      <c r="B671" s="18">
        <v>51</v>
      </c>
      <c r="C671" s="18">
        <v>-2.0812685829999999</v>
      </c>
      <c r="D671" s="18">
        <v>-0.86001717619999996</v>
      </c>
      <c r="F671" s="17">
        <v>43945</v>
      </c>
      <c r="G671" s="18">
        <v>280.75</v>
      </c>
      <c r="H671" s="18">
        <v>1.317898486</v>
      </c>
      <c r="I671" s="18">
        <v>0.56861731699999996</v>
      </c>
      <c r="J671" s="18"/>
      <c r="K671" s="17">
        <v>43945</v>
      </c>
      <c r="L671" s="18">
        <v>9154.4</v>
      </c>
      <c r="M671" s="18">
        <v>1.397142358</v>
      </c>
      <c r="N671" s="18">
        <v>0.60257155920000005</v>
      </c>
    </row>
    <row r="672" spans="1:14" ht="15" thickBot="1" x14ac:dyDescent="0.35">
      <c r="A672" s="17">
        <v>43948</v>
      </c>
      <c r="B672" s="18">
        <v>50</v>
      </c>
      <c r="C672" s="18">
        <v>5.3643724700000002</v>
      </c>
      <c r="D672" s="18">
        <v>3.22157033</v>
      </c>
      <c r="F672" s="17">
        <v>43948</v>
      </c>
      <c r="G672" s="18">
        <v>284.45</v>
      </c>
      <c r="H672" s="18">
        <v>-0.91404464760000004</v>
      </c>
      <c r="I672" s="18">
        <v>-0.39878989479999999</v>
      </c>
      <c r="J672" s="18"/>
      <c r="K672" s="17">
        <v>43948</v>
      </c>
      <c r="L672" s="18">
        <v>9282.2999999999993</v>
      </c>
      <c r="M672" s="18">
        <v>1.06223673</v>
      </c>
      <c r="N672" s="18">
        <v>0.45889059030000001</v>
      </c>
    </row>
    <row r="673" spans="1:14" ht="15" thickBot="1" x14ac:dyDescent="0.35">
      <c r="A673" s="17">
        <v>43949</v>
      </c>
      <c r="B673" s="18">
        <v>53.85</v>
      </c>
      <c r="C673" s="18">
        <v>2.6897214219999999</v>
      </c>
      <c r="D673" s="18">
        <v>-4.0343196759999998E-2</v>
      </c>
      <c r="F673" s="17">
        <v>43949</v>
      </c>
      <c r="G673" s="18">
        <v>281.85000000000002</v>
      </c>
      <c r="H673" s="18">
        <v>-3.3705871919999999</v>
      </c>
      <c r="I673" s="18">
        <v>-1.4890659550000001</v>
      </c>
      <c r="J673" s="18"/>
      <c r="K673" s="17">
        <v>43949</v>
      </c>
      <c r="L673" s="18">
        <v>9380.9</v>
      </c>
      <c r="M673" s="18">
        <v>1.838309757</v>
      </c>
      <c r="N673" s="18">
        <v>0.79111825810000003</v>
      </c>
    </row>
    <row r="674" spans="1:14" ht="15" thickBot="1" x14ac:dyDescent="0.35">
      <c r="A674" s="17">
        <v>43950</v>
      </c>
      <c r="B674" s="18">
        <v>53.8</v>
      </c>
      <c r="C674" s="18">
        <v>-2.7128157160000002</v>
      </c>
      <c r="D674" s="18">
        <v>-1.1865589649999999</v>
      </c>
      <c r="F674" s="17">
        <v>43950</v>
      </c>
      <c r="G674" s="18">
        <v>272.35000000000002</v>
      </c>
      <c r="H674" s="18">
        <v>-0.8077841013</v>
      </c>
      <c r="I674" s="18">
        <v>-0.35224077339999998</v>
      </c>
      <c r="J674" s="18"/>
      <c r="K674" s="17">
        <v>43950</v>
      </c>
      <c r="L674" s="18">
        <v>9553.35</v>
      </c>
      <c r="M674" s="18">
        <v>3.2088220359999999</v>
      </c>
      <c r="N674" s="18">
        <v>1.3716821299999999</v>
      </c>
    </row>
    <row r="675" spans="1:14" ht="15" thickBot="1" x14ac:dyDescent="0.35">
      <c r="A675" s="17">
        <v>43951</v>
      </c>
      <c r="B675" s="18">
        <v>52.35</v>
      </c>
      <c r="C675" s="18">
        <v>-6.730769231</v>
      </c>
      <c r="D675" s="18">
        <v>-3.1833841409999999</v>
      </c>
      <c r="F675" s="17">
        <v>43951</v>
      </c>
      <c r="G675" s="18">
        <v>270.14999999999998</v>
      </c>
      <c r="H675" s="18">
        <v>1.9803812700000001</v>
      </c>
      <c r="I675" s="18">
        <v>0.85166313130000004</v>
      </c>
      <c r="J675" s="18"/>
      <c r="K675" s="17">
        <v>43951</v>
      </c>
      <c r="L675" s="18">
        <v>9859.9</v>
      </c>
      <c r="M675" s="18">
        <v>-5.7444801669999999</v>
      </c>
      <c r="N675" s="18">
        <v>-2.5693207029999998</v>
      </c>
    </row>
    <row r="676" spans="1:14" ht="15" thickBot="1" x14ac:dyDescent="0.35">
      <c r="A676" s="17">
        <v>43955</v>
      </c>
      <c r="B676" s="18">
        <v>48.65</v>
      </c>
      <c r="C676" s="18">
        <v>-5.4639175260000004</v>
      </c>
      <c r="D676" s="18">
        <v>-1.776596404</v>
      </c>
      <c r="F676" s="17">
        <v>43955</v>
      </c>
      <c r="G676" s="18">
        <v>275.5</v>
      </c>
      <c r="H676" s="18">
        <v>-0.18148820330000001</v>
      </c>
      <c r="I676" s="18">
        <v>-7.8890935750000002E-2</v>
      </c>
      <c r="J676" s="18"/>
      <c r="K676" s="17">
        <v>43955</v>
      </c>
      <c r="L676" s="18">
        <v>9293.5</v>
      </c>
      <c r="M676" s="18">
        <v>-0.94582234899999995</v>
      </c>
      <c r="N676" s="18">
        <v>-0.41272031889999999</v>
      </c>
    </row>
    <row r="677" spans="1:14" ht="15" thickBot="1" x14ac:dyDescent="0.35">
      <c r="A677" s="17">
        <v>43956</v>
      </c>
      <c r="B677" s="18">
        <v>46.7</v>
      </c>
      <c r="C677" s="18">
        <v>2.071973828</v>
      </c>
      <c r="D677" s="18">
        <v>1.4180437109999999</v>
      </c>
      <c r="F677" s="17">
        <v>43956</v>
      </c>
      <c r="G677" s="18">
        <v>275</v>
      </c>
      <c r="H677" s="18">
        <v>-0.69090909089999997</v>
      </c>
      <c r="I677" s="18">
        <v>-0.30109936910000001</v>
      </c>
      <c r="J677" s="18"/>
      <c r="K677" s="17">
        <v>43956</v>
      </c>
      <c r="L677" s="18">
        <v>9205.6</v>
      </c>
      <c r="M677" s="18">
        <v>0.70935082989999998</v>
      </c>
      <c r="N677" s="18">
        <v>0.30697965249999998</v>
      </c>
    </row>
    <row r="678" spans="1:14" ht="15" thickBot="1" x14ac:dyDescent="0.35">
      <c r="A678" s="17">
        <v>43957</v>
      </c>
      <c r="B678" s="18">
        <v>48.25</v>
      </c>
      <c r="C678" s="18">
        <v>0.74786324790000003</v>
      </c>
      <c r="D678" s="18">
        <v>-0.68037080549999995</v>
      </c>
      <c r="F678" s="17">
        <v>43957</v>
      </c>
      <c r="G678" s="18">
        <v>273.10000000000002</v>
      </c>
      <c r="H678" s="18">
        <v>-0.62248260710000003</v>
      </c>
      <c r="I678" s="18">
        <v>-0.27118568160000001</v>
      </c>
      <c r="J678" s="18"/>
      <c r="K678" s="17">
        <v>43957</v>
      </c>
      <c r="L678" s="18">
        <v>9270.9</v>
      </c>
      <c r="M678" s="18">
        <v>-0.77500566289999995</v>
      </c>
      <c r="N678" s="18">
        <v>-0.3378917206</v>
      </c>
    </row>
    <row r="679" spans="1:14" ht="15" thickBot="1" x14ac:dyDescent="0.35">
      <c r="A679" s="17">
        <v>43958</v>
      </c>
      <c r="B679" s="18">
        <v>47.5</v>
      </c>
      <c r="C679" s="18">
        <v>-0.95440084839999995</v>
      </c>
      <c r="D679" s="18">
        <v>-0.32119125520000003</v>
      </c>
      <c r="F679" s="17">
        <v>43958</v>
      </c>
      <c r="G679" s="18">
        <v>271.39999999999998</v>
      </c>
      <c r="H679" s="18">
        <v>1.3264554159999999</v>
      </c>
      <c r="I679" s="18">
        <v>0.57228505070000002</v>
      </c>
      <c r="J679" s="18"/>
      <c r="K679" s="17">
        <v>43958</v>
      </c>
      <c r="L679" s="18">
        <v>9199.0499999999993</v>
      </c>
      <c r="M679" s="18">
        <v>0.57016757169999999</v>
      </c>
      <c r="N679" s="18">
        <v>0.2469173757</v>
      </c>
    </row>
    <row r="680" spans="1:14" ht="15" thickBot="1" x14ac:dyDescent="0.35">
      <c r="A680" s="17">
        <v>43959</v>
      </c>
      <c r="B680" s="18">
        <v>47.15</v>
      </c>
      <c r="C680" s="18">
        <v>2.141327623</v>
      </c>
      <c r="D680" s="18">
        <v>1.5382870980000001</v>
      </c>
      <c r="F680" s="17">
        <v>43959</v>
      </c>
      <c r="G680" s="18">
        <v>275</v>
      </c>
      <c r="H680" s="18">
        <v>-0.43636363639999998</v>
      </c>
      <c r="I680" s="18">
        <v>-0.1899250032</v>
      </c>
      <c r="J680" s="18"/>
      <c r="K680" s="17">
        <v>43959</v>
      </c>
      <c r="L680" s="18">
        <v>9251.5</v>
      </c>
      <c r="M680" s="18">
        <v>-0.13295141329999999</v>
      </c>
      <c r="N680" s="18">
        <v>-5.7778482319999998E-2</v>
      </c>
    </row>
    <row r="681" spans="1:14" ht="15" thickBot="1" x14ac:dyDescent="0.35">
      <c r="A681" s="17">
        <v>43962</v>
      </c>
      <c r="B681" s="18">
        <v>48.85</v>
      </c>
      <c r="C681" s="18">
        <v>-3.1446540879999998</v>
      </c>
      <c r="D681" s="18">
        <v>-2.0944882740000001</v>
      </c>
      <c r="F681" s="17">
        <v>43962</v>
      </c>
      <c r="G681" s="18">
        <v>273.8</v>
      </c>
      <c r="H681" s="18">
        <v>-1.4061358660000001</v>
      </c>
      <c r="I681" s="18">
        <v>-0.61501119910000002</v>
      </c>
      <c r="J681" s="18"/>
      <c r="K681" s="17">
        <v>43962</v>
      </c>
      <c r="L681" s="18">
        <v>9239.2000000000007</v>
      </c>
      <c r="M681" s="18">
        <v>-0.46162005369999998</v>
      </c>
      <c r="N681" s="18">
        <v>-0.2009431968</v>
      </c>
    </row>
    <row r="682" spans="1:14" ht="15" thickBot="1" x14ac:dyDescent="0.35">
      <c r="A682" s="17">
        <v>43963</v>
      </c>
      <c r="B682" s="18">
        <v>46.55</v>
      </c>
      <c r="C682" s="18">
        <v>2.8138528140000001</v>
      </c>
      <c r="D682" s="18">
        <v>1.602744543</v>
      </c>
      <c r="F682" s="17">
        <v>43963</v>
      </c>
      <c r="G682" s="18">
        <v>269.95</v>
      </c>
      <c r="H682" s="18">
        <v>0.3519170217</v>
      </c>
      <c r="I682" s="18">
        <v>0.1525673226</v>
      </c>
      <c r="J682" s="18"/>
      <c r="K682" s="17">
        <v>43963</v>
      </c>
      <c r="L682" s="18">
        <v>9196.5499999999993</v>
      </c>
      <c r="M682" s="18">
        <v>2.0333712099999999</v>
      </c>
      <c r="N682" s="18">
        <v>0.8742236095</v>
      </c>
    </row>
    <row r="683" spans="1:14" ht="15" thickBot="1" x14ac:dyDescent="0.35">
      <c r="A683" s="17">
        <v>43964</v>
      </c>
      <c r="B683" s="18">
        <v>48.3</v>
      </c>
      <c r="C683" s="18">
        <v>-0.63157894739999998</v>
      </c>
      <c r="D683" s="18">
        <v>-0.6340178031</v>
      </c>
      <c r="F683" s="17">
        <v>43964</v>
      </c>
      <c r="G683" s="18">
        <v>270.89999999999998</v>
      </c>
      <c r="H683" s="18">
        <v>-0.47988187519999997</v>
      </c>
      <c r="I683" s="18">
        <v>-0.208911717</v>
      </c>
      <c r="J683" s="18"/>
      <c r="K683" s="17">
        <v>43964</v>
      </c>
      <c r="L683" s="18">
        <v>9383.5499999999993</v>
      </c>
      <c r="M683" s="18">
        <v>-2.5661929649999999</v>
      </c>
      <c r="N683" s="18">
        <v>-1.129032791</v>
      </c>
    </row>
    <row r="684" spans="1:14" ht="15" thickBot="1" x14ac:dyDescent="0.35">
      <c r="A684" s="17">
        <v>43965</v>
      </c>
      <c r="B684" s="18">
        <v>47.6</v>
      </c>
      <c r="C684" s="18">
        <v>-5.9322033899999997</v>
      </c>
      <c r="D684" s="18">
        <v>-1.9595556059999999</v>
      </c>
      <c r="F684" s="17">
        <v>43965</v>
      </c>
      <c r="G684" s="18">
        <v>269.60000000000002</v>
      </c>
      <c r="H684" s="18">
        <v>-1.1498516320000001</v>
      </c>
      <c r="I684" s="18">
        <v>-0.50226745009999996</v>
      </c>
      <c r="J684" s="18"/>
      <c r="K684" s="17">
        <v>43965</v>
      </c>
      <c r="L684" s="18">
        <v>9142.75</v>
      </c>
      <c r="M684" s="18">
        <v>-6.4532006229999994E-2</v>
      </c>
      <c r="N684" s="18">
        <v>-2.8034940939999999E-2</v>
      </c>
    </row>
    <row r="685" spans="1:14" ht="15" thickBot="1" x14ac:dyDescent="0.35">
      <c r="A685" s="17">
        <v>43966</v>
      </c>
      <c r="B685" s="18">
        <v>45.5</v>
      </c>
      <c r="C685" s="18">
        <v>-2.7027027029999999</v>
      </c>
      <c r="D685" s="18">
        <v>-1.9522139700000001</v>
      </c>
      <c r="F685" s="17">
        <v>43966</v>
      </c>
      <c r="G685" s="18">
        <v>266.5</v>
      </c>
      <c r="H685" s="18">
        <v>-4.4840525329999998</v>
      </c>
      <c r="I685" s="18">
        <v>-1.992411199</v>
      </c>
      <c r="J685" s="18"/>
      <c r="K685" s="17">
        <v>43966</v>
      </c>
      <c r="L685" s="18">
        <v>9136.85</v>
      </c>
      <c r="M685" s="18">
        <v>-3.4322550989999998</v>
      </c>
      <c r="N685" s="18">
        <v>-1.5167910339999999</v>
      </c>
    </row>
    <row r="686" spans="1:14" ht="15" thickBot="1" x14ac:dyDescent="0.35">
      <c r="A686" s="17">
        <v>43969</v>
      </c>
      <c r="B686" s="18">
        <v>43.5</v>
      </c>
      <c r="C686" s="18">
        <v>-1.736111111</v>
      </c>
      <c r="D686" s="18">
        <v>-0.70454879410000004</v>
      </c>
      <c r="F686" s="17">
        <v>43969</v>
      </c>
      <c r="G686" s="18">
        <v>254.55</v>
      </c>
      <c r="H686" s="18">
        <v>5.8141818900000004</v>
      </c>
      <c r="I686" s="18">
        <v>2.4543878509999999</v>
      </c>
      <c r="J686" s="18"/>
      <c r="K686" s="17">
        <v>43969</v>
      </c>
      <c r="L686" s="18">
        <v>8823.25</v>
      </c>
      <c r="M686" s="18">
        <v>0.63298671120000005</v>
      </c>
      <c r="N686" s="18">
        <v>0.27403624139999999</v>
      </c>
    </row>
    <row r="687" spans="1:14" ht="15" thickBot="1" x14ac:dyDescent="0.35">
      <c r="A687" s="17">
        <v>43970</v>
      </c>
      <c r="B687" s="18">
        <v>42.8</v>
      </c>
      <c r="C687" s="18">
        <v>-1.0600706710000001</v>
      </c>
      <c r="D687" s="18">
        <v>-0.3054838963</v>
      </c>
      <c r="F687" s="17">
        <v>43970</v>
      </c>
      <c r="G687" s="18">
        <v>269.35000000000002</v>
      </c>
      <c r="H687" s="18">
        <v>-4.2324113609999996</v>
      </c>
      <c r="I687" s="18">
        <v>-1.878144767</v>
      </c>
      <c r="J687" s="18"/>
      <c r="K687" s="17">
        <v>43970</v>
      </c>
      <c r="L687" s="18">
        <v>8879.1</v>
      </c>
      <c r="M687" s="18">
        <v>2.1111373900000001</v>
      </c>
      <c r="N687" s="18">
        <v>0.90731137149999996</v>
      </c>
    </row>
    <row r="688" spans="1:14" ht="15" thickBot="1" x14ac:dyDescent="0.35">
      <c r="A688" s="17">
        <v>43971</v>
      </c>
      <c r="B688" s="18">
        <v>42.5</v>
      </c>
      <c r="C688" s="18">
        <v>1.904761905</v>
      </c>
      <c r="D688" s="18">
        <v>2.045877832</v>
      </c>
      <c r="F688" s="17">
        <v>43971</v>
      </c>
      <c r="G688" s="18">
        <v>257.95</v>
      </c>
      <c r="H688" s="18">
        <v>4.303159527</v>
      </c>
      <c r="I688" s="18">
        <v>1.829746417</v>
      </c>
      <c r="J688" s="18"/>
      <c r="K688" s="17">
        <v>43971</v>
      </c>
      <c r="L688" s="18">
        <v>9066.5499999999993</v>
      </c>
      <c r="M688" s="18">
        <v>0.43787328149999999</v>
      </c>
      <c r="N688" s="18">
        <v>0.18975081839999999</v>
      </c>
    </row>
    <row r="689" spans="1:14" ht="15" thickBot="1" x14ac:dyDescent="0.35">
      <c r="A689" s="17">
        <v>43972</v>
      </c>
      <c r="B689" s="18">
        <v>44.55</v>
      </c>
      <c r="C689" s="18">
        <v>1.051401869</v>
      </c>
      <c r="D689" s="18">
        <v>-0.98595490289999999</v>
      </c>
      <c r="F689" s="17">
        <v>43972</v>
      </c>
      <c r="G689" s="18">
        <v>269.05</v>
      </c>
      <c r="H689" s="18">
        <v>-3.9026203310000001</v>
      </c>
      <c r="I689" s="18">
        <v>-1.728845427</v>
      </c>
      <c r="J689" s="18"/>
      <c r="K689" s="17">
        <v>43972</v>
      </c>
      <c r="L689" s="18">
        <v>9106.25</v>
      </c>
      <c r="M689" s="18">
        <v>-0.73575840770000001</v>
      </c>
      <c r="N689" s="18">
        <v>-0.32071712019999998</v>
      </c>
    </row>
    <row r="690" spans="1:14" ht="15" thickBot="1" x14ac:dyDescent="0.35">
      <c r="A690" s="17">
        <v>43973</v>
      </c>
      <c r="B690" s="18">
        <v>43.55</v>
      </c>
      <c r="C690" s="18">
        <v>-0.80924855490000003</v>
      </c>
      <c r="D690" s="18">
        <v>-0.3504412529</v>
      </c>
      <c r="F690" s="17">
        <v>43973</v>
      </c>
      <c r="G690" s="18">
        <v>258.55</v>
      </c>
      <c r="H690" s="18">
        <v>2.4560046409999998</v>
      </c>
      <c r="I690" s="18">
        <v>1.053741619</v>
      </c>
      <c r="J690" s="18"/>
      <c r="K690" s="17">
        <v>43973</v>
      </c>
      <c r="L690" s="18">
        <v>9039.25</v>
      </c>
      <c r="M690" s="18">
        <v>-0.11284122019999999</v>
      </c>
      <c r="N690" s="18">
        <v>-4.903398976E-2</v>
      </c>
    </row>
    <row r="691" spans="1:14" ht="15" thickBot="1" x14ac:dyDescent="0.35">
      <c r="A691" s="17">
        <v>43977</v>
      </c>
      <c r="B691" s="18">
        <v>43.2</v>
      </c>
      <c r="C691" s="18">
        <v>-1.1655011660000001</v>
      </c>
      <c r="D691" s="18">
        <v>-0.35329205559999999</v>
      </c>
      <c r="F691" s="17">
        <v>43977</v>
      </c>
      <c r="G691" s="18">
        <v>264.89999999999998</v>
      </c>
      <c r="H691" s="18">
        <v>-5.3605134010000004</v>
      </c>
      <c r="I691" s="18">
        <v>-2.3927624340000002</v>
      </c>
      <c r="J691" s="18"/>
      <c r="K691" s="17">
        <v>43977</v>
      </c>
      <c r="L691" s="18">
        <v>9029.0499999999993</v>
      </c>
      <c r="M691" s="18">
        <v>3.1664460820000002</v>
      </c>
      <c r="N691" s="18">
        <v>1.3538470060000001</v>
      </c>
    </row>
    <row r="692" spans="1:14" ht="15" thickBot="1" x14ac:dyDescent="0.35">
      <c r="A692" s="17">
        <v>43978</v>
      </c>
      <c r="B692" s="18">
        <v>42.85</v>
      </c>
      <c r="C692" s="18">
        <v>1.41509434</v>
      </c>
      <c r="D692" s="18">
        <v>1.199508649</v>
      </c>
      <c r="F692" s="17">
        <v>43978</v>
      </c>
      <c r="G692" s="18">
        <v>250.7</v>
      </c>
      <c r="H692" s="18">
        <v>4.0686078979999998</v>
      </c>
      <c r="I692" s="18">
        <v>1.731974514</v>
      </c>
      <c r="J692" s="18"/>
      <c r="K692" s="17">
        <v>43978</v>
      </c>
      <c r="L692" s="18">
        <v>9314.9500000000007</v>
      </c>
      <c r="M692" s="18">
        <v>1.880310683</v>
      </c>
      <c r="N692" s="18">
        <v>0.80902606720000003</v>
      </c>
    </row>
    <row r="693" spans="1:14" ht="15" thickBot="1" x14ac:dyDescent="0.35">
      <c r="A693" s="17">
        <v>43979</v>
      </c>
      <c r="B693" s="18">
        <v>44.05</v>
      </c>
      <c r="C693" s="18">
        <v>1.6279069770000001</v>
      </c>
      <c r="D693" s="18">
        <v>-0.14813925059999999</v>
      </c>
      <c r="F693" s="17">
        <v>43979</v>
      </c>
      <c r="G693" s="18">
        <v>260.89999999999998</v>
      </c>
      <c r="H693" s="18">
        <v>0.68991950940000002</v>
      </c>
      <c r="I693" s="18">
        <v>0.29859936860000003</v>
      </c>
      <c r="J693" s="18"/>
      <c r="K693" s="17">
        <v>43979</v>
      </c>
      <c r="L693" s="18">
        <v>9490.1</v>
      </c>
      <c r="M693" s="18">
        <v>0.95046416789999999</v>
      </c>
      <c r="N693" s="18">
        <v>0.41083201600000002</v>
      </c>
    </row>
    <row r="694" spans="1:14" ht="15" thickBot="1" x14ac:dyDescent="0.35">
      <c r="A694" s="17">
        <v>43980</v>
      </c>
      <c r="B694" s="18">
        <v>43.9</v>
      </c>
      <c r="C694" s="18">
        <v>1.14416476</v>
      </c>
      <c r="D694" s="18">
        <v>0.54072450640000003</v>
      </c>
      <c r="F694" s="17">
        <v>43980</v>
      </c>
      <c r="G694" s="18">
        <v>262.7</v>
      </c>
      <c r="H694" s="18">
        <v>-2.093642939</v>
      </c>
      <c r="I694" s="18">
        <v>-0.91891085340000001</v>
      </c>
      <c r="J694" s="18"/>
      <c r="K694" s="17">
        <v>43980</v>
      </c>
      <c r="L694" s="18">
        <v>9580.2999999999993</v>
      </c>
      <c r="M694" s="18">
        <v>2.5662035639999998</v>
      </c>
      <c r="N694" s="18">
        <v>1.100428062</v>
      </c>
    </row>
    <row r="695" spans="1:14" ht="15" thickBot="1" x14ac:dyDescent="0.35">
      <c r="A695" s="17">
        <v>43983</v>
      </c>
      <c r="B695" s="18">
        <v>44.45</v>
      </c>
      <c r="C695" s="18">
        <v>0.45248868780000001</v>
      </c>
      <c r="D695" s="18">
        <v>6.2668682630000001</v>
      </c>
      <c r="F695" s="17">
        <v>43983</v>
      </c>
      <c r="G695" s="18">
        <v>257.2</v>
      </c>
      <c r="H695" s="18">
        <v>-1.982892691</v>
      </c>
      <c r="I695" s="18">
        <v>-0.86981185760000002</v>
      </c>
      <c r="J695" s="18"/>
      <c r="K695" s="17">
        <v>43983</v>
      </c>
      <c r="L695" s="18">
        <v>9826.15</v>
      </c>
      <c r="M695" s="18">
        <v>1.5565608099999999</v>
      </c>
      <c r="N695" s="18">
        <v>0.6707985165</v>
      </c>
    </row>
    <row r="696" spans="1:14" ht="15" thickBot="1" x14ac:dyDescent="0.35">
      <c r="A696" s="17">
        <v>43984</v>
      </c>
      <c r="B696" s="18">
        <v>51.35</v>
      </c>
      <c r="C696" s="18">
        <v>11.261261259999999</v>
      </c>
      <c r="D696" s="18">
        <v>-1.2004955369999999</v>
      </c>
      <c r="F696" s="17">
        <v>43984</v>
      </c>
      <c r="G696" s="18">
        <v>252.1</v>
      </c>
      <c r="H696" s="18">
        <v>7.457358191</v>
      </c>
      <c r="I696" s="18">
        <v>3.1236159360000002</v>
      </c>
      <c r="J696" s="18"/>
      <c r="K696" s="17">
        <v>43984</v>
      </c>
      <c r="L696" s="18">
        <v>9979.1</v>
      </c>
      <c r="M696" s="18">
        <v>0.82622681399999998</v>
      </c>
      <c r="N696" s="18">
        <v>0.35735150370000002</v>
      </c>
    </row>
    <row r="697" spans="1:14" ht="15" thickBot="1" x14ac:dyDescent="0.35">
      <c r="A697" s="17">
        <v>43985</v>
      </c>
      <c r="B697" s="18">
        <v>49.95</v>
      </c>
      <c r="C697" s="18">
        <v>-3.4412955470000002</v>
      </c>
      <c r="D697" s="18">
        <v>1.284988654</v>
      </c>
      <c r="F697" s="17">
        <v>43985</v>
      </c>
      <c r="G697" s="18">
        <v>270.89999999999998</v>
      </c>
      <c r="H697" s="18">
        <v>-0.553709856</v>
      </c>
      <c r="I697" s="18">
        <v>-0.24114136459999999</v>
      </c>
      <c r="J697" s="18"/>
      <c r="K697" s="17">
        <v>43985</v>
      </c>
      <c r="L697" s="18">
        <v>10061.549999999999</v>
      </c>
      <c r="M697" s="18">
        <v>-0.32251492069999999</v>
      </c>
      <c r="N697" s="18">
        <v>-0.1402928048</v>
      </c>
    </row>
    <row r="698" spans="1:14" ht="15" thickBot="1" x14ac:dyDescent="0.35">
      <c r="A698" s="17">
        <v>43986</v>
      </c>
      <c r="B698" s="18">
        <v>51.45</v>
      </c>
      <c r="C698" s="18">
        <v>8.4905660380000008</v>
      </c>
      <c r="D698" s="18">
        <v>3.8350936469999999</v>
      </c>
      <c r="F698" s="17">
        <v>43986</v>
      </c>
      <c r="G698" s="18">
        <v>269.39999999999998</v>
      </c>
      <c r="H698" s="18">
        <v>3.8789903489999999</v>
      </c>
      <c r="I698" s="18">
        <v>1.6527719860000001</v>
      </c>
      <c r="J698" s="18"/>
      <c r="K698" s="17">
        <v>43986</v>
      </c>
      <c r="L698" s="18">
        <v>10029.1</v>
      </c>
      <c r="M698" s="18">
        <v>1.1272197900000001</v>
      </c>
      <c r="N698" s="18">
        <v>0.48680676950000001</v>
      </c>
    </row>
    <row r="699" spans="1:14" ht="15" thickBot="1" x14ac:dyDescent="0.35">
      <c r="A699" s="17">
        <v>43987</v>
      </c>
      <c r="B699" s="18">
        <v>56.2</v>
      </c>
      <c r="C699" s="18">
        <v>4.5410628019999999</v>
      </c>
      <c r="D699" s="18">
        <v>-0.54433324459999999</v>
      </c>
      <c r="F699" s="17">
        <v>43987</v>
      </c>
      <c r="G699" s="18">
        <v>279.85000000000002</v>
      </c>
      <c r="H699" s="18">
        <v>2.8944077180000001</v>
      </c>
      <c r="I699" s="18">
        <v>1.2391771620000001</v>
      </c>
      <c r="J699" s="18"/>
      <c r="K699" s="17">
        <v>43987</v>
      </c>
      <c r="L699" s="18">
        <v>10142.15</v>
      </c>
      <c r="M699" s="18">
        <v>0.24945401119999999</v>
      </c>
      <c r="N699" s="18">
        <v>0.1082016</v>
      </c>
    </row>
    <row r="700" spans="1:14" ht="15" thickBot="1" x14ac:dyDescent="0.35">
      <c r="A700" s="17">
        <v>43990</v>
      </c>
      <c r="B700" s="18">
        <v>55.5</v>
      </c>
      <c r="C700" s="18">
        <v>-2.9574861370000001</v>
      </c>
      <c r="D700" s="18">
        <v>-1.7973371010000001</v>
      </c>
      <c r="F700" s="17">
        <v>43990</v>
      </c>
      <c r="G700" s="18">
        <v>287.95</v>
      </c>
      <c r="H700" s="18">
        <v>-1.0071192920000001</v>
      </c>
      <c r="I700" s="18">
        <v>-0.43960375260000001</v>
      </c>
      <c r="J700" s="18"/>
      <c r="K700" s="17">
        <v>43990</v>
      </c>
      <c r="L700" s="18">
        <v>10167.450000000001</v>
      </c>
      <c r="M700" s="18">
        <v>-1.1881051789999999</v>
      </c>
      <c r="N700" s="18">
        <v>-0.51907725760000001</v>
      </c>
    </row>
    <row r="701" spans="1:14" ht="15" thickBot="1" x14ac:dyDescent="0.35">
      <c r="A701" s="17">
        <v>43991</v>
      </c>
      <c r="B701" s="18">
        <v>53.25</v>
      </c>
      <c r="C701" s="18">
        <v>0.95238095239999998</v>
      </c>
      <c r="D701" s="18">
        <v>3.259228029</v>
      </c>
      <c r="F701" s="17">
        <v>43991</v>
      </c>
      <c r="G701" s="18">
        <v>285.05</v>
      </c>
      <c r="H701" s="18">
        <v>1.7365374499999999</v>
      </c>
      <c r="I701" s="18">
        <v>0.74769525589999997</v>
      </c>
      <c r="J701" s="18"/>
      <c r="K701" s="17">
        <v>43991</v>
      </c>
      <c r="L701" s="18">
        <v>10046.65</v>
      </c>
      <c r="M701" s="18">
        <v>0.69177287949999999</v>
      </c>
      <c r="N701" s="18">
        <v>0.29939875449999998</v>
      </c>
    </row>
    <row r="702" spans="1:14" ht="15" thickBot="1" x14ac:dyDescent="0.35">
      <c r="A702" s="17">
        <v>43992</v>
      </c>
      <c r="B702" s="18">
        <v>57.4</v>
      </c>
      <c r="C702" s="18">
        <v>4.7169811319999999</v>
      </c>
      <c r="D702" s="18">
        <v>-0.45635566869999999</v>
      </c>
      <c r="F702" s="17">
        <v>43992</v>
      </c>
      <c r="G702" s="18">
        <v>290</v>
      </c>
      <c r="H702" s="18">
        <v>0</v>
      </c>
      <c r="I702" s="18">
        <v>0</v>
      </c>
      <c r="J702" s="18"/>
      <c r="K702" s="17">
        <v>43992</v>
      </c>
      <c r="L702" s="18">
        <v>10116.15</v>
      </c>
      <c r="M702" s="18">
        <v>-2.1169120659999998</v>
      </c>
      <c r="N702" s="18">
        <v>-0.92923383459999997</v>
      </c>
    </row>
    <row r="703" spans="1:14" ht="15" thickBot="1" x14ac:dyDescent="0.35">
      <c r="A703" s="17">
        <v>43993</v>
      </c>
      <c r="B703" s="18">
        <v>56.8</v>
      </c>
      <c r="C703" s="18">
        <v>-3.6036036039999999</v>
      </c>
      <c r="D703" s="18">
        <v>-1.005535259</v>
      </c>
      <c r="F703" s="17">
        <v>43993</v>
      </c>
      <c r="G703" s="18">
        <v>290</v>
      </c>
      <c r="H703" s="18">
        <v>-1.103448276</v>
      </c>
      <c r="I703" s="18">
        <v>-0.48188509029999999</v>
      </c>
      <c r="J703" s="18"/>
      <c r="K703" s="17">
        <v>43993</v>
      </c>
      <c r="L703" s="18">
        <v>9902</v>
      </c>
      <c r="M703" s="18">
        <v>0.7160169663</v>
      </c>
      <c r="N703" s="18">
        <v>0.30985423200000001</v>
      </c>
    </row>
    <row r="704" spans="1:14" ht="15" thickBot="1" x14ac:dyDescent="0.35">
      <c r="A704" s="17">
        <v>43994</v>
      </c>
      <c r="B704" s="18">
        <v>55.5</v>
      </c>
      <c r="C704" s="18">
        <v>1.308411215</v>
      </c>
      <c r="D704" s="18">
        <v>-0.23539053930000001</v>
      </c>
      <c r="F704" s="17">
        <v>43994</v>
      </c>
      <c r="G704" s="18">
        <v>286.8</v>
      </c>
      <c r="H704" s="18">
        <v>3.817991632</v>
      </c>
      <c r="I704" s="18">
        <v>1.6272623159999999</v>
      </c>
      <c r="J704" s="18"/>
      <c r="K704" s="17">
        <v>43994</v>
      </c>
      <c r="L704" s="18">
        <v>9972.9</v>
      </c>
      <c r="M704" s="18">
        <v>-1.596326044</v>
      </c>
      <c r="N704" s="18">
        <v>-0.69886866380000001</v>
      </c>
    </row>
    <row r="705" spans="1:14" ht="15" thickBot="1" x14ac:dyDescent="0.35">
      <c r="A705" s="17">
        <v>43997</v>
      </c>
      <c r="B705" s="18">
        <v>55.2</v>
      </c>
      <c r="C705" s="18">
        <v>-6.3653136530000003</v>
      </c>
      <c r="D705" s="18">
        <v>-0.67395293069999995</v>
      </c>
      <c r="F705" s="17">
        <v>43997</v>
      </c>
      <c r="G705" s="18">
        <v>297.75</v>
      </c>
      <c r="H705" s="18">
        <v>13.2829555</v>
      </c>
      <c r="I705" s="18">
        <v>5.4164571029999999</v>
      </c>
      <c r="J705" s="18"/>
      <c r="K705" s="17">
        <v>43997</v>
      </c>
      <c r="L705" s="18">
        <v>9813.7000000000007</v>
      </c>
      <c r="M705" s="18">
        <v>1.022040617</v>
      </c>
      <c r="N705" s="18">
        <v>0.44161368909999998</v>
      </c>
    </row>
    <row r="706" spans="1:14" ht="15" thickBot="1" x14ac:dyDescent="0.35">
      <c r="A706" s="17">
        <v>43998</v>
      </c>
      <c r="B706" s="18">
        <v>54.35</v>
      </c>
      <c r="C706" s="18">
        <v>5.0246305419999997</v>
      </c>
      <c r="D706" s="18">
        <v>0.1993094282</v>
      </c>
      <c r="F706" s="17">
        <v>43998</v>
      </c>
      <c r="G706" s="18">
        <v>337.3</v>
      </c>
      <c r="H706" s="18">
        <v>-3.3946042099999998</v>
      </c>
      <c r="I706" s="18">
        <v>-1.499861586</v>
      </c>
      <c r="J706" s="18"/>
      <c r="K706" s="17">
        <v>43998</v>
      </c>
      <c r="L706" s="18">
        <v>9914</v>
      </c>
      <c r="M706" s="18">
        <v>-0.33134960660000001</v>
      </c>
      <c r="N706" s="18">
        <v>-0.14414224519999999</v>
      </c>
    </row>
    <row r="707" spans="1:14" ht="15" thickBot="1" x14ac:dyDescent="0.35">
      <c r="A707" s="17">
        <v>43999</v>
      </c>
      <c r="B707" s="18">
        <v>54.6</v>
      </c>
      <c r="C707" s="18">
        <v>2.6266416509999999</v>
      </c>
      <c r="D707" s="18">
        <v>2.171924969</v>
      </c>
      <c r="F707" s="17">
        <v>43999</v>
      </c>
      <c r="G707" s="18">
        <v>325.85000000000002</v>
      </c>
      <c r="H707" s="18">
        <v>-4.8642013200000003</v>
      </c>
      <c r="I707" s="18">
        <v>-2.1656031499999999</v>
      </c>
      <c r="J707" s="18"/>
      <c r="K707" s="17">
        <v>43999</v>
      </c>
      <c r="L707" s="18">
        <v>9881.15</v>
      </c>
      <c r="M707" s="18">
        <v>2.1303188390000001</v>
      </c>
      <c r="N707" s="18">
        <v>0.91546877289999995</v>
      </c>
    </row>
    <row r="708" spans="1:14" ht="15" thickBot="1" x14ac:dyDescent="0.35">
      <c r="A708" s="17">
        <v>44000</v>
      </c>
      <c r="B708" s="18">
        <v>57.4</v>
      </c>
      <c r="C708" s="18">
        <v>4.8446069469999999</v>
      </c>
      <c r="D708" s="18">
        <v>1.340981432</v>
      </c>
      <c r="F708" s="17">
        <v>44000</v>
      </c>
      <c r="G708" s="18">
        <v>310</v>
      </c>
      <c r="H708" s="18">
        <v>-6.7580645160000001</v>
      </c>
      <c r="I708" s="18">
        <v>-3.0388720120000001</v>
      </c>
      <c r="J708" s="18"/>
      <c r="K708" s="17">
        <v>44000</v>
      </c>
      <c r="L708" s="18">
        <v>10091.65</v>
      </c>
      <c r="M708" s="18">
        <v>1.513627603</v>
      </c>
      <c r="N708" s="18">
        <v>0.65243476239999998</v>
      </c>
    </row>
    <row r="709" spans="1:14" ht="15" thickBot="1" x14ac:dyDescent="0.35">
      <c r="A709" s="17">
        <v>44001</v>
      </c>
      <c r="B709" s="18">
        <v>59.2</v>
      </c>
      <c r="C709" s="18">
        <v>4.0104620750000004</v>
      </c>
      <c r="D709" s="18">
        <v>1.5138767799999999</v>
      </c>
      <c r="F709" s="17">
        <v>44001</v>
      </c>
      <c r="G709" s="18">
        <v>289.05</v>
      </c>
      <c r="H709" s="18">
        <v>3.8228680160000001</v>
      </c>
      <c r="I709" s="18">
        <v>1.629302171</v>
      </c>
      <c r="J709" s="18"/>
      <c r="K709" s="17">
        <v>44001</v>
      </c>
      <c r="L709" s="18">
        <v>10244.4</v>
      </c>
      <c r="M709" s="18">
        <v>0.65206356639999996</v>
      </c>
      <c r="N709" s="18">
        <v>0.28226832120000001</v>
      </c>
    </row>
    <row r="710" spans="1:14" ht="15" thickBot="1" x14ac:dyDescent="0.35">
      <c r="A710" s="17">
        <v>44004</v>
      </c>
      <c r="B710" s="18">
        <v>61.3</v>
      </c>
      <c r="C710" s="18">
        <v>3.352891869</v>
      </c>
      <c r="D710" s="18">
        <v>0.98070663120000001</v>
      </c>
      <c r="F710" s="17">
        <v>44004</v>
      </c>
      <c r="G710" s="18">
        <v>300.10000000000002</v>
      </c>
      <c r="H710" s="18">
        <v>-0.94968343889999995</v>
      </c>
      <c r="I710" s="18">
        <v>-0.41441321339999998</v>
      </c>
      <c r="J710" s="18"/>
      <c r="K710" s="17">
        <v>44004</v>
      </c>
      <c r="L710" s="18">
        <v>10311.200000000001</v>
      </c>
      <c r="M710" s="18">
        <v>1.549771123</v>
      </c>
      <c r="N710" s="18">
        <v>0.66789489099999999</v>
      </c>
    </row>
    <row r="711" spans="1:14" ht="15" thickBot="1" x14ac:dyDescent="0.35">
      <c r="A711" s="17">
        <v>44005</v>
      </c>
      <c r="B711" s="18">
        <v>62.7</v>
      </c>
      <c r="C711" s="18">
        <v>-3.0819140310000002</v>
      </c>
      <c r="D711" s="18">
        <v>-1.623060221</v>
      </c>
      <c r="F711" s="17">
        <v>44005</v>
      </c>
      <c r="G711" s="18">
        <v>297.25</v>
      </c>
      <c r="H711" s="18">
        <v>-2.3212783849999998</v>
      </c>
      <c r="I711" s="18">
        <v>-1.020003292</v>
      </c>
      <c r="J711" s="18"/>
      <c r="K711" s="17">
        <v>44005</v>
      </c>
      <c r="L711" s="18">
        <v>10471</v>
      </c>
      <c r="M711" s="18">
        <v>-1.5824658579999999</v>
      </c>
      <c r="N711" s="18">
        <v>-0.69275204440000004</v>
      </c>
    </row>
    <row r="712" spans="1:14" ht="15" thickBot="1" x14ac:dyDescent="0.35">
      <c r="A712" s="17">
        <v>44006</v>
      </c>
      <c r="B712" s="18">
        <v>60.4</v>
      </c>
      <c r="C712" s="18">
        <v>-0.83682008370000005</v>
      </c>
      <c r="D712" s="18">
        <v>-0.10798873740000001</v>
      </c>
      <c r="F712" s="17">
        <v>44006</v>
      </c>
      <c r="G712" s="18">
        <v>290.35000000000002</v>
      </c>
      <c r="H712" s="18">
        <v>3.3063544</v>
      </c>
      <c r="I712" s="18">
        <v>1.41270359</v>
      </c>
      <c r="J712" s="18"/>
      <c r="K712" s="17">
        <v>44006</v>
      </c>
      <c r="L712" s="18">
        <v>10305.299999999999</v>
      </c>
      <c r="M712" s="18">
        <v>-0.15914141270000001</v>
      </c>
      <c r="N712" s="18">
        <v>-6.9169290470000006E-2</v>
      </c>
    </row>
    <row r="713" spans="1:14" ht="15" thickBot="1" x14ac:dyDescent="0.35">
      <c r="A713" s="17">
        <v>44007</v>
      </c>
      <c r="B713" s="18">
        <v>60.25</v>
      </c>
      <c r="C713" s="18">
        <v>2.9535864979999999</v>
      </c>
      <c r="D713" s="18">
        <v>1.2434638250000001</v>
      </c>
      <c r="F713" s="17">
        <v>44007</v>
      </c>
      <c r="G713" s="18">
        <v>299.95</v>
      </c>
      <c r="H713" s="18">
        <v>-2.3670611770000001</v>
      </c>
      <c r="I713" s="18">
        <v>-1.0403637910000001</v>
      </c>
      <c r="J713" s="18"/>
      <c r="K713" s="17">
        <v>44007</v>
      </c>
      <c r="L713" s="18">
        <v>10288.9</v>
      </c>
      <c r="M713" s="18">
        <v>0.91457784600000003</v>
      </c>
      <c r="N713" s="18">
        <v>0.39539077709999998</v>
      </c>
    </row>
    <row r="714" spans="1:14" ht="15" thickBot="1" x14ac:dyDescent="0.35">
      <c r="A714" s="17">
        <v>44008</v>
      </c>
      <c r="B714" s="18">
        <v>62</v>
      </c>
      <c r="C714" s="18">
        <v>8.1967213110000006E-2</v>
      </c>
      <c r="D714" s="18">
        <v>-0.14032144090000001</v>
      </c>
      <c r="F714" s="17">
        <v>44008</v>
      </c>
      <c r="G714" s="18">
        <v>292.85000000000002</v>
      </c>
      <c r="H714" s="18">
        <v>1.5878436060000001</v>
      </c>
      <c r="I714" s="18">
        <v>0.68417417010000003</v>
      </c>
      <c r="J714" s="18"/>
      <c r="K714" s="17">
        <v>44008</v>
      </c>
      <c r="L714" s="18">
        <v>10383</v>
      </c>
      <c r="M714" s="18">
        <v>-0.67995762299999996</v>
      </c>
      <c r="N714" s="18">
        <v>-0.29631038170000001</v>
      </c>
    </row>
    <row r="715" spans="1:14" ht="15" thickBot="1" x14ac:dyDescent="0.35">
      <c r="A715" s="17">
        <v>44011</v>
      </c>
      <c r="B715" s="18">
        <v>61.8</v>
      </c>
      <c r="C715" s="18">
        <v>-3.6855036860000001</v>
      </c>
      <c r="D715" s="18">
        <v>-1.4650565470000001</v>
      </c>
      <c r="F715" s="17">
        <v>44011</v>
      </c>
      <c r="G715" s="18">
        <v>297.5</v>
      </c>
      <c r="H715" s="18">
        <v>-1.596638655</v>
      </c>
      <c r="I715" s="18">
        <v>-0.69900663200000002</v>
      </c>
      <c r="J715" s="18"/>
      <c r="K715" s="17">
        <v>44011</v>
      </c>
      <c r="L715" s="18">
        <v>10312.4</v>
      </c>
      <c r="M715" s="18">
        <v>-9.9879756410000006E-2</v>
      </c>
      <c r="N715" s="18">
        <v>-4.3398904029999998E-2</v>
      </c>
    </row>
    <row r="716" spans="1:14" ht="15" thickBot="1" x14ac:dyDescent="0.35">
      <c r="A716" s="17">
        <v>44012</v>
      </c>
      <c r="B716" s="18">
        <v>59.75</v>
      </c>
      <c r="C716" s="18">
        <v>0.59523809520000004</v>
      </c>
      <c r="D716" s="18">
        <v>1.11225649</v>
      </c>
      <c r="F716" s="17">
        <v>44012</v>
      </c>
      <c r="G716" s="18">
        <v>292.75</v>
      </c>
      <c r="H716" s="18">
        <v>1.4346712210000001</v>
      </c>
      <c r="I716" s="18">
        <v>0.61864258689999996</v>
      </c>
      <c r="J716" s="18"/>
      <c r="K716" s="17">
        <v>44012</v>
      </c>
      <c r="L716" s="18">
        <v>10302.1</v>
      </c>
      <c r="M716" s="18">
        <v>1.2419797910000001</v>
      </c>
      <c r="N716" s="18">
        <v>0.53606292129999999</v>
      </c>
    </row>
    <row r="717" spans="1:14" ht="15" thickBot="1" x14ac:dyDescent="0.35">
      <c r="A717" s="17">
        <v>44013</v>
      </c>
      <c r="B717" s="18">
        <v>61.3</v>
      </c>
      <c r="C717" s="18">
        <v>1.9442096369999999</v>
      </c>
      <c r="D717" s="18">
        <v>-7.0905237290000006E-2</v>
      </c>
      <c r="F717" s="17">
        <v>44013</v>
      </c>
      <c r="G717" s="18">
        <v>296.95</v>
      </c>
      <c r="H717" s="18">
        <v>-1.7174608520000001</v>
      </c>
      <c r="I717" s="18">
        <v>-0.75236319669999996</v>
      </c>
      <c r="J717" s="18"/>
      <c r="K717" s="17">
        <v>44013</v>
      </c>
      <c r="L717" s="18">
        <v>10430.049999999999</v>
      </c>
      <c r="M717" s="18">
        <v>1.1663414839999999</v>
      </c>
      <c r="N717" s="18">
        <v>0.50360447269999997</v>
      </c>
    </row>
    <row r="718" spans="1:14" ht="15" thickBot="1" x14ac:dyDescent="0.35">
      <c r="A718" s="17">
        <v>44014</v>
      </c>
      <c r="B718" s="18">
        <v>61.2</v>
      </c>
      <c r="C718" s="18">
        <v>-8.2918739640000003E-2</v>
      </c>
      <c r="D718" s="18">
        <v>0.77366245140000001</v>
      </c>
      <c r="F718" s="17">
        <v>44014</v>
      </c>
      <c r="G718" s="18">
        <v>291.85000000000002</v>
      </c>
      <c r="H718" s="18">
        <v>-3.974644509</v>
      </c>
      <c r="I718" s="18">
        <v>-1.7614076380000001</v>
      </c>
      <c r="J718" s="18"/>
      <c r="K718" s="17">
        <v>44014</v>
      </c>
      <c r="L718" s="18">
        <v>10551.7</v>
      </c>
      <c r="M718" s="18">
        <v>0.52740316730000003</v>
      </c>
      <c r="N718" s="18">
        <v>0.2284463967</v>
      </c>
    </row>
    <row r="719" spans="1:14" ht="15" thickBot="1" x14ac:dyDescent="0.35">
      <c r="A719" s="17">
        <v>44015</v>
      </c>
      <c r="B719" s="18">
        <v>62.3</v>
      </c>
      <c r="C719" s="18">
        <v>4.3983402490000003</v>
      </c>
      <c r="D719" s="18">
        <v>3.3849553399999999</v>
      </c>
      <c r="F719" s="17">
        <v>44015</v>
      </c>
      <c r="G719" s="18">
        <v>280.25</v>
      </c>
      <c r="H719" s="18">
        <v>0.49955396969999999</v>
      </c>
      <c r="I719" s="18">
        <v>0.2164134304</v>
      </c>
      <c r="J719" s="18"/>
      <c r="K719" s="17">
        <v>44015</v>
      </c>
      <c r="L719" s="18">
        <v>10607.35</v>
      </c>
      <c r="M719" s="18">
        <v>1.4735065780000001</v>
      </c>
      <c r="N719" s="18">
        <v>0.63526683689999996</v>
      </c>
    </row>
    <row r="720" spans="1:14" ht="15" thickBot="1" x14ac:dyDescent="0.35">
      <c r="A720" s="17">
        <v>44018</v>
      </c>
      <c r="B720" s="18">
        <v>67.349999999999994</v>
      </c>
      <c r="C720" s="18">
        <v>4.2130365660000004</v>
      </c>
      <c r="D720" s="18">
        <v>-0.16150798899999999</v>
      </c>
      <c r="F720" s="17">
        <v>44018</v>
      </c>
      <c r="G720" s="18">
        <v>281.64999999999998</v>
      </c>
      <c r="H720" s="18">
        <v>2.112551039</v>
      </c>
      <c r="I720" s="18">
        <v>0.9079126139</v>
      </c>
      <c r="J720" s="18"/>
      <c r="K720" s="17">
        <v>44018</v>
      </c>
      <c r="L720" s="18">
        <v>10763.65</v>
      </c>
      <c r="M720" s="18">
        <v>0.33445903570000002</v>
      </c>
      <c r="N720" s="18">
        <v>0.1450113468</v>
      </c>
    </row>
    <row r="721" spans="1:14" ht="15" thickBot="1" x14ac:dyDescent="0.35">
      <c r="A721" s="17">
        <v>44019</v>
      </c>
      <c r="B721" s="18">
        <v>67.099999999999994</v>
      </c>
      <c r="C721" s="18">
        <v>2.440884821</v>
      </c>
      <c r="D721" s="18">
        <v>0.25812526619999998</v>
      </c>
      <c r="F721" s="17">
        <v>44019</v>
      </c>
      <c r="G721" s="18">
        <v>287.60000000000002</v>
      </c>
      <c r="H721" s="18">
        <v>2.312239221</v>
      </c>
      <c r="I721" s="18">
        <v>0.9927589805</v>
      </c>
      <c r="J721" s="18"/>
      <c r="K721" s="17">
        <v>44019</v>
      </c>
      <c r="L721" s="18">
        <v>10799.65</v>
      </c>
      <c r="M721" s="18">
        <v>-0.86947262179999996</v>
      </c>
      <c r="N721" s="18">
        <v>-0.37925833520000002</v>
      </c>
    </row>
    <row r="722" spans="1:14" ht="15" thickBot="1" x14ac:dyDescent="0.35">
      <c r="A722" s="17">
        <v>44020</v>
      </c>
      <c r="B722" s="18">
        <v>67.5</v>
      </c>
      <c r="C722" s="18">
        <v>-1.8615040949999999</v>
      </c>
      <c r="D722" s="18">
        <v>-0.91023133450000004</v>
      </c>
      <c r="F722" s="17">
        <v>44020</v>
      </c>
      <c r="G722" s="18">
        <v>294.25</v>
      </c>
      <c r="H722" s="18">
        <v>-1.716227698</v>
      </c>
      <c r="I722" s="18">
        <v>-0.75181828930000005</v>
      </c>
      <c r="J722" s="18"/>
      <c r="K722" s="17">
        <v>44020</v>
      </c>
      <c r="L722" s="18">
        <v>10705.75</v>
      </c>
      <c r="M722" s="18">
        <v>1.0060014479999999</v>
      </c>
      <c r="N722" s="18">
        <v>0.4347178914</v>
      </c>
    </row>
    <row r="723" spans="1:14" ht="15" thickBot="1" x14ac:dyDescent="0.35">
      <c r="A723" s="17">
        <v>44021</v>
      </c>
      <c r="B723" s="18">
        <v>66.099999999999994</v>
      </c>
      <c r="C723" s="18">
        <v>-4.6282245829999997</v>
      </c>
      <c r="D723" s="18">
        <v>-1.674434384</v>
      </c>
      <c r="F723" s="17">
        <v>44021</v>
      </c>
      <c r="G723" s="18">
        <v>289.2</v>
      </c>
      <c r="H723" s="18">
        <v>-3.2676348549999998</v>
      </c>
      <c r="I723" s="18">
        <v>-1.4428193419999999</v>
      </c>
      <c r="J723" s="18"/>
      <c r="K723" s="17">
        <v>44021</v>
      </c>
      <c r="L723" s="18">
        <v>10813.45</v>
      </c>
      <c r="M723" s="18">
        <v>-0.41984750469999998</v>
      </c>
      <c r="N723" s="18">
        <v>-0.1827212989</v>
      </c>
    </row>
    <row r="724" spans="1:14" ht="15" thickBot="1" x14ac:dyDescent="0.35">
      <c r="A724" s="17">
        <v>44022</v>
      </c>
      <c r="B724" s="18">
        <v>63.6</v>
      </c>
      <c r="C724" s="18">
        <v>1.431980907</v>
      </c>
      <c r="D724" s="18">
        <v>4.0709294800000002</v>
      </c>
      <c r="F724" s="17">
        <v>44022</v>
      </c>
      <c r="G724" s="18">
        <v>279.75</v>
      </c>
      <c r="H724" s="18">
        <v>5.0044682749999998</v>
      </c>
      <c r="I724" s="18">
        <v>2.1207780079999998</v>
      </c>
      <c r="J724" s="18"/>
      <c r="K724" s="17">
        <v>44022</v>
      </c>
      <c r="L724" s="18">
        <v>10768.05</v>
      </c>
      <c r="M724" s="18">
        <v>0.32178528150000002</v>
      </c>
      <c r="N724" s="18">
        <v>0.1395252065</v>
      </c>
    </row>
    <row r="725" spans="1:14" ht="15" thickBot="1" x14ac:dyDescent="0.35">
      <c r="A725" s="17">
        <v>44025</v>
      </c>
      <c r="B725" s="18">
        <v>69.849999999999994</v>
      </c>
      <c r="C725" s="18">
        <v>13.960784309999999</v>
      </c>
      <c r="D725" s="18">
        <v>6.9382547460000001</v>
      </c>
      <c r="F725" s="17">
        <v>44025</v>
      </c>
      <c r="G725" s="18">
        <v>293.75</v>
      </c>
      <c r="H725" s="18">
        <v>-2.9617021280000002</v>
      </c>
      <c r="I725" s="18">
        <v>-1.3056829940000001</v>
      </c>
      <c r="J725" s="18"/>
      <c r="K725" s="17">
        <v>44025</v>
      </c>
      <c r="L725" s="18">
        <v>10802.7</v>
      </c>
      <c r="M725" s="18">
        <v>-1.80834421</v>
      </c>
      <c r="N725" s="18">
        <v>-0.79254164739999999</v>
      </c>
    </row>
    <row r="726" spans="1:14" ht="15" thickBot="1" x14ac:dyDescent="0.35">
      <c r="A726" s="17">
        <v>44026</v>
      </c>
      <c r="B726" s="18">
        <v>81.95</v>
      </c>
      <c r="C726" s="18">
        <v>-0.48176187199999998</v>
      </c>
      <c r="D726" s="18">
        <v>-3.3307182009999998</v>
      </c>
      <c r="F726" s="17">
        <v>44026</v>
      </c>
      <c r="G726" s="18">
        <v>285.05</v>
      </c>
      <c r="H726" s="18">
        <v>0.1403262586</v>
      </c>
      <c r="I726" s="18">
        <v>6.0900200260000002E-2</v>
      </c>
      <c r="J726" s="18"/>
      <c r="K726" s="17">
        <v>44026</v>
      </c>
      <c r="L726" s="18">
        <v>10607.35</v>
      </c>
      <c r="M726" s="18">
        <v>0.10228756479999999</v>
      </c>
      <c r="N726" s="18">
        <v>4.4400220859999999E-2</v>
      </c>
    </row>
    <row r="727" spans="1:14" ht="15" thickBot="1" x14ac:dyDescent="0.35">
      <c r="A727" s="17">
        <v>44027</v>
      </c>
      <c r="B727" s="18">
        <v>75.900000000000006</v>
      </c>
      <c r="C727" s="18">
        <v>2.0746887969999999</v>
      </c>
      <c r="D727" s="18">
        <v>-0.83770738069999995</v>
      </c>
      <c r="F727" s="17">
        <v>44027</v>
      </c>
      <c r="G727" s="18">
        <v>285.45</v>
      </c>
      <c r="H727" s="18">
        <v>6.8663513749999998</v>
      </c>
      <c r="I727" s="18">
        <v>2.8840981989999999</v>
      </c>
      <c r="J727" s="18"/>
      <c r="K727" s="17">
        <v>44027</v>
      </c>
      <c r="L727" s="18">
        <v>10618.2</v>
      </c>
      <c r="M727" s="18">
        <v>1.146616187</v>
      </c>
      <c r="N727" s="18">
        <v>0.49513582309999998</v>
      </c>
    </row>
    <row r="728" spans="1:14" ht="15" thickBot="1" x14ac:dyDescent="0.35">
      <c r="A728" s="17">
        <v>44028</v>
      </c>
      <c r="B728" s="18">
        <v>74.45</v>
      </c>
      <c r="C728" s="18">
        <v>-0.67750677510000001</v>
      </c>
      <c r="D728" s="18">
        <v>0.80908830350000005</v>
      </c>
      <c r="F728" s="17">
        <v>44028</v>
      </c>
      <c r="G728" s="18">
        <v>305.05</v>
      </c>
      <c r="H728" s="18">
        <v>8.178987051</v>
      </c>
      <c r="I728" s="18">
        <v>3.4142910550000001</v>
      </c>
      <c r="J728" s="18"/>
      <c r="K728" s="17">
        <v>44028</v>
      </c>
      <c r="L728" s="18">
        <v>10739.95</v>
      </c>
      <c r="M728" s="18">
        <v>1.506059153</v>
      </c>
      <c r="N728" s="18">
        <v>0.64919671570000004</v>
      </c>
    </row>
    <row r="729" spans="1:14" ht="15" thickBot="1" x14ac:dyDescent="0.35">
      <c r="A729" s="17">
        <v>44029</v>
      </c>
      <c r="B729" s="18">
        <v>75.849999999999994</v>
      </c>
      <c r="C729" s="18">
        <v>3.9563437929999998</v>
      </c>
      <c r="D729" s="18">
        <v>2.557046331</v>
      </c>
      <c r="F729" s="17">
        <v>44029</v>
      </c>
      <c r="G729" s="18">
        <v>330</v>
      </c>
      <c r="H729" s="18">
        <v>5.848484848</v>
      </c>
      <c r="I729" s="18">
        <v>2.4684645760000001</v>
      </c>
      <c r="J729" s="18"/>
      <c r="K729" s="17">
        <v>44029</v>
      </c>
      <c r="L729" s="18">
        <v>10901.7</v>
      </c>
      <c r="M729" s="18">
        <v>1.105332196</v>
      </c>
      <c r="N729" s="18">
        <v>0.47740604590000002</v>
      </c>
    </row>
    <row r="730" spans="1:14" ht="15" thickBot="1" x14ac:dyDescent="0.35">
      <c r="A730" s="17">
        <v>44032</v>
      </c>
      <c r="B730" s="18">
        <v>80.45</v>
      </c>
      <c r="C730" s="18">
        <v>3.4120734910000001</v>
      </c>
      <c r="D730" s="18">
        <v>-0.13516801510000001</v>
      </c>
      <c r="F730" s="17">
        <v>44032</v>
      </c>
      <c r="G730" s="18">
        <v>349.3</v>
      </c>
      <c r="H730" s="18">
        <v>-1.6032064130000001</v>
      </c>
      <c r="I730" s="18">
        <v>-0.70190534999999998</v>
      </c>
      <c r="J730" s="18"/>
      <c r="K730" s="17">
        <v>44032</v>
      </c>
      <c r="L730" s="18">
        <v>11022.2</v>
      </c>
      <c r="M730" s="18">
        <v>1.2706174809999999</v>
      </c>
      <c r="N730" s="18">
        <v>0.5483458027</v>
      </c>
    </row>
    <row r="731" spans="1:14" ht="15" thickBot="1" x14ac:dyDescent="0.35">
      <c r="A731" s="17">
        <v>44033</v>
      </c>
      <c r="B731" s="18">
        <v>80.2</v>
      </c>
      <c r="C731" s="18">
        <v>-5.1395939090000002</v>
      </c>
      <c r="D731" s="18">
        <v>-1.994559865</v>
      </c>
      <c r="F731" s="17">
        <v>44033</v>
      </c>
      <c r="G731" s="18">
        <v>343.7</v>
      </c>
      <c r="H731" s="18">
        <v>1.221995927</v>
      </c>
      <c r="I731" s="18">
        <v>0.52748966100000005</v>
      </c>
      <c r="J731" s="18"/>
      <c r="K731" s="17">
        <v>44033</v>
      </c>
      <c r="L731" s="18">
        <v>11162.25</v>
      </c>
      <c r="M731" s="18">
        <v>-0.26562744970000002</v>
      </c>
      <c r="N731" s="18">
        <v>-0.1155140221</v>
      </c>
    </row>
    <row r="732" spans="1:14" ht="15" thickBot="1" x14ac:dyDescent="0.35">
      <c r="A732" s="17">
        <v>44034</v>
      </c>
      <c r="B732" s="18">
        <v>76.599999999999994</v>
      </c>
      <c r="C732" s="18">
        <v>2.3411371239999998</v>
      </c>
      <c r="D732" s="18">
        <v>0.36697184640000002</v>
      </c>
      <c r="F732" s="17">
        <v>44034</v>
      </c>
      <c r="G732" s="18">
        <v>347.9</v>
      </c>
      <c r="H732" s="18">
        <v>2.0408163269999999</v>
      </c>
      <c r="I732" s="18">
        <v>0.87739243079999996</v>
      </c>
      <c r="J732" s="18"/>
      <c r="K732" s="17">
        <v>44034</v>
      </c>
      <c r="L732" s="18">
        <v>11132.6</v>
      </c>
      <c r="M732" s="18">
        <v>0.74421069650000005</v>
      </c>
      <c r="N732" s="18">
        <v>0.3220098636</v>
      </c>
    </row>
    <row r="733" spans="1:14" ht="15" thickBot="1" x14ac:dyDescent="0.35">
      <c r="A733" s="17">
        <v>44035</v>
      </c>
      <c r="B733" s="18">
        <v>77.25</v>
      </c>
      <c r="C733" s="18">
        <v>-2.4836601310000002</v>
      </c>
      <c r="D733" s="18">
        <v>-1.254779152</v>
      </c>
      <c r="F733" s="17">
        <v>44035</v>
      </c>
      <c r="G733" s="18">
        <v>355</v>
      </c>
      <c r="H733" s="18">
        <v>5.4084507039999998</v>
      </c>
      <c r="I733" s="18">
        <v>2.2875430109999999</v>
      </c>
      <c r="J733" s="18"/>
      <c r="K733" s="17">
        <v>44035</v>
      </c>
      <c r="L733" s="18">
        <v>11215.45</v>
      </c>
      <c r="M733" s="18">
        <v>-0.18991658829999999</v>
      </c>
      <c r="N733" s="18">
        <v>-8.2558146959999995E-2</v>
      </c>
    </row>
    <row r="734" spans="1:14" ht="15" thickBot="1" x14ac:dyDescent="0.35">
      <c r="A734" s="17">
        <v>44036</v>
      </c>
      <c r="B734" s="18">
        <v>75.05</v>
      </c>
      <c r="C734" s="18">
        <v>-4.4906166220000001</v>
      </c>
      <c r="D734" s="18">
        <v>-1.0839615520000001</v>
      </c>
      <c r="F734" s="17">
        <v>44036</v>
      </c>
      <c r="G734" s="18">
        <v>374.2</v>
      </c>
      <c r="H734" s="18">
        <v>-6.6408337790000003</v>
      </c>
      <c r="I734" s="18">
        <v>-2.9843035570000001</v>
      </c>
      <c r="J734" s="18"/>
      <c r="K734" s="17">
        <v>44036</v>
      </c>
      <c r="L734" s="18">
        <v>11194.15</v>
      </c>
      <c r="M734" s="18">
        <v>-0.55698735499999996</v>
      </c>
      <c r="N734" s="18">
        <v>-0.24257271329999999</v>
      </c>
    </row>
    <row r="735" spans="1:14" ht="15" thickBot="1" x14ac:dyDescent="0.35">
      <c r="A735" s="17">
        <v>44039</v>
      </c>
      <c r="B735" s="18">
        <v>73.2</v>
      </c>
      <c r="C735" s="18">
        <v>2.736842105</v>
      </c>
      <c r="D735" s="18">
        <v>0.56000743060000002</v>
      </c>
      <c r="F735" s="17">
        <v>44039</v>
      </c>
      <c r="G735" s="18">
        <v>349.35</v>
      </c>
      <c r="H735" s="18">
        <v>-1.4598540149999999</v>
      </c>
      <c r="I735" s="18">
        <v>-0.63867986610000005</v>
      </c>
      <c r="J735" s="18"/>
      <c r="K735" s="17">
        <v>44039</v>
      </c>
      <c r="L735" s="18">
        <v>11131.8</v>
      </c>
      <c r="M735" s="18">
        <v>1.515927343</v>
      </c>
      <c r="N735" s="18">
        <v>0.65341862360000003</v>
      </c>
    </row>
    <row r="736" spans="1:14" ht="15" thickBot="1" x14ac:dyDescent="0.35">
      <c r="A736" s="17">
        <v>44040</v>
      </c>
      <c r="B736" s="18">
        <v>74.150000000000006</v>
      </c>
      <c r="C736" s="18">
        <v>0.27322404369999997</v>
      </c>
      <c r="D736" s="18">
        <v>-5.8609250719999999E-2</v>
      </c>
      <c r="F736" s="17">
        <v>44040</v>
      </c>
      <c r="G736" s="18">
        <v>344.25</v>
      </c>
      <c r="H736" s="18">
        <v>1.830065359</v>
      </c>
      <c r="I736" s="18">
        <v>0.78760225189999999</v>
      </c>
      <c r="J736" s="18"/>
      <c r="K736" s="17">
        <v>44040</v>
      </c>
      <c r="L736" s="18">
        <v>11300.55</v>
      </c>
      <c r="M736" s="18">
        <v>-0.86455968959999996</v>
      </c>
      <c r="N736" s="18">
        <v>-0.37710601490000001</v>
      </c>
    </row>
    <row r="737" spans="1:14" ht="15" thickBot="1" x14ac:dyDescent="0.35">
      <c r="A737" s="17">
        <v>44041</v>
      </c>
      <c r="B737" s="18">
        <v>74.05</v>
      </c>
      <c r="C737" s="18">
        <v>0.81743869209999998</v>
      </c>
      <c r="D737" s="18">
        <v>0.37955389579999999</v>
      </c>
      <c r="F737" s="17">
        <v>44041</v>
      </c>
      <c r="G737" s="18">
        <v>350.55</v>
      </c>
      <c r="H737" s="18">
        <v>-1.326486949</v>
      </c>
      <c r="I737" s="18">
        <v>-0.57994094340000002</v>
      </c>
      <c r="J737" s="18"/>
      <c r="K737" s="17">
        <v>44041</v>
      </c>
      <c r="L737" s="18">
        <v>11202.85</v>
      </c>
      <c r="M737" s="18">
        <v>-0.89887841040000005</v>
      </c>
      <c r="N737" s="18">
        <v>-0.39214303039999998</v>
      </c>
    </row>
    <row r="738" spans="1:14" ht="15" thickBot="1" x14ac:dyDescent="0.35">
      <c r="A738" s="17">
        <v>44042</v>
      </c>
      <c r="B738" s="18">
        <v>74.7</v>
      </c>
      <c r="C738" s="18">
        <v>-0.94594594590000003</v>
      </c>
      <c r="D738" s="18">
        <v>-0.61478506369999997</v>
      </c>
      <c r="F738" s="17">
        <v>44042</v>
      </c>
      <c r="G738" s="18">
        <v>345.9</v>
      </c>
      <c r="H738" s="18">
        <v>8.441746169</v>
      </c>
      <c r="I738" s="18">
        <v>3.5196502139999999</v>
      </c>
      <c r="J738" s="18"/>
      <c r="K738" s="17">
        <v>44042</v>
      </c>
      <c r="L738" s="18">
        <v>11102.15</v>
      </c>
      <c r="M738" s="18">
        <v>-0.25850848710000002</v>
      </c>
      <c r="N738" s="18">
        <v>-0.1124141722</v>
      </c>
    </row>
    <row r="739" spans="1:14" ht="15" thickBot="1" x14ac:dyDescent="0.35">
      <c r="A739" s="17">
        <v>44043</v>
      </c>
      <c r="B739" s="18">
        <v>73.650000000000006</v>
      </c>
      <c r="C739" s="18">
        <v>-1.773533424</v>
      </c>
      <c r="D739" s="18">
        <v>1.7622612769999999</v>
      </c>
      <c r="F739" s="17">
        <v>44043</v>
      </c>
      <c r="G739" s="18">
        <v>375.1</v>
      </c>
      <c r="H739" s="18">
        <v>-4.8387096769999998</v>
      </c>
      <c r="I739" s="18">
        <v>-2.1539677859999999</v>
      </c>
      <c r="J739" s="18"/>
      <c r="K739" s="17">
        <v>44043</v>
      </c>
      <c r="L739" s="18">
        <v>11073.45</v>
      </c>
      <c r="M739" s="18">
        <v>-1.6422162920000001</v>
      </c>
      <c r="N739" s="18">
        <v>-0.71912657639999999</v>
      </c>
    </row>
    <row r="740" spans="1:14" ht="15" thickBot="1" x14ac:dyDescent="0.35">
      <c r="A740" s="17">
        <v>44046</v>
      </c>
      <c r="B740" s="18">
        <v>76.7</v>
      </c>
      <c r="C740" s="18">
        <v>5</v>
      </c>
      <c r="D740" s="18">
        <v>0.25405664500000003</v>
      </c>
      <c r="F740" s="17">
        <v>44046</v>
      </c>
      <c r="G740" s="18">
        <v>356.95</v>
      </c>
      <c r="H740" s="18">
        <v>0.65835551199999998</v>
      </c>
      <c r="I740" s="18">
        <v>0.28498309100000002</v>
      </c>
      <c r="J740" s="18"/>
      <c r="K740" s="17">
        <v>44046</v>
      </c>
      <c r="L740" s="18">
        <v>10891.6</v>
      </c>
      <c r="M740" s="18">
        <v>1.8697895630000001</v>
      </c>
      <c r="N740" s="18">
        <v>0.80454090160000002</v>
      </c>
    </row>
    <row r="741" spans="1:14" ht="15" thickBot="1" x14ac:dyDescent="0.35">
      <c r="A741" s="17">
        <v>44047</v>
      </c>
      <c r="B741" s="18">
        <v>77.150000000000006</v>
      </c>
      <c r="C741" s="18">
        <v>0.85978835980000001</v>
      </c>
      <c r="D741" s="18">
        <v>-5.6328734470000003E-2</v>
      </c>
      <c r="F741" s="17">
        <v>44047</v>
      </c>
      <c r="G741" s="18">
        <v>359.3</v>
      </c>
      <c r="H741" s="18">
        <v>-1.9899805180000001</v>
      </c>
      <c r="I741" s="18">
        <v>-0.87295244760000001</v>
      </c>
      <c r="J741" s="18"/>
      <c r="K741" s="17">
        <v>44047</v>
      </c>
      <c r="L741" s="18">
        <v>11095.25</v>
      </c>
      <c r="M741" s="18">
        <v>5.7682341540000001E-2</v>
      </c>
      <c r="N741" s="18">
        <v>2.5043900380000001E-2</v>
      </c>
    </row>
    <row r="742" spans="1:14" ht="15" thickBot="1" x14ac:dyDescent="0.35">
      <c r="A742" s="17">
        <v>44048</v>
      </c>
      <c r="B742" s="18">
        <v>77.05</v>
      </c>
      <c r="C742" s="18">
        <v>-0.13114754100000001</v>
      </c>
      <c r="D742" s="18">
        <v>-0.36792844790000001</v>
      </c>
      <c r="F742" s="17">
        <v>44048</v>
      </c>
      <c r="G742" s="18">
        <v>352.15</v>
      </c>
      <c r="H742" s="18">
        <v>-2.328553173</v>
      </c>
      <c r="I742" s="18">
        <v>-1.023237894</v>
      </c>
      <c r="J742" s="18"/>
      <c r="K742" s="17">
        <v>44048</v>
      </c>
      <c r="L742" s="18">
        <v>11101.65</v>
      </c>
      <c r="M742" s="18">
        <v>0.88725549810000004</v>
      </c>
      <c r="N742" s="18">
        <v>0.38363077979999999</v>
      </c>
    </row>
    <row r="743" spans="1:14" ht="15" thickBot="1" x14ac:dyDescent="0.35">
      <c r="A743" s="17">
        <v>44049</v>
      </c>
      <c r="B743" s="18">
        <v>76.400000000000006</v>
      </c>
      <c r="C743" s="18">
        <v>-3.6112934999999999</v>
      </c>
      <c r="D743" s="18">
        <v>-1.533133393</v>
      </c>
      <c r="F743" s="17">
        <v>44049</v>
      </c>
      <c r="G743" s="18">
        <v>343.95</v>
      </c>
      <c r="H743" s="18">
        <v>1.7153656049999999</v>
      </c>
      <c r="I743" s="18">
        <v>0.73865644630000005</v>
      </c>
      <c r="J743" s="18"/>
      <c r="K743" s="17">
        <v>44049</v>
      </c>
      <c r="L743" s="18">
        <v>11200.15</v>
      </c>
      <c r="M743" s="18">
        <v>0.12410548070000001</v>
      </c>
      <c r="N743" s="18">
        <v>5.386490771E-2</v>
      </c>
    </row>
    <row r="744" spans="1:14" ht="15" thickBot="1" x14ac:dyDescent="0.35">
      <c r="A744" s="17">
        <v>44050</v>
      </c>
      <c r="B744" s="18">
        <v>73.75</v>
      </c>
      <c r="C744" s="18">
        <v>-0.54495912810000002</v>
      </c>
      <c r="D744" s="18">
        <v>-0.20659647340000001</v>
      </c>
      <c r="F744" s="17">
        <v>44050</v>
      </c>
      <c r="G744" s="18">
        <v>349.85</v>
      </c>
      <c r="H744" s="18">
        <v>1.9865656709999999</v>
      </c>
      <c r="I744" s="18">
        <v>0.85429674560000002</v>
      </c>
      <c r="J744" s="18"/>
      <c r="K744" s="17">
        <v>44050</v>
      </c>
      <c r="L744" s="18">
        <v>11214.05</v>
      </c>
      <c r="M744" s="18">
        <v>0.50026529220000004</v>
      </c>
      <c r="N744" s="18">
        <v>0.2167208172</v>
      </c>
    </row>
    <row r="745" spans="1:14" ht="15" thickBot="1" x14ac:dyDescent="0.35">
      <c r="A745" s="17">
        <v>44053</v>
      </c>
      <c r="B745" s="18">
        <v>73.400000000000006</v>
      </c>
      <c r="C745" s="18">
        <v>-0.82191780820000004</v>
      </c>
      <c r="D745" s="18">
        <v>1.1675285950000001</v>
      </c>
      <c r="F745" s="17">
        <v>44053</v>
      </c>
      <c r="G745" s="18">
        <v>356.8</v>
      </c>
      <c r="H745" s="18">
        <v>-0.44843049330000001</v>
      </c>
      <c r="I745" s="18">
        <v>-0.1951888598</v>
      </c>
      <c r="J745" s="18"/>
      <c r="K745" s="17">
        <v>44053</v>
      </c>
      <c r="L745" s="18">
        <v>11270.15</v>
      </c>
      <c r="M745" s="18">
        <v>0.46450135980000001</v>
      </c>
      <c r="N745" s="18">
        <v>0.201263303</v>
      </c>
    </row>
    <row r="746" spans="1:14" ht="15" thickBot="1" x14ac:dyDescent="0.35">
      <c r="A746" s="17">
        <v>44054</v>
      </c>
      <c r="B746" s="18">
        <v>75.400000000000006</v>
      </c>
      <c r="C746" s="18">
        <v>2.5552486189999999</v>
      </c>
      <c r="D746" s="18">
        <v>-0.17314088659999999</v>
      </c>
      <c r="F746" s="17">
        <v>44054</v>
      </c>
      <c r="G746" s="18">
        <v>355.2</v>
      </c>
      <c r="H746" s="18">
        <v>-4.3355855859999997</v>
      </c>
      <c r="I746" s="18">
        <v>-1.9249582569999999</v>
      </c>
      <c r="J746" s="18"/>
      <c r="K746" s="17">
        <v>44054</v>
      </c>
      <c r="L746" s="18">
        <v>11322.5</v>
      </c>
      <c r="M746" s="18">
        <v>-0.1245308015</v>
      </c>
      <c r="N746" s="18">
        <v>-5.4116742920000002E-2</v>
      </c>
    </row>
    <row r="747" spans="1:14" ht="15" thickBot="1" x14ac:dyDescent="0.35">
      <c r="A747" s="17">
        <v>44055</v>
      </c>
      <c r="B747" s="18">
        <v>75.099999999999994</v>
      </c>
      <c r="C747" s="18">
        <v>1.0101010100000001</v>
      </c>
      <c r="D747" s="18">
        <v>1.1695993389999999</v>
      </c>
      <c r="F747" s="17">
        <v>44055</v>
      </c>
      <c r="G747" s="18">
        <v>339.8</v>
      </c>
      <c r="H747" s="18">
        <v>0.4267216009</v>
      </c>
      <c r="I747" s="18">
        <v>0.18492855159999999</v>
      </c>
      <c r="J747" s="18"/>
      <c r="K747" s="17">
        <v>44055</v>
      </c>
      <c r="L747" s="18">
        <v>11308.4</v>
      </c>
      <c r="M747" s="18">
        <v>-7.0301722610000006E-2</v>
      </c>
      <c r="N747" s="18">
        <v>-3.054238737E-2</v>
      </c>
    </row>
    <row r="748" spans="1:14" ht="15" thickBot="1" x14ac:dyDescent="0.35">
      <c r="A748" s="17">
        <v>44056</v>
      </c>
      <c r="B748" s="18">
        <v>77.150000000000006</v>
      </c>
      <c r="C748" s="18">
        <v>-2.3333333330000001</v>
      </c>
      <c r="D748" s="18">
        <v>-1.0540954199999999</v>
      </c>
      <c r="F748" s="17">
        <v>44056</v>
      </c>
      <c r="G748" s="18">
        <v>341.25</v>
      </c>
      <c r="H748" s="18">
        <v>0.9230769231</v>
      </c>
      <c r="I748" s="18">
        <v>0.39904827329999998</v>
      </c>
      <c r="J748" s="18"/>
      <c r="K748" s="17">
        <v>44056</v>
      </c>
      <c r="L748" s="18">
        <v>11300.45</v>
      </c>
      <c r="M748" s="18">
        <v>-1.0800454850000001</v>
      </c>
      <c r="N748" s="18">
        <v>-0.4716092006</v>
      </c>
    </row>
    <row r="749" spans="1:14" ht="15" thickBot="1" x14ac:dyDescent="0.35">
      <c r="A749" s="17">
        <v>44057</v>
      </c>
      <c r="B749" s="18">
        <v>75.3</v>
      </c>
      <c r="C749" s="18">
        <v>-3.61774744</v>
      </c>
      <c r="D749" s="18">
        <v>-1.496197854</v>
      </c>
      <c r="F749" s="17">
        <v>44057</v>
      </c>
      <c r="G749" s="18">
        <v>344.4</v>
      </c>
      <c r="H749" s="18">
        <v>1.5969802559999999</v>
      </c>
      <c r="I749" s="18">
        <v>0.68807997009999999</v>
      </c>
      <c r="J749" s="18"/>
      <c r="K749" s="17">
        <v>44057</v>
      </c>
      <c r="L749" s="18">
        <v>11178.4</v>
      </c>
      <c r="M749" s="18">
        <v>0.61457811490000003</v>
      </c>
      <c r="N749" s="18">
        <v>0.26609105030000002</v>
      </c>
    </row>
    <row r="750" spans="1:14" ht="15" thickBot="1" x14ac:dyDescent="0.35">
      <c r="A750" s="17">
        <v>44060</v>
      </c>
      <c r="B750" s="18">
        <v>72.75</v>
      </c>
      <c r="C750" s="18">
        <v>2.1954674220000001</v>
      </c>
      <c r="D750" s="18">
        <v>-8.9637695789999999E-2</v>
      </c>
      <c r="F750" s="17">
        <v>44060</v>
      </c>
      <c r="G750" s="18">
        <v>349.9</v>
      </c>
      <c r="H750" s="18">
        <v>-3.801086025</v>
      </c>
      <c r="I750" s="18">
        <v>-1.682983084</v>
      </c>
      <c r="J750" s="18"/>
      <c r="K750" s="17">
        <v>44060</v>
      </c>
      <c r="L750" s="18">
        <v>11247.1</v>
      </c>
      <c r="M750" s="18">
        <v>1.2292057510000001</v>
      </c>
      <c r="N750" s="18">
        <v>0.53058293670000001</v>
      </c>
    </row>
    <row r="751" spans="1:14" ht="15" thickBot="1" x14ac:dyDescent="0.35">
      <c r="A751" s="17">
        <v>44061</v>
      </c>
      <c r="B751" s="18">
        <v>72.599999999999994</v>
      </c>
      <c r="C751" s="18">
        <v>-0.693000693</v>
      </c>
      <c r="D751" s="18">
        <v>0.1492935406</v>
      </c>
      <c r="F751" s="17">
        <v>44061</v>
      </c>
      <c r="G751" s="18">
        <v>336.6</v>
      </c>
      <c r="H751" s="18">
        <v>1.336898396</v>
      </c>
      <c r="I751" s="18">
        <v>0.57676077680000004</v>
      </c>
      <c r="J751" s="18"/>
      <c r="K751" s="17">
        <v>44061</v>
      </c>
      <c r="L751" s="18">
        <v>11385.35</v>
      </c>
      <c r="M751" s="18">
        <v>0.20245315250000001</v>
      </c>
      <c r="N751" s="18">
        <v>8.7835404180000007E-2</v>
      </c>
    </row>
    <row r="752" spans="1:14" ht="15" thickBot="1" x14ac:dyDescent="0.35">
      <c r="A752" s="17">
        <v>44062</v>
      </c>
      <c r="B752" s="18">
        <v>72.849999999999994</v>
      </c>
      <c r="C752" s="18">
        <v>0.4884856943</v>
      </c>
      <c r="D752" s="18">
        <v>0.76815992580000003</v>
      </c>
      <c r="F752" s="17">
        <v>44062</v>
      </c>
      <c r="G752" s="18">
        <v>341.1</v>
      </c>
      <c r="H752" s="18">
        <v>-2.2720609789999999</v>
      </c>
      <c r="I752" s="18">
        <v>-0.99812599459999995</v>
      </c>
      <c r="J752" s="18"/>
      <c r="K752" s="17">
        <v>44062</v>
      </c>
      <c r="L752" s="18">
        <v>11408.4</v>
      </c>
      <c r="M752" s="18">
        <v>-0.84323831559999995</v>
      </c>
      <c r="N752" s="18">
        <v>-0.36776650989999998</v>
      </c>
    </row>
    <row r="753" spans="1:14" ht="15" thickBot="1" x14ac:dyDescent="0.35">
      <c r="A753" s="17">
        <v>44063</v>
      </c>
      <c r="B753" s="18">
        <v>74.150000000000006</v>
      </c>
      <c r="C753" s="18">
        <v>2.5</v>
      </c>
      <c r="D753" s="18">
        <v>0.1169817494</v>
      </c>
      <c r="F753" s="17">
        <v>44063</v>
      </c>
      <c r="G753" s="18">
        <v>333.35</v>
      </c>
      <c r="H753" s="18">
        <v>-2.039898005</v>
      </c>
      <c r="I753" s="18">
        <v>-0.89507713649999998</v>
      </c>
      <c r="J753" s="18"/>
      <c r="K753" s="17">
        <v>44063</v>
      </c>
      <c r="L753" s="18">
        <v>11312.2</v>
      </c>
      <c r="M753" s="18">
        <v>0.52509679809999998</v>
      </c>
      <c r="N753" s="18">
        <v>0.2274499968</v>
      </c>
    </row>
    <row r="754" spans="1:14" ht="15" thickBot="1" x14ac:dyDescent="0.35">
      <c r="A754" s="17">
        <v>44064</v>
      </c>
      <c r="B754" s="18">
        <v>74.349999999999994</v>
      </c>
      <c r="C754" s="18">
        <v>-1.151761518</v>
      </c>
      <c r="D754" s="18">
        <v>-0.67698917999999997</v>
      </c>
      <c r="F754" s="17">
        <v>44064</v>
      </c>
      <c r="G754" s="18">
        <v>326.55</v>
      </c>
      <c r="H754" s="18">
        <v>5.2212524880000002</v>
      </c>
      <c r="I754" s="18">
        <v>2.2103467060000002</v>
      </c>
      <c r="J754" s="18"/>
      <c r="K754" s="17">
        <v>44064</v>
      </c>
      <c r="L754" s="18">
        <v>11371.6</v>
      </c>
      <c r="M754" s="18">
        <v>0.83409546590000005</v>
      </c>
      <c r="N754" s="18">
        <v>0.3607406802</v>
      </c>
    </row>
    <row r="755" spans="1:14" ht="15" thickBot="1" x14ac:dyDescent="0.35">
      <c r="A755" s="17">
        <v>44067</v>
      </c>
      <c r="B755" s="18">
        <v>73.2</v>
      </c>
      <c r="C755" s="18">
        <v>-3.084304318</v>
      </c>
      <c r="D755" s="18">
        <v>-0.77821906760000004</v>
      </c>
      <c r="F755" s="17">
        <v>44067</v>
      </c>
      <c r="G755" s="18">
        <v>343.6</v>
      </c>
      <c r="H755" s="18">
        <v>1.091385332</v>
      </c>
      <c r="I755" s="18">
        <v>0.4714148051</v>
      </c>
      <c r="J755" s="18"/>
      <c r="K755" s="17">
        <v>44067</v>
      </c>
      <c r="L755" s="18">
        <v>11466.45</v>
      </c>
      <c r="M755" s="18">
        <v>5.0582351120000001E-2</v>
      </c>
      <c r="N755" s="18">
        <v>2.1962081969999998E-2</v>
      </c>
    </row>
    <row r="756" spans="1:14" ht="15" thickBot="1" x14ac:dyDescent="0.35">
      <c r="A756" s="17">
        <v>44068</v>
      </c>
      <c r="B756" s="18">
        <v>71.900000000000006</v>
      </c>
      <c r="C756" s="18">
        <v>1.838755304</v>
      </c>
      <c r="D756" s="18">
        <v>0.74854400779999997</v>
      </c>
      <c r="F756" s="17">
        <v>44068</v>
      </c>
      <c r="G756" s="18">
        <v>347.35</v>
      </c>
      <c r="H756" s="18">
        <v>-2.5190729809999999</v>
      </c>
      <c r="I756" s="18">
        <v>-1.1080349439999999</v>
      </c>
      <c r="J756" s="18"/>
      <c r="K756" s="17">
        <v>44068</v>
      </c>
      <c r="L756" s="18">
        <v>11472.25</v>
      </c>
      <c r="M756" s="18">
        <v>0.67423565559999998</v>
      </c>
      <c r="N756" s="18">
        <v>0.29183410180000002</v>
      </c>
    </row>
    <row r="757" spans="1:14" ht="15" thickBot="1" x14ac:dyDescent="0.35">
      <c r="A757" s="17">
        <v>44069</v>
      </c>
      <c r="B757" s="18">
        <v>73.150000000000006</v>
      </c>
      <c r="C757" s="18">
        <v>0</v>
      </c>
      <c r="D757" s="18">
        <v>-0.56771328919999997</v>
      </c>
      <c r="F757" s="17">
        <v>44069</v>
      </c>
      <c r="G757" s="18">
        <v>338.6</v>
      </c>
      <c r="H757" s="18">
        <v>-1.225634968</v>
      </c>
      <c r="I757" s="18">
        <v>-0.53557534839999998</v>
      </c>
      <c r="J757" s="18"/>
      <c r="K757" s="17">
        <v>44069</v>
      </c>
      <c r="L757" s="18">
        <v>11549.6</v>
      </c>
      <c r="M757" s="18">
        <v>8.3552677150000004E-2</v>
      </c>
      <c r="N757" s="18">
        <v>3.6271315919999998E-2</v>
      </c>
    </row>
    <row r="758" spans="1:14" ht="15" thickBot="1" x14ac:dyDescent="0.35">
      <c r="A758" s="17">
        <v>44070</v>
      </c>
      <c r="B758" s="18">
        <v>72.2</v>
      </c>
      <c r="C758" s="18">
        <v>0.27777777780000001</v>
      </c>
      <c r="D758" s="18">
        <v>0.62704314569999997</v>
      </c>
      <c r="F758" s="17">
        <v>44070</v>
      </c>
      <c r="G758" s="18">
        <v>334.45</v>
      </c>
      <c r="H758" s="18">
        <v>-0.86709523099999997</v>
      </c>
      <c r="I758" s="18">
        <v>-0.37821680410000003</v>
      </c>
      <c r="J758" s="18"/>
      <c r="K758" s="17">
        <v>44070</v>
      </c>
      <c r="L758" s="18">
        <v>11559.25</v>
      </c>
      <c r="M758" s="18">
        <v>0.76432294479999996</v>
      </c>
      <c r="N758" s="18">
        <v>0.33067911290000002</v>
      </c>
    </row>
    <row r="759" spans="1:14" ht="15" thickBot="1" x14ac:dyDescent="0.35">
      <c r="A759" s="17">
        <v>44071</v>
      </c>
      <c r="B759" s="18">
        <v>73.25</v>
      </c>
      <c r="C759" s="18">
        <v>-5.7479224379999998</v>
      </c>
      <c r="D759" s="18">
        <v>-2.848351332</v>
      </c>
      <c r="F759" s="17">
        <v>44071</v>
      </c>
      <c r="G759" s="18">
        <v>331.55</v>
      </c>
      <c r="H759" s="18">
        <v>-1.6136329359999999</v>
      </c>
      <c r="I759" s="18">
        <v>-0.70650755440000002</v>
      </c>
      <c r="J759" s="18"/>
      <c r="K759" s="17">
        <v>44071</v>
      </c>
      <c r="L759" s="18">
        <v>11647.6</v>
      </c>
      <c r="M759" s="18">
        <v>-2.2330780589999999</v>
      </c>
      <c r="N759" s="18">
        <v>-0.98080577729999996</v>
      </c>
    </row>
    <row r="760" spans="1:14" ht="15" thickBot="1" x14ac:dyDescent="0.35">
      <c r="A760" s="17">
        <v>44074</v>
      </c>
      <c r="B760" s="18">
        <v>68.599999999999994</v>
      </c>
      <c r="C760" s="18">
        <v>-3.3063923590000002</v>
      </c>
      <c r="D760" s="18">
        <v>-0.541481616</v>
      </c>
      <c r="F760" s="17">
        <v>44074</v>
      </c>
      <c r="G760" s="18">
        <v>326.2</v>
      </c>
      <c r="H760" s="18">
        <v>1.1649294910000001</v>
      </c>
      <c r="I760" s="18">
        <v>0.50299831740000001</v>
      </c>
      <c r="J760" s="18"/>
      <c r="K760" s="17">
        <v>44074</v>
      </c>
      <c r="L760" s="18">
        <v>11387.5</v>
      </c>
      <c r="M760" s="18">
        <v>0.72667398459999999</v>
      </c>
      <c r="N760" s="18">
        <v>0.31444936950000002</v>
      </c>
    </row>
    <row r="761" spans="1:14" ht="15" thickBot="1" x14ac:dyDescent="0.35">
      <c r="A761" s="17">
        <v>44075</v>
      </c>
      <c r="B761" s="18">
        <v>67.75</v>
      </c>
      <c r="C761" s="18">
        <v>2.9635258360000001</v>
      </c>
      <c r="D761" s="18">
        <v>1.6663359600000001</v>
      </c>
      <c r="F761" s="17">
        <v>44075</v>
      </c>
      <c r="G761" s="18">
        <v>330</v>
      </c>
      <c r="H761" s="18">
        <v>-2.8939393940000002</v>
      </c>
      <c r="I761" s="18">
        <v>-1.2753663959999999</v>
      </c>
      <c r="J761" s="18"/>
      <c r="K761" s="17">
        <v>44075</v>
      </c>
      <c r="L761" s="18">
        <v>11470.25</v>
      </c>
      <c r="M761" s="18">
        <v>0.56450382509999997</v>
      </c>
      <c r="N761" s="18">
        <v>0.24447151810000001</v>
      </c>
    </row>
    <row r="762" spans="1:14" ht="15" thickBot="1" x14ac:dyDescent="0.35">
      <c r="A762" s="17">
        <v>44076</v>
      </c>
      <c r="B762" s="18">
        <v>70.400000000000006</v>
      </c>
      <c r="C762" s="18">
        <v>3.6900369</v>
      </c>
      <c r="D762" s="18">
        <v>0.70369789540000005</v>
      </c>
      <c r="F762" s="17">
        <v>44076</v>
      </c>
      <c r="G762" s="18">
        <v>320.45</v>
      </c>
      <c r="H762" s="18">
        <v>-1.4822905289999999</v>
      </c>
      <c r="I762" s="18">
        <v>-0.64856940279999997</v>
      </c>
      <c r="J762" s="18"/>
      <c r="K762" s="17">
        <v>44076</v>
      </c>
      <c r="L762" s="18">
        <v>11535</v>
      </c>
      <c r="M762" s="18">
        <v>-6.5452969220000004E-2</v>
      </c>
      <c r="N762" s="18">
        <v>-2.8435170209999999E-2</v>
      </c>
    </row>
    <row r="763" spans="1:14" ht="15" thickBot="1" x14ac:dyDescent="0.35">
      <c r="A763" s="17">
        <v>44077</v>
      </c>
      <c r="B763" s="18">
        <v>71.55</v>
      </c>
      <c r="C763" s="18">
        <v>-1.067615658</v>
      </c>
      <c r="D763" s="18">
        <v>-9.1142631959999998E-2</v>
      </c>
      <c r="F763" s="17">
        <v>44077</v>
      </c>
      <c r="G763" s="18">
        <v>315.7</v>
      </c>
      <c r="H763" s="18">
        <v>1.0294583470000001</v>
      </c>
      <c r="I763" s="18">
        <v>0.44480245940000002</v>
      </c>
      <c r="J763" s="18"/>
      <c r="K763" s="17">
        <v>44077</v>
      </c>
      <c r="L763" s="18">
        <v>11527.45</v>
      </c>
      <c r="M763" s="18">
        <v>-1.6794694400000001</v>
      </c>
      <c r="N763" s="18">
        <v>-0.73557865649999998</v>
      </c>
    </row>
    <row r="764" spans="1:14" ht="15" thickBot="1" x14ac:dyDescent="0.35">
      <c r="A764" s="17">
        <v>44078</v>
      </c>
      <c r="B764" s="18">
        <v>71.400000000000006</v>
      </c>
      <c r="C764" s="18">
        <v>-0.50359712229999998</v>
      </c>
      <c r="D764" s="18">
        <v>-1.171340719</v>
      </c>
      <c r="F764" s="17">
        <v>44078</v>
      </c>
      <c r="G764" s="18">
        <v>318.95</v>
      </c>
      <c r="H764" s="18">
        <v>0.56435177930000002</v>
      </c>
      <c r="I764" s="18">
        <v>0.244405856</v>
      </c>
      <c r="J764" s="18"/>
      <c r="K764" s="17">
        <v>44078</v>
      </c>
      <c r="L764" s="18">
        <v>11333.85</v>
      </c>
      <c r="M764" s="18">
        <v>0.18705029619999999</v>
      </c>
      <c r="N764" s="18">
        <v>8.1159031029999995E-2</v>
      </c>
    </row>
    <row r="765" spans="1:14" ht="15" thickBot="1" x14ac:dyDescent="0.35">
      <c r="A765" s="17">
        <v>44081</v>
      </c>
      <c r="B765" s="18">
        <v>69.5</v>
      </c>
      <c r="C765" s="18">
        <v>-0.86767895880000001</v>
      </c>
      <c r="D765" s="18">
        <v>-0.47121020879999997</v>
      </c>
      <c r="F765" s="17">
        <v>44081</v>
      </c>
      <c r="G765" s="18">
        <v>320.75</v>
      </c>
      <c r="H765" s="18">
        <v>-0.35853468430000002</v>
      </c>
      <c r="I765" s="18">
        <v>-0.15598944049999999</v>
      </c>
      <c r="J765" s="18"/>
      <c r="K765" s="17">
        <v>44081</v>
      </c>
      <c r="L765" s="18">
        <v>11355.05</v>
      </c>
      <c r="M765" s="18">
        <v>-0.33201086740000002</v>
      </c>
      <c r="N765" s="18">
        <v>-0.14443038280000001</v>
      </c>
    </row>
    <row r="766" spans="1:14" ht="15" thickBot="1" x14ac:dyDescent="0.35">
      <c r="A766" s="17">
        <v>44082</v>
      </c>
      <c r="B766" s="18">
        <v>68.75</v>
      </c>
      <c r="C766" s="18">
        <v>-1.6776075859999999</v>
      </c>
      <c r="D766" s="18">
        <v>-0.50832414339999998</v>
      </c>
      <c r="F766" s="17">
        <v>44082</v>
      </c>
      <c r="G766" s="18">
        <v>319.60000000000002</v>
      </c>
      <c r="H766" s="18">
        <v>-2.2997496869999998</v>
      </c>
      <c r="I766" s="18">
        <v>-1.01043236</v>
      </c>
      <c r="J766" s="18"/>
      <c r="K766" s="17">
        <v>44082</v>
      </c>
      <c r="L766" s="18">
        <v>11317.35</v>
      </c>
      <c r="M766" s="18">
        <v>-0.34769623630000002</v>
      </c>
      <c r="N766" s="18">
        <v>-0.15126568200000001</v>
      </c>
    </row>
    <row r="767" spans="1:14" ht="15" thickBot="1" x14ac:dyDescent="0.35">
      <c r="A767" s="17">
        <v>44083</v>
      </c>
      <c r="B767" s="18">
        <v>67.95</v>
      </c>
      <c r="C767" s="18">
        <v>-0.29673590500000002</v>
      </c>
      <c r="D767" s="18">
        <v>0.1913194644</v>
      </c>
      <c r="F767" s="17">
        <v>44083</v>
      </c>
      <c r="G767" s="18">
        <v>312.25</v>
      </c>
      <c r="H767" s="18">
        <v>2.8983186550000002</v>
      </c>
      <c r="I767" s="18">
        <v>1.2408278509999999</v>
      </c>
      <c r="J767" s="18"/>
      <c r="K767" s="17">
        <v>44083</v>
      </c>
      <c r="L767" s="18">
        <v>11278</v>
      </c>
      <c r="M767" s="18">
        <v>1.5184429859999999</v>
      </c>
      <c r="N767" s="18">
        <v>0.65449482550000004</v>
      </c>
    </row>
    <row r="768" spans="1:14" ht="15" thickBot="1" x14ac:dyDescent="0.35">
      <c r="A768" s="17">
        <v>44084</v>
      </c>
      <c r="B768" s="18">
        <v>68.25</v>
      </c>
      <c r="C768" s="18">
        <v>-1.4880952380000001</v>
      </c>
      <c r="D768" s="18">
        <v>-0.22328814320000001</v>
      </c>
      <c r="F768" s="17">
        <v>44084</v>
      </c>
      <c r="G768" s="18">
        <v>321.3</v>
      </c>
      <c r="H768" s="18">
        <v>-0.40460628700000001</v>
      </c>
      <c r="I768" s="18">
        <v>-0.17607472320000001</v>
      </c>
      <c r="J768" s="18"/>
      <c r="K768" s="17">
        <v>44084</v>
      </c>
      <c r="L768" s="18">
        <v>11449.25</v>
      </c>
      <c r="M768" s="18">
        <v>0.1327597878</v>
      </c>
      <c r="N768" s="18">
        <v>5.7618604529999999E-2</v>
      </c>
    </row>
    <row r="769" spans="1:14" ht="15" thickBot="1" x14ac:dyDescent="0.35">
      <c r="A769" s="17">
        <v>44085</v>
      </c>
      <c r="B769" s="18">
        <v>67.900000000000006</v>
      </c>
      <c r="C769" s="18">
        <v>3.6253776439999998</v>
      </c>
      <c r="D769" s="18">
        <v>2.5462722150000001</v>
      </c>
      <c r="F769" s="17">
        <v>44085</v>
      </c>
      <c r="G769" s="18">
        <v>320</v>
      </c>
      <c r="H769" s="18">
        <v>-1.859375</v>
      </c>
      <c r="I769" s="18">
        <v>-0.81511805800000003</v>
      </c>
      <c r="J769" s="18"/>
      <c r="K769" s="17">
        <v>44085</v>
      </c>
      <c r="L769" s="18">
        <v>11464.45</v>
      </c>
      <c r="M769" s="18">
        <v>-0.21283184099999999</v>
      </c>
      <c r="N769" s="18">
        <v>-9.2530195960000006E-2</v>
      </c>
    </row>
    <row r="770" spans="1:14" ht="15" thickBot="1" x14ac:dyDescent="0.35">
      <c r="A770" s="17">
        <v>44088</v>
      </c>
      <c r="B770" s="18">
        <v>72</v>
      </c>
      <c r="C770" s="18">
        <v>3.644314869</v>
      </c>
      <c r="D770" s="18">
        <v>-0.2419474123</v>
      </c>
      <c r="F770" s="17">
        <v>44088</v>
      </c>
      <c r="G770" s="18">
        <v>314.05</v>
      </c>
      <c r="H770" s="18">
        <v>-1.162235313</v>
      </c>
      <c r="I770" s="18">
        <v>-0.50770851539999995</v>
      </c>
      <c r="J770" s="18"/>
      <c r="K770" s="17">
        <v>44088</v>
      </c>
      <c r="L770" s="18">
        <v>11440.05</v>
      </c>
      <c r="M770" s="18">
        <v>0.7145947789</v>
      </c>
      <c r="N770" s="18">
        <v>0.3092409706</v>
      </c>
    </row>
    <row r="771" spans="1:14" ht="15" thickBot="1" x14ac:dyDescent="0.35">
      <c r="A771" s="17">
        <v>44089</v>
      </c>
      <c r="B771" s="18">
        <v>71.599999999999994</v>
      </c>
      <c r="C771" s="18">
        <v>-1.476793249</v>
      </c>
      <c r="D771" s="18">
        <v>-0.51865781119999999</v>
      </c>
      <c r="F771" s="17">
        <v>44089</v>
      </c>
      <c r="G771" s="18">
        <v>310.39999999999998</v>
      </c>
      <c r="H771" s="18">
        <v>-3.656572165</v>
      </c>
      <c r="I771" s="18">
        <v>-1.617790584</v>
      </c>
      <c r="J771" s="18"/>
      <c r="K771" s="17">
        <v>44089</v>
      </c>
      <c r="L771" s="18">
        <v>11521.8</v>
      </c>
      <c r="M771" s="18">
        <v>0.71820375290000005</v>
      </c>
      <c r="N771" s="18">
        <v>0.31079717940000001</v>
      </c>
    </row>
    <row r="772" spans="1:14" ht="15" thickBot="1" x14ac:dyDescent="0.35">
      <c r="A772" s="17">
        <v>44090</v>
      </c>
      <c r="B772" s="18">
        <v>70.75</v>
      </c>
      <c r="C772" s="18">
        <v>-7.1377587440000001E-2</v>
      </c>
      <c r="D772" s="18">
        <v>-0.36987688320000001</v>
      </c>
      <c r="F772" s="17">
        <v>44090</v>
      </c>
      <c r="G772" s="18">
        <v>299.05</v>
      </c>
      <c r="H772" s="18">
        <v>0.28423340580000001</v>
      </c>
      <c r="I772" s="18">
        <v>0.12326590110000001</v>
      </c>
      <c r="J772" s="18"/>
      <c r="K772" s="17">
        <v>44090</v>
      </c>
      <c r="L772" s="18">
        <v>11604.55</v>
      </c>
      <c r="M772" s="18">
        <v>-0.76220103319999999</v>
      </c>
      <c r="N772" s="18">
        <v>-0.33228766770000001</v>
      </c>
    </row>
    <row r="773" spans="1:14" ht="15" thickBot="1" x14ac:dyDescent="0.35">
      <c r="A773" s="17">
        <v>44091</v>
      </c>
      <c r="B773" s="18">
        <v>70.150000000000006</v>
      </c>
      <c r="C773" s="18">
        <v>0.42857142860000003</v>
      </c>
      <c r="D773" s="18">
        <v>0.7061854487</v>
      </c>
      <c r="F773" s="17">
        <v>44091</v>
      </c>
      <c r="G773" s="18">
        <v>299.89999999999998</v>
      </c>
      <c r="H773" s="18">
        <v>4.4181393800000004</v>
      </c>
      <c r="I773" s="18">
        <v>1.877595028</v>
      </c>
      <c r="J773" s="18"/>
      <c r="K773" s="17">
        <v>44091</v>
      </c>
      <c r="L773" s="18">
        <v>11516.1</v>
      </c>
      <c r="M773" s="18">
        <v>-9.6820972379999995E-2</v>
      </c>
      <c r="N773" s="18">
        <v>-4.206918322E-2</v>
      </c>
    </row>
    <row r="774" spans="1:14" ht="15" thickBot="1" x14ac:dyDescent="0.35">
      <c r="A774" s="17">
        <v>44092</v>
      </c>
      <c r="B774" s="18">
        <v>71.3</v>
      </c>
      <c r="C774" s="18">
        <v>-3.982930299</v>
      </c>
      <c r="D774" s="18">
        <v>-2.058061715</v>
      </c>
      <c r="F774" s="17">
        <v>44092</v>
      </c>
      <c r="G774" s="18">
        <v>313.14999999999998</v>
      </c>
      <c r="H774" s="18">
        <v>0.51093725050000005</v>
      </c>
      <c r="I774" s="18">
        <v>0.22133227429999999</v>
      </c>
      <c r="J774" s="18"/>
      <c r="K774" s="17">
        <v>44092</v>
      </c>
      <c r="L774" s="18">
        <v>11504.95</v>
      </c>
      <c r="M774" s="18">
        <v>-2.211222126</v>
      </c>
      <c r="N774" s="18">
        <v>-0.97109814809999995</v>
      </c>
    </row>
    <row r="775" spans="1:14" ht="15" thickBot="1" x14ac:dyDescent="0.35">
      <c r="A775" s="17">
        <v>44095</v>
      </c>
      <c r="B775" s="18">
        <v>68</v>
      </c>
      <c r="C775" s="18">
        <v>-6.9629629629999998</v>
      </c>
      <c r="D775" s="18">
        <v>-1.165092327</v>
      </c>
      <c r="F775" s="17">
        <v>44095</v>
      </c>
      <c r="G775" s="18">
        <v>314.75</v>
      </c>
      <c r="H775" s="18">
        <v>-0.95313741060000001</v>
      </c>
      <c r="I775" s="18">
        <v>-0.41592766289999999</v>
      </c>
      <c r="J775" s="18"/>
      <c r="K775" s="17">
        <v>44095</v>
      </c>
      <c r="L775" s="18">
        <v>11250.55</v>
      </c>
      <c r="M775" s="18">
        <v>-0.86129122579999995</v>
      </c>
      <c r="N775" s="18">
        <v>-0.37567418349999998</v>
      </c>
    </row>
    <row r="776" spans="1:14" ht="15" thickBot="1" x14ac:dyDescent="0.35">
      <c r="A776" s="17">
        <v>44096</v>
      </c>
      <c r="B776" s="18">
        <v>66.2</v>
      </c>
      <c r="C776" s="18">
        <v>2.6273885350000001</v>
      </c>
      <c r="D776" s="18">
        <v>-0.89480090199999995</v>
      </c>
      <c r="F776" s="17">
        <v>44096</v>
      </c>
      <c r="G776" s="18">
        <v>311.75</v>
      </c>
      <c r="H776" s="18">
        <v>2.5340817960000002</v>
      </c>
      <c r="I776" s="18">
        <v>1.0868246619999999</v>
      </c>
      <c r="J776" s="18"/>
      <c r="K776" s="17">
        <v>44096</v>
      </c>
      <c r="L776" s="18">
        <v>11153.65</v>
      </c>
      <c r="M776" s="18">
        <v>-0.19545171310000001</v>
      </c>
      <c r="N776" s="18">
        <v>-8.4966661959999995E-2</v>
      </c>
    </row>
    <row r="777" spans="1:14" ht="15" thickBot="1" x14ac:dyDescent="0.35">
      <c r="A777" s="17">
        <v>44097</v>
      </c>
      <c r="B777" s="18">
        <v>64.849999999999994</v>
      </c>
      <c r="C777" s="18">
        <v>-1.706749418</v>
      </c>
      <c r="D777" s="18">
        <v>-0.77705480849999997</v>
      </c>
      <c r="F777" s="17">
        <v>44097</v>
      </c>
      <c r="G777" s="18">
        <v>319.64999999999998</v>
      </c>
      <c r="H777" s="18">
        <v>0.42233693100000003</v>
      </c>
      <c r="I777" s="18">
        <v>0.18303236349999999</v>
      </c>
      <c r="J777" s="18"/>
      <c r="K777" s="17">
        <v>44097</v>
      </c>
      <c r="L777" s="18">
        <v>11131.85</v>
      </c>
      <c r="M777" s="18">
        <v>-2.9312288610000001</v>
      </c>
      <c r="N777" s="18">
        <v>-1.2920468380000001</v>
      </c>
    </row>
    <row r="778" spans="1:14" ht="15" thickBot="1" x14ac:dyDescent="0.35">
      <c r="A778" s="17">
        <v>44098</v>
      </c>
      <c r="B778" s="18">
        <v>63.7</v>
      </c>
      <c r="C778" s="18">
        <v>0.78926598260000003</v>
      </c>
      <c r="D778" s="18">
        <v>2.676986721</v>
      </c>
      <c r="F778" s="17">
        <v>44098</v>
      </c>
      <c r="G778" s="18">
        <v>321</v>
      </c>
      <c r="H778" s="18">
        <v>4.2211838009999996</v>
      </c>
      <c r="I778" s="18">
        <v>1.795600181</v>
      </c>
      <c r="J778" s="18"/>
      <c r="K778" s="17">
        <v>44098</v>
      </c>
      <c r="L778" s="18">
        <v>10805.55</v>
      </c>
      <c r="M778" s="18">
        <v>2.2645770000000001</v>
      </c>
      <c r="N778" s="18">
        <v>0.97252263059999999</v>
      </c>
    </row>
    <row r="779" spans="1:14" ht="15" thickBot="1" x14ac:dyDescent="0.35">
      <c r="A779" s="17">
        <v>44099</v>
      </c>
      <c r="B779" s="18">
        <v>67.75</v>
      </c>
      <c r="C779" s="18">
        <v>4.933437745</v>
      </c>
      <c r="D779" s="18">
        <v>0.12801615220000001</v>
      </c>
      <c r="F779" s="17">
        <v>44099</v>
      </c>
      <c r="G779" s="18">
        <v>334.55</v>
      </c>
      <c r="H779" s="18">
        <v>-3.5869077869999999</v>
      </c>
      <c r="I779" s="18">
        <v>-1.5863987989999999</v>
      </c>
      <c r="J779" s="18"/>
      <c r="K779" s="17">
        <v>44099</v>
      </c>
      <c r="L779" s="18">
        <v>11050.25</v>
      </c>
      <c r="M779" s="18">
        <v>1.604488586</v>
      </c>
      <c r="N779" s="18">
        <v>0.69128942189999998</v>
      </c>
    </row>
    <row r="780" spans="1:14" ht="15" thickBot="1" x14ac:dyDescent="0.35">
      <c r="A780" s="17">
        <v>44102</v>
      </c>
      <c r="B780" s="18">
        <v>67.95</v>
      </c>
      <c r="C780" s="18">
        <v>0.59701492540000001</v>
      </c>
      <c r="D780" s="18">
        <v>9.5765084429999994E-2</v>
      </c>
      <c r="F780" s="17">
        <v>44102</v>
      </c>
      <c r="G780" s="18">
        <v>322.55</v>
      </c>
      <c r="H780" s="18">
        <v>5.0379786080000004</v>
      </c>
      <c r="I780" s="18">
        <v>2.1346355429999999</v>
      </c>
      <c r="J780" s="18"/>
      <c r="K780" s="17">
        <v>44102</v>
      </c>
      <c r="L780" s="18">
        <v>11227.55</v>
      </c>
      <c r="M780" s="18">
        <v>-4.5869312539999998E-2</v>
      </c>
      <c r="N780" s="18">
        <v>-1.9925359489999999E-2</v>
      </c>
    </row>
    <row r="781" spans="1:14" ht="15" thickBot="1" x14ac:dyDescent="0.35">
      <c r="A781" s="17">
        <v>44103</v>
      </c>
      <c r="B781" s="18">
        <v>68.099999999999994</v>
      </c>
      <c r="C781" s="18">
        <v>-3.783382789</v>
      </c>
      <c r="D781" s="18">
        <v>-1.2945652430000001</v>
      </c>
      <c r="F781" s="17">
        <v>44103</v>
      </c>
      <c r="G781" s="18">
        <v>338.8</v>
      </c>
      <c r="H781" s="18">
        <v>1.7266824089999999</v>
      </c>
      <c r="I781" s="18">
        <v>0.74348811719999996</v>
      </c>
      <c r="J781" s="18"/>
      <c r="K781" s="17">
        <v>44103</v>
      </c>
      <c r="L781" s="18">
        <v>11222.4</v>
      </c>
      <c r="M781" s="18">
        <v>0.22410536070000001</v>
      </c>
      <c r="N781" s="18">
        <v>9.7218825859999997E-2</v>
      </c>
    </row>
    <row r="782" spans="1:14" ht="15" thickBot="1" x14ac:dyDescent="0.35">
      <c r="A782" s="17">
        <v>44104</v>
      </c>
      <c r="B782" s="18">
        <v>66.099999999999994</v>
      </c>
      <c r="C782" s="18">
        <v>2.1588280649999998</v>
      </c>
      <c r="D782" s="18">
        <v>0.2946600325</v>
      </c>
      <c r="F782" s="17">
        <v>44104</v>
      </c>
      <c r="G782" s="18">
        <v>344.65</v>
      </c>
      <c r="H782" s="18">
        <v>-0.1015522994</v>
      </c>
      <c r="I782" s="18">
        <v>-4.4126012550000003E-2</v>
      </c>
      <c r="J782" s="18"/>
      <c r="K782" s="17">
        <v>44104</v>
      </c>
      <c r="L782" s="18">
        <v>11247.55</v>
      </c>
      <c r="M782" s="18">
        <v>1.5061057739999999</v>
      </c>
      <c r="N782" s="18">
        <v>0.64921666259999999</v>
      </c>
    </row>
    <row r="783" spans="1:14" ht="15" thickBot="1" x14ac:dyDescent="0.35">
      <c r="A783" s="17">
        <v>44105</v>
      </c>
      <c r="B783" s="18">
        <v>66.55</v>
      </c>
      <c r="C783" s="18">
        <v>-2.9433962259999999</v>
      </c>
      <c r="D783" s="18">
        <v>-1.090336301</v>
      </c>
      <c r="F783" s="17">
        <v>44105</v>
      </c>
      <c r="G783" s="18">
        <v>344.3</v>
      </c>
      <c r="H783" s="18">
        <v>4.8358989250000004</v>
      </c>
      <c r="I783" s="18">
        <v>2.051002344</v>
      </c>
      <c r="J783" s="18"/>
      <c r="K783" s="17">
        <v>44105</v>
      </c>
      <c r="L783" s="18">
        <v>11416.95</v>
      </c>
      <c r="M783" s="18">
        <v>0.75676953999999996</v>
      </c>
      <c r="N783" s="18">
        <v>0.32742347150000001</v>
      </c>
    </row>
    <row r="784" spans="1:14" ht="15" thickBot="1" x14ac:dyDescent="0.35">
      <c r="A784" s="17">
        <v>44109</v>
      </c>
      <c r="B784" s="18">
        <v>64.900000000000006</v>
      </c>
      <c r="C784" s="18">
        <v>-1.632970451</v>
      </c>
      <c r="D784" s="18">
        <v>-0.36961455599999998</v>
      </c>
      <c r="F784" s="17">
        <v>44109</v>
      </c>
      <c r="G784" s="18">
        <v>360.95</v>
      </c>
      <c r="H784" s="18">
        <v>0.2077850118</v>
      </c>
      <c r="I784" s="18">
        <v>9.0146261229999997E-2</v>
      </c>
      <c r="J784" s="18"/>
      <c r="K784" s="17">
        <v>44109</v>
      </c>
      <c r="L784" s="18">
        <v>11503.35</v>
      </c>
      <c r="M784" s="18">
        <v>1.3826407089999999</v>
      </c>
      <c r="N784" s="18">
        <v>0.59635990829999996</v>
      </c>
    </row>
    <row r="785" spans="1:14" ht="15" thickBot="1" x14ac:dyDescent="0.35">
      <c r="A785" s="17">
        <v>44110</v>
      </c>
      <c r="B785" s="18">
        <v>64.349999999999994</v>
      </c>
      <c r="C785" s="18">
        <v>-7.9051383399999994E-2</v>
      </c>
      <c r="D785" s="18">
        <v>0.80241447860000004</v>
      </c>
      <c r="F785" s="17">
        <v>44110</v>
      </c>
      <c r="G785" s="18">
        <v>361.7</v>
      </c>
      <c r="H785" s="18">
        <v>-2.8891346420000001</v>
      </c>
      <c r="I785" s="18">
        <v>-1.273217585</v>
      </c>
      <c r="J785" s="18"/>
      <c r="K785" s="17">
        <v>44110</v>
      </c>
      <c r="L785" s="18">
        <v>11662.4</v>
      </c>
      <c r="M785" s="18">
        <v>0.65552544930000001</v>
      </c>
      <c r="N785" s="18">
        <v>0.283762032</v>
      </c>
    </row>
    <row r="786" spans="1:14" ht="15" thickBot="1" x14ac:dyDescent="0.35">
      <c r="A786" s="17">
        <v>44111</v>
      </c>
      <c r="B786" s="18">
        <v>65.55</v>
      </c>
      <c r="C786" s="18">
        <v>1.8196202530000001</v>
      </c>
      <c r="D786" s="18">
        <v>-0.53329232729999998</v>
      </c>
      <c r="F786" s="17">
        <v>44111</v>
      </c>
      <c r="G786" s="18">
        <v>351.25</v>
      </c>
      <c r="H786" s="18">
        <v>2.277580071</v>
      </c>
      <c r="I786" s="18">
        <v>0.97804438930000004</v>
      </c>
      <c r="J786" s="18"/>
      <c r="K786" s="17">
        <v>44111</v>
      </c>
      <c r="L786" s="18">
        <v>11738.85</v>
      </c>
      <c r="M786" s="18">
        <v>0.81566763350000004</v>
      </c>
      <c r="N786" s="18">
        <v>0.35280305029999998</v>
      </c>
    </row>
    <row r="787" spans="1:14" ht="15" thickBot="1" x14ac:dyDescent="0.35">
      <c r="A787" s="17">
        <v>44112</v>
      </c>
      <c r="B787" s="18">
        <v>64.75</v>
      </c>
      <c r="C787" s="18">
        <v>-1.1655011660000001</v>
      </c>
      <c r="D787" s="18">
        <v>0.99461098560000005</v>
      </c>
      <c r="F787" s="17">
        <v>44112</v>
      </c>
      <c r="G787" s="18">
        <v>359.25</v>
      </c>
      <c r="H787" s="18">
        <v>4.9408489910000002</v>
      </c>
      <c r="I787" s="18">
        <v>2.0944573399999999</v>
      </c>
      <c r="J787" s="18"/>
      <c r="K787" s="17">
        <v>44112</v>
      </c>
      <c r="L787" s="18">
        <v>11834.6</v>
      </c>
      <c r="M787" s="18">
        <v>0.6726040593</v>
      </c>
      <c r="N787" s="18">
        <v>0.29113024840000001</v>
      </c>
    </row>
    <row r="788" spans="1:14" ht="15" thickBot="1" x14ac:dyDescent="0.35">
      <c r="A788" s="17">
        <v>44113</v>
      </c>
      <c r="B788" s="18">
        <v>66.25</v>
      </c>
      <c r="C788" s="18">
        <v>0.55031446539999995</v>
      </c>
      <c r="D788" s="18">
        <v>-1.432785309</v>
      </c>
      <c r="F788" s="17">
        <v>44113</v>
      </c>
      <c r="G788" s="18">
        <v>377</v>
      </c>
      <c r="H788" s="18">
        <v>2.8249336870000001</v>
      </c>
      <c r="I788" s="18">
        <v>1.20984381</v>
      </c>
      <c r="J788" s="18"/>
      <c r="K788" s="17">
        <v>44113</v>
      </c>
      <c r="L788" s="18">
        <v>11914.2</v>
      </c>
      <c r="M788" s="18">
        <v>0.14058854139999999</v>
      </c>
      <c r="N788" s="18">
        <v>6.1013948480000003E-2</v>
      </c>
    </row>
    <row r="789" spans="1:14" ht="15" thickBot="1" x14ac:dyDescent="0.35">
      <c r="A789" s="17">
        <v>44116</v>
      </c>
      <c r="B789" s="18">
        <v>64.099999999999994</v>
      </c>
      <c r="C789" s="18">
        <v>-0.15637216579999999</v>
      </c>
      <c r="D789" s="18">
        <v>0.80551517559999997</v>
      </c>
      <c r="F789" s="17">
        <v>44116</v>
      </c>
      <c r="G789" s="18">
        <v>387.65</v>
      </c>
      <c r="H789" s="18">
        <v>0.60621694829999995</v>
      </c>
      <c r="I789" s="18">
        <v>0.26248187210000001</v>
      </c>
      <c r="J789" s="18"/>
      <c r="K789" s="17">
        <v>44116</v>
      </c>
      <c r="L789" s="18">
        <v>11930.95</v>
      </c>
      <c r="M789" s="18">
        <v>2.9754545949999999E-2</v>
      </c>
      <c r="N789" s="18">
        <v>1.2920313019999999E-2</v>
      </c>
    </row>
    <row r="790" spans="1:14" ht="15" thickBot="1" x14ac:dyDescent="0.35">
      <c r="A790" s="17">
        <v>44117</v>
      </c>
      <c r="B790" s="18">
        <v>65.3</v>
      </c>
      <c r="C790" s="18">
        <v>0.39154267819999999</v>
      </c>
      <c r="D790" s="18">
        <v>-0.77165205640000001</v>
      </c>
      <c r="F790" s="17">
        <v>44117</v>
      </c>
      <c r="G790" s="18">
        <v>390</v>
      </c>
      <c r="H790" s="18">
        <v>-0.1153846154</v>
      </c>
      <c r="I790" s="18">
        <v>-5.013983415E-2</v>
      </c>
      <c r="J790" s="18"/>
      <c r="K790" s="17">
        <v>44117</v>
      </c>
      <c r="L790" s="18">
        <v>11934.5</v>
      </c>
      <c r="M790" s="18">
        <v>0.30625497509999999</v>
      </c>
      <c r="N790" s="18">
        <v>0.13280159359999999</v>
      </c>
    </row>
    <row r="791" spans="1:14" ht="15" thickBot="1" x14ac:dyDescent="0.35">
      <c r="A791" s="17">
        <v>44118</v>
      </c>
      <c r="B791" s="18">
        <v>64.150000000000006</v>
      </c>
      <c r="C791" s="18">
        <v>-2.0280811230000002</v>
      </c>
      <c r="D791" s="18">
        <v>-0.88913786890000002</v>
      </c>
      <c r="F791" s="17">
        <v>44118</v>
      </c>
      <c r="G791" s="18">
        <v>389.55</v>
      </c>
      <c r="H791" s="18">
        <v>1.1423437299999999</v>
      </c>
      <c r="I791" s="18">
        <v>0.4933013141</v>
      </c>
      <c r="J791" s="18"/>
      <c r="K791" s="17">
        <v>44118</v>
      </c>
      <c r="L791" s="18">
        <v>11971.05</v>
      </c>
      <c r="M791" s="18">
        <v>-2.4283584149999999</v>
      </c>
      <c r="N791" s="18">
        <v>-1.06763882</v>
      </c>
    </row>
    <row r="792" spans="1:14" ht="15" thickBot="1" x14ac:dyDescent="0.35">
      <c r="A792" s="17">
        <v>44119</v>
      </c>
      <c r="B792" s="18">
        <v>62.85</v>
      </c>
      <c r="C792" s="18">
        <v>-1.114649682</v>
      </c>
      <c r="D792" s="18">
        <v>3.4536342329999997E-2</v>
      </c>
      <c r="F792" s="17">
        <v>44119</v>
      </c>
      <c r="G792" s="18">
        <v>394</v>
      </c>
      <c r="H792" s="18">
        <v>0.2538071066</v>
      </c>
      <c r="I792" s="18">
        <v>0.11008738010000001</v>
      </c>
      <c r="J792" s="18"/>
      <c r="K792" s="17">
        <v>44119</v>
      </c>
      <c r="L792" s="18">
        <v>11680.35</v>
      </c>
      <c r="M792" s="18">
        <v>0.70288989629999998</v>
      </c>
      <c r="N792" s="18">
        <v>0.30419337909999999</v>
      </c>
    </row>
    <row r="793" spans="1:14" ht="15" thickBot="1" x14ac:dyDescent="0.35">
      <c r="A793" s="17">
        <v>44120</v>
      </c>
      <c r="B793" s="18">
        <v>62.9</v>
      </c>
      <c r="C793" s="18">
        <v>0</v>
      </c>
      <c r="D793" s="18">
        <v>-3.4536342329999997E-2</v>
      </c>
      <c r="F793" s="17">
        <v>44120</v>
      </c>
      <c r="G793" s="18">
        <v>395</v>
      </c>
      <c r="H793" s="18">
        <v>-1.367088608</v>
      </c>
      <c r="I793" s="18">
        <v>-0.59781474199999995</v>
      </c>
      <c r="J793" s="18"/>
      <c r="K793" s="17">
        <v>44120</v>
      </c>
      <c r="L793" s="18">
        <v>11762.45</v>
      </c>
      <c r="M793" s="18">
        <v>0.94028029869999996</v>
      </c>
      <c r="N793" s="18">
        <v>0.40645063819999999</v>
      </c>
    </row>
    <row r="794" spans="1:14" ht="15" thickBot="1" x14ac:dyDescent="0.35">
      <c r="A794" s="17">
        <v>44123</v>
      </c>
      <c r="B794" s="18">
        <v>62.85</v>
      </c>
      <c r="C794" s="18">
        <v>0.80515297910000005</v>
      </c>
      <c r="D794" s="18">
        <v>-0.13842066920000001</v>
      </c>
      <c r="F794" s="17">
        <v>44123</v>
      </c>
      <c r="G794" s="18">
        <v>389.6</v>
      </c>
      <c r="H794" s="18">
        <v>0.10266940450000001</v>
      </c>
      <c r="I794" s="18">
        <v>4.456588199E-2</v>
      </c>
      <c r="J794" s="18"/>
      <c r="K794" s="17">
        <v>44123</v>
      </c>
      <c r="L794" s="18">
        <v>11873.05</v>
      </c>
      <c r="M794" s="18">
        <v>0.2000328475</v>
      </c>
      <c r="N794" s="18">
        <v>8.6786390130000002E-2</v>
      </c>
    </row>
    <row r="795" spans="1:14" ht="15" thickBot="1" x14ac:dyDescent="0.35">
      <c r="A795" s="17">
        <v>44124</v>
      </c>
      <c r="B795" s="18">
        <v>62.65</v>
      </c>
      <c r="C795" s="18">
        <v>-0.87859424919999995</v>
      </c>
      <c r="D795" s="18">
        <v>-0.10410579859999999</v>
      </c>
      <c r="F795" s="17">
        <v>44124</v>
      </c>
      <c r="G795" s="18">
        <v>390</v>
      </c>
      <c r="H795" s="18">
        <v>-1.615384615</v>
      </c>
      <c r="I795" s="18">
        <v>-0.70728078279999995</v>
      </c>
      <c r="J795" s="18"/>
      <c r="K795" s="17">
        <v>44124</v>
      </c>
      <c r="L795" s="18">
        <v>11896.8</v>
      </c>
      <c r="M795" s="18">
        <v>0.3433696456</v>
      </c>
      <c r="N795" s="18">
        <v>0.14886810440000001</v>
      </c>
    </row>
    <row r="796" spans="1:14" ht="15" thickBot="1" x14ac:dyDescent="0.35">
      <c r="A796" s="17">
        <v>44125</v>
      </c>
      <c r="B796" s="18">
        <v>62.5</v>
      </c>
      <c r="C796" s="18">
        <v>0.64464141819999998</v>
      </c>
      <c r="D796" s="18">
        <v>0.17337128090000001</v>
      </c>
      <c r="F796" s="17">
        <v>44125</v>
      </c>
      <c r="G796" s="18">
        <v>383.7</v>
      </c>
      <c r="H796" s="18">
        <v>-3.1925983840000001</v>
      </c>
      <c r="I796" s="18">
        <v>-1.4091436509999999</v>
      </c>
      <c r="J796" s="18"/>
      <c r="K796" s="17">
        <v>44125</v>
      </c>
      <c r="L796" s="18">
        <v>11937.65</v>
      </c>
      <c r="M796" s="18">
        <v>-0.34512655339999998</v>
      </c>
      <c r="N796" s="18">
        <v>-0.15014580350000001</v>
      </c>
    </row>
    <row r="797" spans="1:14" ht="15" thickBot="1" x14ac:dyDescent="0.35">
      <c r="A797" s="17">
        <v>44126</v>
      </c>
      <c r="B797" s="18">
        <v>62.75</v>
      </c>
      <c r="C797" s="18">
        <v>-0.96076861489999998</v>
      </c>
      <c r="D797" s="18">
        <v>-0.34743743849999997</v>
      </c>
      <c r="F797" s="17">
        <v>44126</v>
      </c>
      <c r="G797" s="18">
        <v>371.45</v>
      </c>
      <c r="H797" s="18">
        <v>-2.1671826630000002</v>
      </c>
      <c r="I797" s="18">
        <v>-0.95154397130000001</v>
      </c>
      <c r="J797" s="18"/>
      <c r="K797" s="17">
        <v>44126</v>
      </c>
      <c r="L797" s="18">
        <v>11896.45</v>
      </c>
      <c r="M797" s="18">
        <v>0.28495895830000001</v>
      </c>
      <c r="N797" s="18">
        <v>0.1235801104</v>
      </c>
    </row>
    <row r="798" spans="1:14" ht="15" thickBot="1" x14ac:dyDescent="0.35">
      <c r="A798" s="17">
        <v>44127</v>
      </c>
      <c r="B798" s="18">
        <v>62.25</v>
      </c>
      <c r="C798" s="18">
        <v>-3.7995149559999999</v>
      </c>
      <c r="D798" s="18">
        <v>-1.5988105379999999</v>
      </c>
      <c r="F798" s="17">
        <v>44127</v>
      </c>
      <c r="G798" s="18">
        <v>363.4</v>
      </c>
      <c r="H798" s="18">
        <v>16.152999449999999</v>
      </c>
      <c r="I798" s="18">
        <v>6.5030429180000002</v>
      </c>
      <c r="J798" s="18"/>
      <c r="K798" s="17">
        <v>44127</v>
      </c>
      <c r="L798" s="18">
        <v>11930.35</v>
      </c>
      <c r="M798" s="18">
        <v>-1.36291056</v>
      </c>
      <c r="N798" s="18">
        <v>-0.59597512829999999</v>
      </c>
    </row>
    <row r="799" spans="1:14" ht="15" thickBot="1" x14ac:dyDescent="0.35">
      <c r="A799" s="17">
        <v>44130</v>
      </c>
      <c r="B799" s="18">
        <v>60</v>
      </c>
      <c r="C799" s="18">
        <v>0.67226890760000002</v>
      </c>
      <c r="D799" s="18">
        <v>0.50374406920000003</v>
      </c>
      <c r="F799" s="17">
        <v>44130</v>
      </c>
      <c r="G799" s="18">
        <v>422.1</v>
      </c>
      <c r="H799" s="18">
        <v>-1.9545131490000001</v>
      </c>
      <c r="I799" s="18">
        <v>-0.857239262</v>
      </c>
      <c r="J799" s="18"/>
      <c r="K799" s="17">
        <v>44130</v>
      </c>
      <c r="L799" s="18">
        <v>11767.75</v>
      </c>
      <c r="M799" s="18">
        <v>1.033757515</v>
      </c>
      <c r="N799" s="18">
        <v>0.44665050010000001</v>
      </c>
    </row>
    <row r="800" spans="1:14" ht="15" thickBot="1" x14ac:dyDescent="0.35">
      <c r="A800" s="17">
        <v>44131</v>
      </c>
      <c r="B800" s="18">
        <v>60.7</v>
      </c>
      <c r="C800" s="18">
        <v>-0.58430717860000003</v>
      </c>
      <c r="D800" s="18">
        <v>-0.61245363330000002</v>
      </c>
      <c r="F800" s="17">
        <v>44131</v>
      </c>
      <c r="G800" s="18">
        <v>413.85</v>
      </c>
      <c r="H800" s="18">
        <v>3.2016431070000002</v>
      </c>
      <c r="I800" s="18">
        <v>1.368661189</v>
      </c>
      <c r="J800" s="18"/>
      <c r="K800" s="17">
        <v>44131</v>
      </c>
      <c r="L800" s="18">
        <v>11889.4</v>
      </c>
      <c r="M800" s="18">
        <v>-1.3440543680000001</v>
      </c>
      <c r="N800" s="18">
        <v>-0.58767362860000005</v>
      </c>
    </row>
    <row r="801" spans="1:14" ht="15" thickBot="1" x14ac:dyDescent="0.35">
      <c r="A801" s="17">
        <v>44132</v>
      </c>
      <c r="B801" s="18">
        <v>59.85</v>
      </c>
      <c r="C801" s="18">
        <v>-8.3963056260000002E-2</v>
      </c>
      <c r="D801" s="18">
        <v>-0.1089823613</v>
      </c>
      <c r="F801" s="17">
        <v>44132</v>
      </c>
      <c r="G801" s="18">
        <v>427.1</v>
      </c>
      <c r="H801" s="18">
        <v>-1.7794427530000001</v>
      </c>
      <c r="I801" s="18">
        <v>-0.77976062619999997</v>
      </c>
      <c r="J801" s="18"/>
      <c r="K801" s="17">
        <v>44132</v>
      </c>
      <c r="L801" s="18">
        <v>11729.6</v>
      </c>
      <c r="M801" s="18">
        <v>-0.50129586690000005</v>
      </c>
      <c r="N801" s="18">
        <v>-0.218257545</v>
      </c>
    </row>
    <row r="802" spans="1:14" ht="15" thickBot="1" x14ac:dyDescent="0.35">
      <c r="A802" s="17">
        <v>44133</v>
      </c>
      <c r="B802" s="18">
        <v>59.7</v>
      </c>
      <c r="C802" s="18">
        <v>0.50420168070000004</v>
      </c>
      <c r="D802" s="18">
        <v>0.21769192540000001</v>
      </c>
      <c r="F802" s="17">
        <v>44133</v>
      </c>
      <c r="G802" s="18">
        <v>419.5</v>
      </c>
      <c r="H802" s="18">
        <v>0.1191895113</v>
      </c>
      <c r="I802" s="18">
        <v>5.1732523320000001E-2</v>
      </c>
      <c r="J802" s="18"/>
      <c r="K802" s="17">
        <v>44133</v>
      </c>
      <c r="L802" s="18">
        <v>11670.8</v>
      </c>
      <c r="M802" s="18">
        <v>-0.24334235870000001</v>
      </c>
      <c r="N802" s="18">
        <v>-0.1058110374</v>
      </c>
    </row>
    <row r="803" spans="1:14" ht="15" thickBot="1" x14ac:dyDescent="0.35">
      <c r="A803" s="17">
        <v>44134</v>
      </c>
      <c r="B803" s="18">
        <v>60</v>
      </c>
      <c r="C803" s="18">
        <v>-0.66889632109999997</v>
      </c>
      <c r="D803" s="18">
        <v>-0.18133407630000001</v>
      </c>
      <c r="F803" s="17">
        <v>44134</v>
      </c>
      <c r="G803" s="18">
        <v>420</v>
      </c>
      <c r="H803" s="18">
        <v>-2.095238095</v>
      </c>
      <c r="I803" s="18">
        <v>-0.91961844110000002</v>
      </c>
      <c r="J803" s="18"/>
      <c r="K803" s="17">
        <v>44134</v>
      </c>
      <c r="L803" s="18">
        <v>11642.4</v>
      </c>
      <c r="M803" s="18">
        <v>0.22976362259999999</v>
      </c>
      <c r="N803" s="18">
        <v>9.9670613840000005E-2</v>
      </c>
    </row>
    <row r="804" spans="1:14" ht="15" thickBot="1" x14ac:dyDescent="0.35">
      <c r="A804" s="17">
        <v>44137</v>
      </c>
      <c r="B804" s="18">
        <v>59.75</v>
      </c>
      <c r="C804" s="18">
        <v>0.33670033669999999</v>
      </c>
      <c r="D804" s="18">
        <v>0.1451277815</v>
      </c>
      <c r="F804" s="17">
        <v>44137</v>
      </c>
      <c r="G804" s="18">
        <v>411.2</v>
      </c>
      <c r="H804" s="18">
        <v>-0.24319066149999999</v>
      </c>
      <c r="I804" s="18">
        <v>-0.10574499549999999</v>
      </c>
      <c r="J804" s="18"/>
      <c r="K804" s="17">
        <v>44137</v>
      </c>
      <c r="L804" s="18">
        <v>11669.15</v>
      </c>
      <c r="M804" s="18">
        <v>1.237022405</v>
      </c>
      <c r="N804" s="18">
        <v>0.53393631559999999</v>
      </c>
    </row>
    <row r="805" spans="1:14" ht="15" thickBot="1" x14ac:dyDescent="0.35">
      <c r="A805" s="17">
        <v>44138</v>
      </c>
      <c r="B805" s="18">
        <v>59.95</v>
      </c>
      <c r="C805" s="18">
        <v>-0.1677852349</v>
      </c>
      <c r="D805" s="18">
        <v>-0.18148563049999999</v>
      </c>
      <c r="F805" s="17">
        <v>44138</v>
      </c>
      <c r="G805" s="18">
        <v>410.2</v>
      </c>
      <c r="H805" s="18">
        <v>3.6567528039999998E-2</v>
      </c>
      <c r="I805" s="18">
        <v>1.5878172690000001E-2</v>
      </c>
      <c r="J805" s="18"/>
      <c r="K805" s="17">
        <v>44138</v>
      </c>
      <c r="L805" s="18">
        <v>11813.5</v>
      </c>
      <c r="M805" s="18">
        <v>0.80416472679999995</v>
      </c>
      <c r="N805" s="18">
        <v>0.34784753680000002</v>
      </c>
    </row>
    <row r="806" spans="1:14" ht="15" thickBot="1" x14ac:dyDescent="0.35">
      <c r="A806" s="17">
        <v>44139</v>
      </c>
      <c r="B806" s="18">
        <v>59.7</v>
      </c>
      <c r="C806" s="18">
        <v>0.75630252099999995</v>
      </c>
      <c r="D806" s="18">
        <v>0.4342981011</v>
      </c>
      <c r="F806" s="17">
        <v>44139</v>
      </c>
      <c r="G806" s="18">
        <v>410.35</v>
      </c>
      <c r="H806" s="18">
        <v>5.4709394419999997</v>
      </c>
      <c r="I806" s="18">
        <v>2.3132814339999999</v>
      </c>
      <c r="J806" s="18"/>
      <c r="K806" s="17">
        <v>44139</v>
      </c>
      <c r="L806" s="18">
        <v>11908.5</v>
      </c>
      <c r="M806" s="18">
        <v>1.7785615319999999</v>
      </c>
      <c r="N806" s="18">
        <v>0.76563085610000003</v>
      </c>
    </row>
    <row r="807" spans="1:14" ht="15" thickBot="1" x14ac:dyDescent="0.35">
      <c r="A807" s="17">
        <v>44140</v>
      </c>
      <c r="B807" s="18">
        <v>60.3</v>
      </c>
      <c r="C807" s="18">
        <v>0.25020850709999998</v>
      </c>
      <c r="D807" s="18">
        <v>1.7987969880000001</v>
      </c>
      <c r="F807" s="17">
        <v>44140</v>
      </c>
      <c r="G807" s="18">
        <v>432.8</v>
      </c>
      <c r="H807" s="18">
        <v>1.478743068</v>
      </c>
      <c r="I807" s="18">
        <v>0.63750793439999998</v>
      </c>
      <c r="J807" s="18"/>
      <c r="K807" s="17">
        <v>44140</v>
      </c>
      <c r="L807" s="18">
        <v>12120.3</v>
      </c>
      <c r="M807" s="18">
        <v>1.1819014379999999</v>
      </c>
      <c r="N807" s="18">
        <v>0.510283653</v>
      </c>
    </row>
    <row r="808" spans="1:14" ht="15" thickBot="1" x14ac:dyDescent="0.35">
      <c r="A808" s="17">
        <v>44141</v>
      </c>
      <c r="B808" s="18">
        <v>62.85</v>
      </c>
      <c r="C808" s="18">
        <v>2.9950083190000001</v>
      </c>
      <c r="D808" s="18">
        <v>-0.3817235363</v>
      </c>
      <c r="F808" s="17">
        <v>44141</v>
      </c>
      <c r="G808" s="18">
        <v>439.2</v>
      </c>
      <c r="H808" s="18">
        <v>1.730418944</v>
      </c>
      <c r="I808" s="18">
        <v>0.74508330020000002</v>
      </c>
      <c r="J808" s="18"/>
      <c r="K808" s="17">
        <v>44141</v>
      </c>
      <c r="L808" s="18">
        <v>12263.55</v>
      </c>
      <c r="M808" s="18">
        <v>1.6104635279999999</v>
      </c>
      <c r="N808" s="18">
        <v>0.69384325400000002</v>
      </c>
    </row>
    <row r="809" spans="1:14" ht="15" thickBot="1" x14ac:dyDescent="0.35">
      <c r="A809" s="17">
        <v>44144</v>
      </c>
      <c r="B809" s="18">
        <v>62.3</v>
      </c>
      <c r="C809" s="18">
        <v>0.16155088849999999</v>
      </c>
      <c r="D809" s="18">
        <v>0.41625987860000002</v>
      </c>
      <c r="F809" s="17">
        <v>44144</v>
      </c>
      <c r="G809" s="18">
        <v>446.8</v>
      </c>
      <c r="H809" s="18">
        <v>0.72739480749999996</v>
      </c>
      <c r="I809" s="18">
        <v>0.31476015940000002</v>
      </c>
      <c r="J809" s="18"/>
      <c r="K809" s="17">
        <v>44144</v>
      </c>
      <c r="L809" s="18">
        <v>12461.05</v>
      </c>
      <c r="M809" s="18">
        <v>1.3646522560000001</v>
      </c>
      <c r="N809" s="18">
        <v>0.58865348169999998</v>
      </c>
    </row>
    <row r="810" spans="1:14" ht="15" thickBot="1" x14ac:dyDescent="0.35">
      <c r="A810" s="17">
        <v>44145</v>
      </c>
      <c r="B810" s="18">
        <v>62.9</v>
      </c>
      <c r="C810" s="18">
        <v>2.5</v>
      </c>
      <c r="D810" s="18">
        <v>1.459665545</v>
      </c>
      <c r="F810" s="17">
        <v>44145</v>
      </c>
      <c r="G810" s="18">
        <v>450.05</v>
      </c>
      <c r="H810" s="18">
        <v>-2.2330852129999998</v>
      </c>
      <c r="I810" s="18">
        <v>-0.98080895509999999</v>
      </c>
      <c r="J810" s="18"/>
      <c r="K810" s="17">
        <v>44145</v>
      </c>
      <c r="L810" s="18">
        <v>12631.1</v>
      </c>
      <c r="M810" s="18">
        <v>0.93459793680000003</v>
      </c>
      <c r="N810" s="18">
        <v>0.40400573919999999</v>
      </c>
    </row>
    <row r="811" spans="1:14" ht="15" thickBot="1" x14ac:dyDescent="0.35">
      <c r="A811" s="17">
        <v>44146</v>
      </c>
      <c r="B811" s="18">
        <v>65.05</v>
      </c>
      <c r="C811" s="18">
        <v>1.7309205350000001</v>
      </c>
      <c r="D811" s="18">
        <v>-0.1002604097</v>
      </c>
      <c r="F811" s="17">
        <v>44146</v>
      </c>
      <c r="G811" s="18">
        <v>440</v>
      </c>
      <c r="H811" s="18">
        <v>2.0454545450000001</v>
      </c>
      <c r="I811" s="18">
        <v>0.87936645170000005</v>
      </c>
      <c r="J811" s="18"/>
      <c r="K811" s="17">
        <v>44146</v>
      </c>
      <c r="L811" s="18">
        <v>12749.15</v>
      </c>
      <c r="M811" s="18">
        <v>-0.45767757069999998</v>
      </c>
      <c r="N811" s="18">
        <v>-0.19922309169999999</v>
      </c>
    </row>
    <row r="812" spans="1:14" ht="15" thickBot="1" x14ac:dyDescent="0.35">
      <c r="A812" s="17">
        <v>44147</v>
      </c>
      <c r="B812" s="18">
        <v>64.900000000000006</v>
      </c>
      <c r="C812" s="18">
        <v>-2.938901779</v>
      </c>
      <c r="D812" s="18">
        <v>-1.1184166950000001</v>
      </c>
      <c r="F812" s="17">
        <v>44147</v>
      </c>
      <c r="G812" s="18">
        <v>449</v>
      </c>
      <c r="H812" s="18">
        <v>0.1113585746</v>
      </c>
      <c r="I812" s="18">
        <v>4.8335506590000001E-2</v>
      </c>
      <c r="J812" s="18"/>
      <c r="K812" s="17">
        <v>44147</v>
      </c>
      <c r="L812" s="18">
        <v>12690.8</v>
      </c>
      <c r="M812" s="18">
        <v>0.22969395149999999</v>
      </c>
      <c r="N812" s="18">
        <v>9.9640425419999998E-2</v>
      </c>
    </row>
    <row r="813" spans="1:14" ht="15" thickBot="1" x14ac:dyDescent="0.35">
      <c r="A813" s="17">
        <v>44148</v>
      </c>
      <c r="B813" s="18">
        <v>63.25</v>
      </c>
      <c r="C813" s="18">
        <v>0.7171314741</v>
      </c>
      <c r="D813" s="18">
        <v>0.68126021550000004</v>
      </c>
      <c r="F813" s="17">
        <v>44148</v>
      </c>
      <c r="G813" s="18">
        <v>449.5</v>
      </c>
      <c r="H813" s="18">
        <v>3.8264738600000001</v>
      </c>
      <c r="I813" s="18">
        <v>1.630810482</v>
      </c>
      <c r="J813" s="18"/>
      <c r="K813" s="17">
        <v>44148</v>
      </c>
      <c r="L813" s="18">
        <v>12719.95</v>
      </c>
      <c r="M813" s="18">
        <v>0.4740584672</v>
      </c>
      <c r="N813" s="18">
        <v>0.20539451510000001</v>
      </c>
    </row>
    <row r="814" spans="1:14" ht="15" thickBot="1" x14ac:dyDescent="0.35">
      <c r="A814" s="17">
        <v>44149</v>
      </c>
      <c r="B814" s="18">
        <v>64.25</v>
      </c>
      <c r="C814" s="18">
        <v>0.94936708859999996</v>
      </c>
      <c r="D814" s="18">
        <v>2.431632907</v>
      </c>
      <c r="F814" s="17">
        <v>44149</v>
      </c>
      <c r="G814" s="18">
        <v>466.7</v>
      </c>
      <c r="H814" s="18">
        <v>2.796228841</v>
      </c>
      <c r="I814" s="18">
        <v>1.197718252</v>
      </c>
      <c r="J814" s="18"/>
      <c r="K814" s="17">
        <v>44149</v>
      </c>
      <c r="L814" s="18">
        <v>12780.25</v>
      </c>
      <c r="M814" s="18">
        <v>0.73511864010000005</v>
      </c>
      <c r="N814" s="18">
        <v>0.31809022590000002</v>
      </c>
    </row>
    <row r="815" spans="1:14" ht="15" thickBot="1" x14ac:dyDescent="0.35">
      <c r="A815" s="17">
        <v>44152</v>
      </c>
      <c r="B815" s="18">
        <v>67.95</v>
      </c>
      <c r="C815" s="18">
        <v>5.5642633229999996</v>
      </c>
      <c r="D815" s="18">
        <v>1.476586395</v>
      </c>
      <c r="F815" s="17">
        <v>44152</v>
      </c>
      <c r="G815" s="18">
        <v>479.75</v>
      </c>
      <c r="H815" s="18">
        <v>-1.928087546</v>
      </c>
      <c r="I815" s="18">
        <v>-0.84553556439999999</v>
      </c>
      <c r="J815" s="18"/>
      <c r="K815" s="17">
        <v>44152</v>
      </c>
      <c r="L815" s="18">
        <v>12874.2</v>
      </c>
      <c r="M815" s="18">
        <v>0.49750664119999999</v>
      </c>
      <c r="N815" s="18">
        <v>0.21552869760000001</v>
      </c>
    </row>
    <row r="816" spans="1:14" ht="15" thickBot="1" x14ac:dyDescent="0.35">
      <c r="A816" s="17">
        <v>44153</v>
      </c>
      <c r="B816" s="18">
        <v>70.3</v>
      </c>
      <c r="C816" s="18">
        <v>0.74239049739999996</v>
      </c>
      <c r="D816" s="18">
        <v>-1.1899223299999999</v>
      </c>
      <c r="F816" s="17">
        <v>44153</v>
      </c>
      <c r="G816" s="18">
        <v>470.5</v>
      </c>
      <c r="H816" s="18">
        <v>2.2954303930000002</v>
      </c>
      <c r="I816" s="18">
        <v>0.98562339139999999</v>
      </c>
      <c r="J816" s="18"/>
      <c r="K816" s="17">
        <v>44153</v>
      </c>
      <c r="L816" s="18">
        <v>12938.25</v>
      </c>
      <c r="M816" s="18">
        <v>-1.2872683709999999</v>
      </c>
      <c r="N816" s="18">
        <v>-0.56268299070000005</v>
      </c>
    </row>
    <row r="817" spans="1:14" ht="15" thickBot="1" x14ac:dyDescent="0.35">
      <c r="A817" s="17">
        <v>44154</v>
      </c>
      <c r="B817" s="18">
        <v>68.400000000000006</v>
      </c>
      <c r="C817" s="18">
        <v>0.22107590269999999</v>
      </c>
      <c r="D817" s="18">
        <v>1.0661916250000001</v>
      </c>
      <c r="F817" s="17">
        <v>44154</v>
      </c>
      <c r="G817" s="18">
        <v>481.3</v>
      </c>
      <c r="H817" s="18">
        <v>-1.651776439</v>
      </c>
      <c r="I817" s="18">
        <v>-0.72334802239999996</v>
      </c>
      <c r="J817" s="18"/>
      <c r="K817" s="17">
        <v>44154</v>
      </c>
      <c r="L817" s="18">
        <v>12771.7</v>
      </c>
      <c r="M817" s="18">
        <v>0.68393401040000001</v>
      </c>
      <c r="N817" s="18">
        <v>0.29601763399999997</v>
      </c>
    </row>
    <row r="818" spans="1:14" ht="15" thickBot="1" x14ac:dyDescent="0.35">
      <c r="A818" s="17">
        <v>44155</v>
      </c>
      <c r="B818" s="18">
        <v>70.099999999999994</v>
      </c>
      <c r="C818" s="18">
        <v>0.58823529409999997</v>
      </c>
      <c r="D818" s="18">
        <v>-0.40457678930000002</v>
      </c>
      <c r="F818" s="17">
        <v>44155</v>
      </c>
      <c r="G818" s="18">
        <v>473.35</v>
      </c>
      <c r="H818" s="18">
        <v>1.183056935</v>
      </c>
      <c r="I818" s="18">
        <v>0.51077961419999995</v>
      </c>
      <c r="J818" s="18"/>
      <c r="K818" s="17">
        <v>44155</v>
      </c>
      <c r="L818" s="18">
        <v>12859.05</v>
      </c>
      <c r="M818" s="18">
        <v>0.52414447409999998</v>
      </c>
      <c r="N818" s="18">
        <v>0.22703856620000001</v>
      </c>
    </row>
    <row r="819" spans="1:14" ht="15" thickBot="1" x14ac:dyDescent="0.35">
      <c r="A819" s="17">
        <v>44158</v>
      </c>
      <c r="B819" s="18">
        <v>69.45</v>
      </c>
      <c r="C819" s="18">
        <v>1.9736842109999999</v>
      </c>
      <c r="D819" s="18">
        <v>0.46648620559999998</v>
      </c>
      <c r="F819" s="17">
        <v>44158</v>
      </c>
      <c r="G819" s="18">
        <v>478.95</v>
      </c>
      <c r="H819" s="18">
        <v>-1.0335108049999999</v>
      </c>
      <c r="I819" s="18">
        <v>-0.45118359209999997</v>
      </c>
      <c r="J819" s="18"/>
      <c r="K819" s="17">
        <v>44158</v>
      </c>
      <c r="L819" s="18">
        <v>12926.45</v>
      </c>
      <c r="M819" s="18">
        <v>0.99563298509999998</v>
      </c>
      <c r="N819" s="18">
        <v>0.43025954509999997</v>
      </c>
    </row>
    <row r="820" spans="1:14" ht="15" thickBot="1" x14ac:dyDescent="0.35">
      <c r="A820" s="17">
        <v>44159</v>
      </c>
      <c r="B820" s="18">
        <v>70.2</v>
      </c>
      <c r="C820" s="18">
        <v>-1.433691756</v>
      </c>
      <c r="D820" s="18">
        <v>-0.18599363839999999</v>
      </c>
      <c r="F820" s="17">
        <v>44159</v>
      </c>
      <c r="G820" s="18">
        <v>474</v>
      </c>
      <c r="H820" s="18">
        <v>-2.827004219</v>
      </c>
      <c r="I820" s="18">
        <v>-1.2454408050000001</v>
      </c>
      <c r="J820" s="18"/>
      <c r="K820" s="17">
        <v>44159</v>
      </c>
      <c r="L820" s="18">
        <v>13055.15</v>
      </c>
      <c r="M820" s="18">
        <v>-1.5070680919999999</v>
      </c>
      <c r="N820" s="18">
        <v>-0.65949344109999997</v>
      </c>
    </row>
    <row r="821" spans="1:14" ht="15" thickBot="1" x14ac:dyDescent="0.35">
      <c r="A821" s="17">
        <v>44160</v>
      </c>
      <c r="B821" s="18">
        <v>69.900000000000006</v>
      </c>
      <c r="C821" s="18">
        <v>0.72727272730000003</v>
      </c>
      <c r="D821" s="18">
        <v>-0.2492371156</v>
      </c>
      <c r="F821" s="17">
        <v>44160</v>
      </c>
      <c r="G821" s="18">
        <v>460.6</v>
      </c>
      <c r="H821" s="18">
        <v>2.0408163269999999</v>
      </c>
      <c r="I821" s="18">
        <v>0.87739243079999996</v>
      </c>
      <c r="J821" s="18"/>
      <c r="K821" s="17">
        <v>44160</v>
      </c>
      <c r="L821" s="18">
        <v>12858.4</v>
      </c>
      <c r="M821" s="18">
        <v>1.000124432</v>
      </c>
      <c r="N821" s="18">
        <v>0.4321908834</v>
      </c>
    </row>
    <row r="822" spans="1:14" ht="15" thickBot="1" x14ac:dyDescent="0.35">
      <c r="A822" s="17">
        <v>44161</v>
      </c>
      <c r="B822" s="18">
        <v>69.5</v>
      </c>
      <c r="C822" s="18">
        <v>0.72202166059999995</v>
      </c>
      <c r="D822" s="18">
        <v>1.413963965</v>
      </c>
      <c r="F822" s="17">
        <v>44161</v>
      </c>
      <c r="G822" s="18">
        <v>470</v>
      </c>
      <c r="H822" s="18">
        <v>0</v>
      </c>
      <c r="I822" s="18">
        <v>0</v>
      </c>
      <c r="J822" s="18"/>
      <c r="K822" s="17">
        <v>44161</v>
      </c>
      <c r="L822" s="18">
        <v>12987</v>
      </c>
      <c r="M822" s="18">
        <v>-0.13898513900000001</v>
      </c>
      <c r="N822" s="18">
        <v>-6.040246388E-2</v>
      </c>
    </row>
    <row r="823" spans="1:14" ht="15" thickBot="1" x14ac:dyDescent="0.35">
      <c r="A823" s="17">
        <v>44162</v>
      </c>
      <c r="B823" s="18">
        <v>71.8</v>
      </c>
      <c r="C823" s="18">
        <v>1.792114695</v>
      </c>
      <c r="D823" s="18">
        <v>0.30138530520000001</v>
      </c>
      <c r="F823" s="17">
        <v>44162</v>
      </c>
      <c r="G823" s="18">
        <v>470</v>
      </c>
      <c r="H823" s="18">
        <v>-3.3510638300000002</v>
      </c>
      <c r="I823" s="18">
        <v>-1.4802921959999999</v>
      </c>
      <c r="J823" s="18"/>
      <c r="K823" s="17">
        <v>44162</v>
      </c>
      <c r="L823" s="18">
        <v>12968.95</v>
      </c>
      <c r="M823" s="18">
        <v>1.0802724969999999</v>
      </c>
      <c r="N823" s="18">
        <v>0.46664040410000002</v>
      </c>
    </row>
    <row r="824" spans="1:14" ht="15" thickBot="1" x14ac:dyDescent="0.35">
      <c r="A824" s="17">
        <v>44166</v>
      </c>
      <c r="B824" s="18">
        <v>72.3</v>
      </c>
      <c r="C824" s="18">
        <v>-0.84507042249999997</v>
      </c>
      <c r="D824" s="18">
        <v>-0.51360641679999997</v>
      </c>
      <c r="F824" s="17">
        <v>44166</v>
      </c>
      <c r="G824" s="18">
        <v>454.25</v>
      </c>
      <c r="H824" s="18">
        <v>-3.159053385</v>
      </c>
      <c r="I824" s="18">
        <v>-1.3940973999999999</v>
      </c>
      <c r="J824" s="18"/>
      <c r="K824" s="17">
        <v>44166</v>
      </c>
      <c r="L824" s="18">
        <v>13109.05</v>
      </c>
      <c r="M824" s="18">
        <v>3.5853093859999997E-2</v>
      </c>
      <c r="N824" s="18">
        <v>1.5568010179999999E-2</v>
      </c>
    </row>
    <row r="825" spans="1:14" ht="15" thickBot="1" x14ac:dyDescent="0.35">
      <c r="A825" s="17">
        <v>44167</v>
      </c>
      <c r="B825" s="18">
        <v>71.45</v>
      </c>
      <c r="C825" s="18">
        <v>1.7045454550000001</v>
      </c>
      <c r="D825" s="18">
        <v>0.5436302328</v>
      </c>
      <c r="F825" s="17">
        <v>44167</v>
      </c>
      <c r="G825" s="18">
        <v>439.9</v>
      </c>
      <c r="H825" s="18">
        <v>3.1711752670000002</v>
      </c>
      <c r="I825" s="18">
        <v>1.3558377800000001</v>
      </c>
      <c r="J825" s="18"/>
      <c r="K825" s="17">
        <v>44167</v>
      </c>
      <c r="L825" s="18">
        <v>13113.75</v>
      </c>
      <c r="M825" s="18">
        <v>0.15365551429999999</v>
      </c>
      <c r="N825" s="18">
        <v>6.6680525909999996E-2</v>
      </c>
    </row>
    <row r="826" spans="1:14" ht="15" thickBot="1" x14ac:dyDescent="0.35">
      <c r="A826" s="17">
        <v>44168</v>
      </c>
      <c r="B826" s="18">
        <v>72.349999999999994</v>
      </c>
      <c r="C826" s="18">
        <v>1.675977654</v>
      </c>
      <c r="D826" s="18">
        <v>2.30860025</v>
      </c>
      <c r="F826" s="17">
        <v>44168</v>
      </c>
      <c r="G826" s="18">
        <v>453.85</v>
      </c>
      <c r="H826" s="18">
        <v>-3.3491241600000001</v>
      </c>
      <c r="I826" s="18">
        <v>-1.4794206089999999</v>
      </c>
      <c r="J826" s="18"/>
      <c r="K826" s="17">
        <v>44168</v>
      </c>
      <c r="L826" s="18">
        <v>13133.9</v>
      </c>
      <c r="M826" s="18">
        <v>0.94907072540000004</v>
      </c>
      <c r="N826" s="18">
        <v>0.41023254520000002</v>
      </c>
    </row>
    <row r="827" spans="1:14" ht="15" thickBot="1" x14ac:dyDescent="0.35">
      <c r="A827" s="17">
        <v>44169</v>
      </c>
      <c r="B827" s="18">
        <v>76.3</v>
      </c>
      <c r="C827" s="18">
        <v>3.7087912090000001</v>
      </c>
      <c r="D827" s="18">
        <v>-0.17109456740000001</v>
      </c>
      <c r="F827" s="17">
        <v>44169</v>
      </c>
      <c r="G827" s="18">
        <v>438.65</v>
      </c>
      <c r="H827" s="18">
        <v>-2.7356662489999999</v>
      </c>
      <c r="I827" s="18">
        <v>-1.2046383730000001</v>
      </c>
      <c r="J827" s="18"/>
      <c r="K827" s="17">
        <v>44169</v>
      </c>
      <c r="L827" s="18">
        <v>13258.55</v>
      </c>
      <c r="M827" s="18">
        <v>0.73311184100000004</v>
      </c>
      <c r="N827" s="18">
        <v>0.31722503559999998</v>
      </c>
    </row>
    <row r="828" spans="1:14" ht="15" thickBot="1" x14ac:dyDescent="0.35">
      <c r="A828" s="17">
        <v>44172</v>
      </c>
      <c r="B828" s="18">
        <v>76</v>
      </c>
      <c r="C828" s="18">
        <v>-2.0529801320000001</v>
      </c>
      <c r="D828" s="18">
        <v>-0.66217876019999999</v>
      </c>
      <c r="F828" s="17">
        <v>44172</v>
      </c>
      <c r="G828" s="18">
        <v>426.65</v>
      </c>
      <c r="H828" s="18">
        <v>3.1290284779999999</v>
      </c>
      <c r="I828" s="18">
        <v>1.338092652</v>
      </c>
      <c r="J828" s="18"/>
      <c r="K828" s="17">
        <v>44172</v>
      </c>
      <c r="L828" s="18">
        <v>13355.75</v>
      </c>
      <c r="M828" s="18">
        <v>0.27853171850000003</v>
      </c>
      <c r="N828" s="18">
        <v>0.1207966379</v>
      </c>
    </row>
    <row r="829" spans="1:14" ht="15" thickBot="1" x14ac:dyDescent="0.35">
      <c r="A829" s="17">
        <v>44173</v>
      </c>
      <c r="B829" s="18">
        <v>74.849999999999994</v>
      </c>
      <c r="C829" s="18">
        <v>1.7579445570000001</v>
      </c>
      <c r="D829" s="18">
        <v>2.4533376910000002</v>
      </c>
      <c r="F829" s="17">
        <v>44173</v>
      </c>
      <c r="G829" s="18">
        <v>440</v>
      </c>
      <c r="H829" s="18">
        <v>-1.375</v>
      </c>
      <c r="I829" s="18">
        <v>-0.60129837829999999</v>
      </c>
      <c r="J829" s="18"/>
      <c r="K829" s="17">
        <v>44173</v>
      </c>
      <c r="L829" s="18">
        <v>13392.95</v>
      </c>
      <c r="M829" s="18">
        <v>1.016579618</v>
      </c>
      <c r="N829" s="18">
        <v>0.43926593850000001</v>
      </c>
    </row>
    <row r="830" spans="1:14" ht="15" thickBot="1" x14ac:dyDescent="0.35">
      <c r="A830" s="17">
        <v>44174</v>
      </c>
      <c r="B830" s="18">
        <v>79.2</v>
      </c>
      <c r="C830" s="18">
        <v>0.53156146179999997</v>
      </c>
      <c r="D830" s="18">
        <v>-1.477998656</v>
      </c>
      <c r="F830" s="17">
        <v>44174</v>
      </c>
      <c r="G830" s="18">
        <v>433.95</v>
      </c>
      <c r="H830" s="18">
        <v>-0.91024311560000004</v>
      </c>
      <c r="I830" s="18">
        <v>-0.3971237124</v>
      </c>
      <c r="J830" s="18"/>
      <c r="K830" s="17">
        <v>44174</v>
      </c>
      <c r="L830" s="18">
        <v>13529.1</v>
      </c>
      <c r="M830" s="18">
        <v>-0.37548691340000001</v>
      </c>
      <c r="N830" s="18">
        <v>-0.1633788199</v>
      </c>
    </row>
    <row r="831" spans="1:14" ht="15" thickBot="1" x14ac:dyDescent="0.35">
      <c r="A831" s="17">
        <v>44175</v>
      </c>
      <c r="B831" s="18">
        <v>76.55</v>
      </c>
      <c r="C831" s="18">
        <v>-0.19828155980000001</v>
      </c>
      <c r="D831" s="18">
        <v>0.78709244909999998</v>
      </c>
      <c r="F831" s="17">
        <v>44175</v>
      </c>
      <c r="G831" s="18">
        <v>430</v>
      </c>
      <c r="H831" s="18">
        <v>-5</v>
      </c>
      <c r="I831" s="18">
        <v>-2.2276394709999998</v>
      </c>
      <c r="J831" s="18"/>
      <c r="K831" s="17">
        <v>44175</v>
      </c>
      <c r="L831" s="18">
        <v>13478.3</v>
      </c>
      <c r="M831" s="18">
        <v>0.26375729879999998</v>
      </c>
      <c r="N831" s="18">
        <v>0.11439753969999999</v>
      </c>
    </row>
    <row r="832" spans="1:14" ht="15" thickBot="1" x14ac:dyDescent="0.35">
      <c r="A832" s="17">
        <v>44176</v>
      </c>
      <c r="B832" s="18">
        <v>77.95</v>
      </c>
      <c r="C832" s="18">
        <v>0.46357615889999998</v>
      </c>
      <c r="D832" s="18">
        <v>-0.6172247689</v>
      </c>
      <c r="F832" s="17">
        <v>44176</v>
      </c>
      <c r="G832" s="18">
        <v>408.5</v>
      </c>
      <c r="H832" s="18">
        <v>-2.0807833539999998</v>
      </c>
      <c r="I832" s="18">
        <v>-0.91320695399999996</v>
      </c>
      <c r="J832" s="18"/>
      <c r="K832" s="17">
        <v>44176</v>
      </c>
      <c r="L832" s="18">
        <v>13513.85</v>
      </c>
      <c r="M832" s="18">
        <v>0.32781183749999998</v>
      </c>
      <c r="N832" s="18">
        <v>0.1421340331</v>
      </c>
    </row>
    <row r="833" spans="1:14" ht="15" thickBot="1" x14ac:dyDescent="0.35">
      <c r="A833" s="17">
        <v>44179</v>
      </c>
      <c r="B833" s="18">
        <v>76.849999999999994</v>
      </c>
      <c r="C833" s="18">
        <v>-0.98879367169999999</v>
      </c>
      <c r="D833" s="18">
        <v>-0.82725259659999995</v>
      </c>
      <c r="F833" s="17">
        <v>44179</v>
      </c>
      <c r="G833" s="18">
        <v>400</v>
      </c>
      <c r="H833" s="18">
        <v>-0.28749999999999998</v>
      </c>
      <c r="I833" s="18">
        <v>-0.12503949410000001</v>
      </c>
      <c r="J833" s="18"/>
      <c r="K833" s="17">
        <v>44179</v>
      </c>
      <c r="L833" s="18">
        <v>13558.15</v>
      </c>
      <c r="M833" s="18">
        <v>7.1543684060000001E-2</v>
      </c>
      <c r="N833" s="18">
        <v>3.1059917820000001E-2</v>
      </c>
    </row>
    <row r="834" spans="1:14" ht="15" thickBot="1" x14ac:dyDescent="0.35">
      <c r="A834" s="17">
        <v>44180</v>
      </c>
      <c r="B834" s="18">
        <v>75.400000000000006</v>
      </c>
      <c r="C834" s="18">
        <v>0.46604527299999998</v>
      </c>
      <c r="D834" s="18">
        <v>0.34422464110000001</v>
      </c>
      <c r="F834" s="17">
        <v>44180</v>
      </c>
      <c r="G834" s="18">
        <v>398.85</v>
      </c>
      <c r="H834" s="18">
        <v>-2.143663031</v>
      </c>
      <c r="I834" s="18">
        <v>-0.9411045106</v>
      </c>
      <c r="J834" s="18"/>
      <c r="K834" s="17">
        <v>44180</v>
      </c>
      <c r="L834" s="18">
        <v>13567.85</v>
      </c>
      <c r="M834" s="18">
        <v>0.84648636300000002</v>
      </c>
      <c r="N834" s="18">
        <v>0.36607713660000002</v>
      </c>
    </row>
    <row r="835" spans="1:14" ht="15" thickBot="1" x14ac:dyDescent="0.35">
      <c r="A835" s="17">
        <v>44181</v>
      </c>
      <c r="B835" s="18">
        <v>76</v>
      </c>
      <c r="C835" s="18">
        <v>-1.855533466</v>
      </c>
      <c r="D835" s="18">
        <v>-0.80747648080000001</v>
      </c>
      <c r="F835" s="17">
        <v>44181</v>
      </c>
      <c r="G835" s="18">
        <v>390.3</v>
      </c>
      <c r="H835" s="18">
        <v>-5.1242633869999998E-2</v>
      </c>
      <c r="I835" s="18">
        <v>-2.2260096949999999E-2</v>
      </c>
      <c r="J835" s="18"/>
      <c r="K835" s="17">
        <v>44181</v>
      </c>
      <c r="L835" s="18">
        <v>13682.7</v>
      </c>
      <c r="M835" s="18">
        <v>0.42389294509999997</v>
      </c>
      <c r="N835" s="18">
        <v>0.18370528459999999</v>
      </c>
    </row>
    <row r="836" spans="1:14" ht="15" thickBot="1" x14ac:dyDescent="0.35">
      <c r="A836" s="17">
        <v>44182</v>
      </c>
      <c r="B836" s="18">
        <v>74.599999999999994</v>
      </c>
      <c r="C836" s="18">
        <v>-1.553004727</v>
      </c>
      <c r="D836" s="18">
        <v>0.37676767929999999</v>
      </c>
      <c r="F836" s="17">
        <v>44182</v>
      </c>
      <c r="G836" s="18">
        <v>390.1</v>
      </c>
      <c r="H836" s="18">
        <v>-1.820046142</v>
      </c>
      <c r="I836" s="18">
        <v>-0.79771763429999998</v>
      </c>
      <c r="J836" s="18"/>
      <c r="K836" s="17">
        <v>44182</v>
      </c>
      <c r="L836" s="18">
        <v>13740.7</v>
      </c>
      <c r="M836" s="18">
        <v>0.1444613448</v>
      </c>
      <c r="N836" s="18">
        <v>6.2693491840000004E-2</v>
      </c>
    </row>
    <row r="837" spans="1:14" ht="15" thickBot="1" x14ac:dyDescent="0.35">
      <c r="A837" s="17">
        <v>44183</v>
      </c>
      <c r="B837" s="18">
        <v>75.25</v>
      </c>
      <c r="C837" s="18">
        <v>-6.7215363510000001</v>
      </c>
      <c r="D837" s="18">
        <v>-2.8625506820000002</v>
      </c>
      <c r="F837" s="17">
        <v>44183</v>
      </c>
      <c r="G837" s="18">
        <v>383</v>
      </c>
      <c r="H837" s="18">
        <v>-0.83550913839999996</v>
      </c>
      <c r="I837" s="18">
        <v>-0.3643813568</v>
      </c>
      <c r="J837" s="18"/>
      <c r="K837" s="17">
        <v>44183</v>
      </c>
      <c r="L837" s="18">
        <v>13760.55</v>
      </c>
      <c r="M837" s="18">
        <v>-3.140499471</v>
      </c>
      <c r="N837" s="18">
        <v>-1.3857774789999999</v>
      </c>
    </row>
    <row r="838" spans="1:14" ht="15" thickBot="1" x14ac:dyDescent="0.35">
      <c r="A838" s="17">
        <v>44186</v>
      </c>
      <c r="B838" s="18">
        <v>70.45</v>
      </c>
      <c r="C838" s="18">
        <v>-1.0294117650000001</v>
      </c>
      <c r="D838" s="18">
        <v>2.2522907829999999</v>
      </c>
      <c r="F838" s="17">
        <v>44186</v>
      </c>
      <c r="G838" s="18">
        <v>379.8</v>
      </c>
      <c r="H838" s="18">
        <v>-7.596103212</v>
      </c>
      <c r="I838" s="18">
        <v>-3.430971365</v>
      </c>
      <c r="J838" s="18"/>
      <c r="K838" s="17">
        <v>44186</v>
      </c>
      <c r="L838" s="18">
        <v>13328.4</v>
      </c>
      <c r="M838" s="18">
        <v>1.0346328140000001</v>
      </c>
      <c r="N838" s="18">
        <v>0.44702674650000002</v>
      </c>
    </row>
    <row r="839" spans="1:14" ht="15" thickBot="1" x14ac:dyDescent="0.35">
      <c r="A839" s="17">
        <v>44187</v>
      </c>
      <c r="B839" s="18">
        <v>74.2</v>
      </c>
      <c r="C839" s="18">
        <v>9.8068350669999997</v>
      </c>
      <c r="D839" s="18">
        <v>1.665047277</v>
      </c>
      <c r="F839" s="17">
        <v>44187</v>
      </c>
      <c r="G839" s="18">
        <v>350.95</v>
      </c>
      <c r="H839" s="18">
        <v>3.3765493659999999</v>
      </c>
      <c r="I839" s="18">
        <v>1.4422031639999999</v>
      </c>
      <c r="J839" s="18"/>
      <c r="K839" s="17">
        <v>44187</v>
      </c>
      <c r="L839" s="18">
        <v>13466.3</v>
      </c>
      <c r="M839" s="18">
        <v>1.001017354</v>
      </c>
      <c r="N839" s="18">
        <v>0.43257483289999998</v>
      </c>
    </row>
    <row r="840" spans="1:14" ht="15" thickBot="1" x14ac:dyDescent="0.35">
      <c r="A840" s="17">
        <v>44188</v>
      </c>
      <c r="B840" s="18">
        <v>77.099999999999994</v>
      </c>
      <c r="C840" s="18">
        <v>4.7361299050000003</v>
      </c>
      <c r="D840" s="18">
        <v>0.55966558259999999</v>
      </c>
      <c r="F840" s="17">
        <v>44188</v>
      </c>
      <c r="G840" s="18">
        <v>362.8</v>
      </c>
      <c r="H840" s="18">
        <v>5.6918412350000001</v>
      </c>
      <c r="I840" s="18">
        <v>2.404146372</v>
      </c>
      <c r="J840" s="18"/>
      <c r="K840" s="17">
        <v>44188</v>
      </c>
      <c r="L840" s="18">
        <v>13601.1</v>
      </c>
      <c r="M840" s="18">
        <v>1.089250134</v>
      </c>
      <c r="N840" s="18">
        <v>0.47049750210000002</v>
      </c>
    </row>
    <row r="841" spans="1:14" ht="15" thickBot="1" x14ac:dyDescent="0.35">
      <c r="A841" s="17">
        <v>44189</v>
      </c>
      <c r="B841" s="18">
        <v>78.099999999999994</v>
      </c>
      <c r="C841" s="18">
        <v>0.25839793280000001</v>
      </c>
      <c r="D841" s="18">
        <v>2.5379302909999999</v>
      </c>
      <c r="F841" s="17">
        <v>44189</v>
      </c>
      <c r="G841" s="18">
        <v>383.45</v>
      </c>
      <c r="H841" s="18">
        <v>-0.91276568000000002</v>
      </c>
      <c r="I841" s="18">
        <v>-0.39822932589999999</v>
      </c>
      <c r="J841" s="18"/>
      <c r="K841" s="17">
        <v>44189</v>
      </c>
      <c r="L841" s="18">
        <v>13749.25</v>
      </c>
      <c r="M841" s="18">
        <v>0.90150371839999999</v>
      </c>
      <c r="N841" s="18">
        <v>0.3897638504</v>
      </c>
    </row>
    <row r="842" spans="1:14" ht="15" thickBot="1" x14ac:dyDescent="0.35">
      <c r="A842" s="17">
        <v>44193</v>
      </c>
      <c r="B842" s="18">
        <v>82.8</v>
      </c>
      <c r="C842" s="18">
        <v>1.481958763</v>
      </c>
      <c r="D842" s="18">
        <v>-1.2234456419999999</v>
      </c>
      <c r="F842" s="17">
        <v>44193</v>
      </c>
      <c r="G842" s="18">
        <v>379.95</v>
      </c>
      <c r="H842" s="18">
        <v>-1.565995526</v>
      </c>
      <c r="I842" s="18">
        <v>-0.68548466460000002</v>
      </c>
      <c r="J842" s="18"/>
      <c r="K842" s="17">
        <v>44193</v>
      </c>
      <c r="L842" s="18">
        <v>13873.2</v>
      </c>
      <c r="M842" s="18">
        <v>0.42816365369999998</v>
      </c>
      <c r="N842" s="18">
        <v>0.18555216150000001</v>
      </c>
    </row>
    <row r="843" spans="1:14" ht="15" thickBot="1" x14ac:dyDescent="0.35">
      <c r="A843" s="17">
        <v>44194</v>
      </c>
      <c r="B843" s="18">
        <v>80.5</v>
      </c>
      <c r="C843" s="18">
        <v>-0.82539682540000003</v>
      </c>
      <c r="D843" s="18">
        <v>8.0849135710000006E-2</v>
      </c>
      <c r="F843" s="17">
        <v>44194</v>
      </c>
      <c r="G843" s="18">
        <v>374</v>
      </c>
      <c r="H843" s="18">
        <v>-8.0213903739999995E-2</v>
      </c>
      <c r="I843" s="18">
        <v>-3.4850435079999999E-2</v>
      </c>
      <c r="J843" s="18"/>
      <c r="K843" s="17">
        <v>44194</v>
      </c>
      <c r="L843" s="18">
        <v>13932.6</v>
      </c>
      <c r="M843" s="18">
        <v>0.35420524530000003</v>
      </c>
      <c r="N843" s="18">
        <v>0.15355758920000001</v>
      </c>
    </row>
    <row r="844" spans="1:14" ht="15" thickBot="1" x14ac:dyDescent="0.35">
      <c r="A844" s="17">
        <v>44195</v>
      </c>
      <c r="B844" s="18">
        <v>80.650000000000006</v>
      </c>
      <c r="C844" s="18">
        <v>1.280409731</v>
      </c>
      <c r="D844" s="18">
        <v>-0.67838692980000004</v>
      </c>
      <c r="F844" s="17">
        <v>44195</v>
      </c>
      <c r="G844" s="18">
        <v>373.7</v>
      </c>
      <c r="H844" s="18">
        <v>-0.52180893770000003</v>
      </c>
      <c r="I844" s="18">
        <v>-0.22721206560000001</v>
      </c>
      <c r="J844" s="18"/>
      <c r="K844" s="17">
        <v>44195</v>
      </c>
      <c r="L844" s="18">
        <v>13981.95</v>
      </c>
      <c r="M844" s="18">
        <v>-1.430415643E-3</v>
      </c>
      <c r="N844" s="18">
        <v>-6.2122606370000003E-4</v>
      </c>
    </row>
    <row r="845" spans="1:14" ht="15" thickBot="1" x14ac:dyDescent="0.35">
      <c r="A845" s="17">
        <v>44196</v>
      </c>
      <c r="B845" s="18">
        <v>79.400000000000006</v>
      </c>
      <c r="C845" s="18">
        <v>0.18963337550000001</v>
      </c>
      <c r="D845" s="18">
        <v>1.637015755</v>
      </c>
      <c r="F845" s="17">
        <v>44196</v>
      </c>
      <c r="G845" s="18">
        <v>371.75</v>
      </c>
      <c r="H845" s="18">
        <v>-1.735036987</v>
      </c>
      <c r="I845" s="18">
        <v>-0.7601304982</v>
      </c>
      <c r="J845" s="18"/>
      <c r="K845" s="17">
        <v>44196</v>
      </c>
      <c r="L845" s="18">
        <v>13981.75</v>
      </c>
      <c r="M845" s="18">
        <v>0.26284263410000003</v>
      </c>
      <c r="N845" s="18">
        <v>0.1140013491</v>
      </c>
    </row>
    <row r="846" spans="1:14" ht="15" thickBot="1" x14ac:dyDescent="0.35">
      <c r="A846" s="17">
        <v>44197</v>
      </c>
      <c r="B846" s="18">
        <v>82.45</v>
      </c>
      <c r="C846" s="18">
        <v>2.5236593059999999</v>
      </c>
      <c r="D846" s="18">
        <v>0.36715935750000001</v>
      </c>
      <c r="F846" s="17">
        <v>44197</v>
      </c>
      <c r="G846" s="18">
        <v>365.3</v>
      </c>
      <c r="H846" s="18">
        <v>0.46537092800000002</v>
      </c>
      <c r="I846" s="18">
        <v>0.20163920399999999</v>
      </c>
      <c r="J846" s="18"/>
      <c r="K846" s="17">
        <v>44197</v>
      </c>
      <c r="L846" s="18">
        <v>14018.5</v>
      </c>
      <c r="M846" s="18">
        <v>0.81606448620000005</v>
      </c>
      <c r="N846" s="18">
        <v>0.35297400639999998</v>
      </c>
    </row>
    <row r="847" spans="1:14" ht="15" thickBot="1" x14ac:dyDescent="0.35">
      <c r="A847" s="17">
        <v>44200</v>
      </c>
      <c r="B847" s="18">
        <v>83.15</v>
      </c>
      <c r="C847" s="18">
        <v>-0.2461538462</v>
      </c>
      <c r="D847" s="18">
        <v>-0.87046448160000001</v>
      </c>
      <c r="F847" s="17">
        <v>44200</v>
      </c>
      <c r="G847" s="18">
        <v>367</v>
      </c>
      <c r="H847" s="18">
        <v>0.83106267030000003</v>
      </c>
      <c r="I847" s="18">
        <v>0.35943442930000002</v>
      </c>
      <c r="J847" s="18"/>
      <c r="K847" s="17">
        <v>44200</v>
      </c>
      <c r="L847" s="18">
        <v>14132.9</v>
      </c>
      <c r="M847" s="18">
        <v>0.4712408635</v>
      </c>
      <c r="N847" s="18">
        <v>0.2041766018</v>
      </c>
    </row>
    <row r="848" spans="1:14" ht="15" thickBot="1" x14ac:dyDescent="0.35">
      <c r="A848" s="17">
        <v>44201</v>
      </c>
      <c r="B848" s="18">
        <v>81.5</v>
      </c>
      <c r="C848" s="18">
        <v>-3.516347933</v>
      </c>
      <c r="D848" s="18">
        <v>-1.133710631</v>
      </c>
      <c r="F848" s="17">
        <v>44201</v>
      </c>
      <c r="G848" s="18">
        <v>370.05</v>
      </c>
      <c r="H848" s="18">
        <v>-1.364680449</v>
      </c>
      <c r="I848" s="18">
        <v>-0.59675440889999998</v>
      </c>
      <c r="J848" s="18"/>
      <c r="K848" s="17">
        <v>44201</v>
      </c>
      <c r="L848" s="18">
        <v>14199.5</v>
      </c>
      <c r="M848" s="18">
        <v>-0.37501320469999999</v>
      </c>
      <c r="N848" s="18">
        <v>-0.1631723159</v>
      </c>
    </row>
    <row r="849" spans="1:14" ht="15" thickBot="1" x14ac:dyDescent="0.35">
      <c r="A849" s="17">
        <v>44202</v>
      </c>
      <c r="B849" s="18">
        <v>79.400000000000006</v>
      </c>
      <c r="C849" s="18">
        <v>1.726342711</v>
      </c>
      <c r="D849" s="18">
        <v>0.38120136570000002</v>
      </c>
      <c r="F849" s="17">
        <v>44202</v>
      </c>
      <c r="G849" s="18">
        <v>365</v>
      </c>
      <c r="H849" s="18">
        <v>-2.7260273970000002</v>
      </c>
      <c r="I849" s="18">
        <v>-1.2003347470000001</v>
      </c>
      <c r="J849" s="18"/>
      <c r="K849" s="17">
        <v>44202</v>
      </c>
      <c r="L849" s="18">
        <v>14146.25</v>
      </c>
      <c r="M849" s="18">
        <v>-6.2914199879999994E-2</v>
      </c>
      <c r="N849" s="18">
        <v>-2.733188856E-2</v>
      </c>
    </row>
    <row r="850" spans="1:14" ht="15" thickBot="1" x14ac:dyDescent="0.35">
      <c r="A850" s="17">
        <v>44203</v>
      </c>
      <c r="B850" s="18">
        <v>80.099999999999994</v>
      </c>
      <c r="C850" s="18">
        <v>0</v>
      </c>
      <c r="D850" s="18">
        <v>-0.1629624734</v>
      </c>
      <c r="F850" s="17">
        <v>44203</v>
      </c>
      <c r="G850" s="18">
        <v>355.05</v>
      </c>
      <c r="H850" s="18">
        <v>-3.6051260389999999</v>
      </c>
      <c r="I850" s="18">
        <v>-1.5946060179999999</v>
      </c>
      <c r="J850" s="18"/>
      <c r="K850" s="17">
        <v>44203</v>
      </c>
      <c r="L850" s="18">
        <v>14137.35</v>
      </c>
      <c r="M850" s="18">
        <v>1.4847195550000001</v>
      </c>
      <c r="N850" s="18">
        <v>0.64006559190000001</v>
      </c>
    </row>
    <row r="851" spans="1:14" ht="15" thickBot="1" x14ac:dyDescent="0.35">
      <c r="A851" s="17">
        <v>44204</v>
      </c>
      <c r="B851" s="18">
        <v>79.8</v>
      </c>
      <c r="C851" s="18">
        <v>-4.4626021370000002</v>
      </c>
      <c r="D851" s="18">
        <v>-1.8341456199999999</v>
      </c>
      <c r="F851" s="17">
        <v>44204</v>
      </c>
      <c r="G851" s="18">
        <v>342.25</v>
      </c>
      <c r="H851" s="18">
        <v>1.3878743609999999</v>
      </c>
      <c r="I851" s="18">
        <v>0.59860179849999995</v>
      </c>
      <c r="J851" s="18"/>
      <c r="K851" s="17">
        <v>44204</v>
      </c>
      <c r="L851" s="18">
        <v>14347.25</v>
      </c>
      <c r="M851" s="18">
        <v>0.95837181339999999</v>
      </c>
      <c r="N851" s="18">
        <v>0.41423379560000001</v>
      </c>
    </row>
    <row r="852" spans="1:14" ht="15" thickBot="1" x14ac:dyDescent="0.35">
      <c r="A852" s="17">
        <v>44207</v>
      </c>
      <c r="B852" s="18">
        <v>76.5</v>
      </c>
      <c r="C852" s="18">
        <v>0.1973684211</v>
      </c>
      <c r="D852" s="18">
        <v>1.037756565</v>
      </c>
      <c r="F852" s="17">
        <v>44207</v>
      </c>
      <c r="G852" s="18">
        <v>347</v>
      </c>
      <c r="H852" s="18">
        <v>-4.4380403460000002</v>
      </c>
      <c r="I852" s="18">
        <v>-1.9714952910000001</v>
      </c>
      <c r="J852" s="18"/>
      <c r="K852" s="17">
        <v>44207</v>
      </c>
      <c r="L852" s="18">
        <v>14484.75</v>
      </c>
      <c r="M852" s="18">
        <v>0.54333005400000001</v>
      </c>
      <c r="N852" s="18">
        <v>0.23532652179999999</v>
      </c>
    </row>
    <row r="853" spans="1:14" ht="15" thickBot="1" x14ac:dyDescent="0.35">
      <c r="A853" s="17">
        <v>44208</v>
      </c>
      <c r="B853" s="18">
        <v>78.349999999999994</v>
      </c>
      <c r="C853" s="18">
        <v>-0.52527905450000001</v>
      </c>
      <c r="D853" s="18">
        <v>-0.83951289689999997</v>
      </c>
      <c r="F853" s="17">
        <v>44208</v>
      </c>
      <c r="G853" s="18">
        <v>331.6</v>
      </c>
      <c r="H853" s="18">
        <v>3.4378769600000001</v>
      </c>
      <c r="I853" s="18">
        <v>1.467959816</v>
      </c>
      <c r="J853" s="18"/>
      <c r="K853" s="17">
        <v>44208</v>
      </c>
      <c r="L853" s="18">
        <v>14563.45</v>
      </c>
      <c r="M853" s="18">
        <v>9.6131067840000001E-3</v>
      </c>
      <c r="N853" s="18">
        <v>4.1747185740000003E-3</v>
      </c>
    </row>
    <row r="854" spans="1:14" ht="15" thickBot="1" x14ac:dyDescent="0.35">
      <c r="A854" s="17">
        <v>44209</v>
      </c>
      <c r="B854" s="18">
        <v>76.849999999999994</v>
      </c>
      <c r="C854" s="18">
        <v>0.79207920789999997</v>
      </c>
      <c r="D854" s="18">
        <v>0.16920585630000001</v>
      </c>
      <c r="F854" s="17">
        <v>44209</v>
      </c>
      <c r="G854" s="18">
        <v>343</v>
      </c>
      <c r="H854" s="18">
        <v>0.55393586009999995</v>
      </c>
      <c r="I854" s="18">
        <v>0.23990743249999999</v>
      </c>
      <c r="J854" s="18"/>
      <c r="K854" s="17">
        <v>44209</v>
      </c>
      <c r="L854" s="18">
        <v>14564.85</v>
      </c>
      <c r="M854" s="18">
        <v>0.21112472839999999</v>
      </c>
      <c r="N854" s="18">
        <v>9.1593650090000006E-2</v>
      </c>
    </row>
    <row r="855" spans="1:14" ht="15" thickBot="1" x14ac:dyDescent="0.35">
      <c r="A855" s="17">
        <v>44210</v>
      </c>
      <c r="B855" s="18">
        <v>77.150000000000006</v>
      </c>
      <c r="C855" s="18">
        <v>-2.161100196</v>
      </c>
      <c r="D855" s="18">
        <v>-1.227466701</v>
      </c>
      <c r="F855" s="17">
        <v>44210</v>
      </c>
      <c r="G855" s="18">
        <v>344.9</v>
      </c>
      <c r="H855" s="18">
        <v>-4.2186140910000001</v>
      </c>
      <c r="I855" s="18">
        <v>-1.871888322</v>
      </c>
      <c r="J855" s="18"/>
      <c r="K855" s="17">
        <v>44210</v>
      </c>
      <c r="L855" s="18">
        <v>14595.6</v>
      </c>
      <c r="M855" s="18">
        <v>-1.109238401</v>
      </c>
      <c r="N855" s="18">
        <v>-0.48442784109999998</v>
      </c>
    </row>
    <row r="856" spans="1:14" ht="15" thickBot="1" x14ac:dyDescent="0.35">
      <c r="A856" s="17">
        <v>44211</v>
      </c>
      <c r="B856" s="18">
        <v>75</v>
      </c>
      <c r="C856" s="18">
        <v>-3.4805890229999998</v>
      </c>
      <c r="D856" s="18">
        <v>-1.4723256819999999</v>
      </c>
      <c r="F856" s="17">
        <v>44211</v>
      </c>
      <c r="G856" s="18">
        <v>330.35</v>
      </c>
      <c r="H856" s="18">
        <v>-2.497351294</v>
      </c>
      <c r="I856" s="18">
        <v>-1.0983586320000001</v>
      </c>
      <c r="J856" s="18"/>
      <c r="K856" s="17">
        <v>44211</v>
      </c>
      <c r="L856" s="18">
        <v>14433.7</v>
      </c>
      <c r="M856" s="18">
        <v>-1.0558623220000001</v>
      </c>
      <c r="N856" s="18">
        <v>-0.46099321259999998</v>
      </c>
    </row>
    <row r="857" spans="1:14" ht="15" thickBot="1" x14ac:dyDescent="0.35">
      <c r="A857" s="17">
        <v>44214</v>
      </c>
      <c r="B857" s="18">
        <v>72.5</v>
      </c>
      <c r="C857" s="18">
        <v>0.55478502080000003</v>
      </c>
      <c r="D857" s="18">
        <v>0.41730744870000003</v>
      </c>
      <c r="F857" s="17">
        <v>44214</v>
      </c>
      <c r="G857" s="18">
        <v>322.10000000000002</v>
      </c>
      <c r="H857" s="18">
        <v>2.5302701019999998</v>
      </c>
      <c r="I857" s="18">
        <v>1.085210147</v>
      </c>
      <c r="J857" s="18"/>
      <c r="K857" s="17">
        <v>44214</v>
      </c>
      <c r="L857" s="18">
        <v>14281.3</v>
      </c>
      <c r="M857" s="18">
        <v>1.679468956</v>
      </c>
      <c r="N857" s="18">
        <v>0.723326935</v>
      </c>
    </row>
    <row r="858" spans="1:14" ht="15" thickBot="1" x14ac:dyDescent="0.35">
      <c r="A858" s="17">
        <v>44215</v>
      </c>
      <c r="B858" s="18">
        <v>73.2</v>
      </c>
      <c r="C858" s="18">
        <v>0.20689655169999999</v>
      </c>
      <c r="D858" s="18">
        <v>-8.9086078809999997E-2</v>
      </c>
      <c r="F858" s="17">
        <v>44215</v>
      </c>
      <c r="G858" s="18">
        <v>330.25</v>
      </c>
      <c r="H858" s="18">
        <v>-3.1339894020000001</v>
      </c>
      <c r="I858" s="18">
        <v>-1.3828586199999999</v>
      </c>
      <c r="J858" s="18"/>
      <c r="K858" s="17">
        <v>44215</v>
      </c>
      <c r="L858" s="18">
        <v>14521.15</v>
      </c>
      <c r="M858" s="18">
        <v>0.85082793030000003</v>
      </c>
      <c r="N858" s="18">
        <v>0.3679467884</v>
      </c>
    </row>
    <row r="859" spans="1:14" ht="15" thickBot="1" x14ac:dyDescent="0.35">
      <c r="A859" s="17">
        <v>44216</v>
      </c>
      <c r="B859" s="18">
        <v>73.05</v>
      </c>
      <c r="C859" s="18">
        <v>0.68823124570000005</v>
      </c>
      <c r="D859" s="18">
        <v>0.70762377190000003</v>
      </c>
      <c r="F859" s="17">
        <v>44216</v>
      </c>
      <c r="G859" s="18">
        <v>319.89999999999998</v>
      </c>
      <c r="H859" s="18">
        <v>10.331353549999999</v>
      </c>
      <c r="I859" s="18">
        <v>4.2698946150000001</v>
      </c>
      <c r="J859" s="18"/>
      <c r="K859" s="17">
        <v>44216</v>
      </c>
      <c r="L859" s="18">
        <v>14644.7</v>
      </c>
      <c r="M859" s="18">
        <v>-0.37112402439999997</v>
      </c>
      <c r="N859" s="18">
        <v>-0.16147694139999999</v>
      </c>
    </row>
    <row r="860" spans="1:14" ht="15" thickBot="1" x14ac:dyDescent="0.35">
      <c r="A860" s="17">
        <v>44217</v>
      </c>
      <c r="B860" s="18">
        <v>74.25</v>
      </c>
      <c r="C860" s="18">
        <v>-1.025290499</v>
      </c>
      <c r="D860" s="18">
        <v>-0.91620471299999995</v>
      </c>
      <c r="F860" s="17">
        <v>44217</v>
      </c>
      <c r="G860" s="18">
        <v>352.95</v>
      </c>
      <c r="H860" s="18">
        <v>6.2331775040000004</v>
      </c>
      <c r="I860" s="18">
        <v>2.6260171699999999</v>
      </c>
      <c r="J860" s="18"/>
      <c r="K860" s="17">
        <v>44217</v>
      </c>
      <c r="L860" s="18">
        <v>14590.35</v>
      </c>
      <c r="M860" s="18">
        <v>-1.4972224789999999</v>
      </c>
      <c r="N860" s="18">
        <v>-0.65515233610000001</v>
      </c>
    </row>
    <row r="861" spans="1:14" ht="15" thickBot="1" x14ac:dyDescent="0.35">
      <c r="A861" s="17">
        <v>44218</v>
      </c>
      <c r="B861" s="18">
        <v>72.7</v>
      </c>
      <c r="C861" s="18">
        <v>-8.0801104969999997</v>
      </c>
      <c r="D861" s="18">
        <v>-1.3345293869999999</v>
      </c>
      <c r="F861" s="17">
        <v>44218</v>
      </c>
      <c r="G861" s="18">
        <v>374.95</v>
      </c>
      <c r="H861" s="18">
        <v>4.7873049740000004</v>
      </c>
      <c r="I861" s="18">
        <v>2.0308670879999999</v>
      </c>
      <c r="J861" s="18"/>
      <c r="K861" s="17">
        <v>44218</v>
      </c>
      <c r="L861" s="18">
        <v>14371.9</v>
      </c>
      <c r="M861" s="18">
        <v>-0.92541695950000002</v>
      </c>
      <c r="N861" s="18">
        <v>-0.40377467360000002</v>
      </c>
    </row>
    <row r="862" spans="1:14" ht="15" thickBot="1" x14ac:dyDescent="0.35">
      <c r="A862" s="17">
        <v>44221</v>
      </c>
      <c r="B862" s="18">
        <v>70.5</v>
      </c>
      <c r="C862" s="18">
        <v>5.7099924870000001</v>
      </c>
      <c r="D862" s="18">
        <v>3.0790109900000001E-2</v>
      </c>
      <c r="F862" s="17">
        <v>44221</v>
      </c>
      <c r="G862" s="18">
        <v>392.9</v>
      </c>
      <c r="H862" s="18">
        <v>-2.2143038939999999</v>
      </c>
      <c r="I862" s="18">
        <v>-0.9724668286</v>
      </c>
      <c r="J862" s="18"/>
      <c r="K862" s="17">
        <v>44221</v>
      </c>
      <c r="L862" s="18">
        <v>14238.9</v>
      </c>
      <c r="M862" s="18">
        <v>-1.9060461129999999</v>
      </c>
      <c r="N862" s="18">
        <v>-0.83577599440000006</v>
      </c>
    </row>
    <row r="863" spans="1:14" ht="15" thickBot="1" x14ac:dyDescent="0.35">
      <c r="A863" s="17">
        <v>44223</v>
      </c>
      <c r="B863" s="18">
        <v>70.55</v>
      </c>
      <c r="C863" s="18">
        <v>-7.1073205400000006E-2</v>
      </c>
      <c r="D863" s="18">
        <v>0.21492170930000001</v>
      </c>
      <c r="F863" s="17">
        <v>44223</v>
      </c>
      <c r="G863" s="18">
        <v>384.2</v>
      </c>
      <c r="H863" s="18">
        <v>-2.6288391459999998</v>
      </c>
      <c r="I863" s="18">
        <v>-1.156965233</v>
      </c>
      <c r="J863" s="18"/>
      <c r="K863" s="17">
        <v>44223</v>
      </c>
      <c r="L863" s="18">
        <v>13967.5</v>
      </c>
      <c r="M863" s="18">
        <v>-1.07356363</v>
      </c>
      <c r="N863" s="18">
        <v>-0.46876352430000001</v>
      </c>
    </row>
    <row r="864" spans="1:14" ht="15" thickBot="1" x14ac:dyDescent="0.35">
      <c r="A864" s="17">
        <v>44224</v>
      </c>
      <c r="B864" s="18">
        <v>70.900000000000006</v>
      </c>
      <c r="C864" s="18">
        <v>0.28449502129999998</v>
      </c>
      <c r="D864" s="18">
        <v>0</v>
      </c>
      <c r="F864" s="17">
        <v>44224</v>
      </c>
      <c r="G864" s="18">
        <v>374.1</v>
      </c>
      <c r="H864" s="18">
        <v>1.577118418</v>
      </c>
      <c r="I864" s="18">
        <v>0.67958884190000002</v>
      </c>
      <c r="J864" s="18"/>
      <c r="K864" s="17">
        <v>44224</v>
      </c>
      <c r="L864" s="18">
        <v>13817.55</v>
      </c>
      <c r="M864" s="18">
        <v>-1.3240408029999999</v>
      </c>
      <c r="N864" s="18">
        <v>-0.57886432769999996</v>
      </c>
    </row>
    <row r="865" spans="1:14" ht="15" thickBot="1" x14ac:dyDescent="0.35">
      <c r="A865" s="17">
        <v>44225</v>
      </c>
      <c r="B865" s="18">
        <v>70.900000000000006</v>
      </c>
      <c r="C865" s="18">
        <v>0</v>
      </c>
      <c r="D865" s="18">
        <v>6.1211353599999997E-2</v>
      </c>
      <c r="F865" s="17">
        <v>44225</v>
      </c>
      <c r="G865" s="18">
        <v>380</v>
      </c>
      <c r="H865" s="18">
        <v>-2.3815789469999999</v>
      </c>
      <c r="I865" s="18">
        <v>-1.0468221200000001</v>
      </c>
      <c r="J865" s="18"/>
      <c r="K865" s="17">
        <v>44225</v>
      </c>
      <c r="L865" s="18">
        <v>13634.6</v>
      </c>
      <c r="M865" s="18">
        <v>4.7423466769999996</v>
      </c>
      <c r="N865" s="18">
        <v>2.0122299730000002</v>
      </c>
    </row>
    <row r="866" spans="1:14" ht="15" thickBot="1" x14ac:dyDescent="0.35">
      <c r="A866" s="17">
        <v>44228</v>
      </c>
      <c r="B866" s="18">
        <v>71</v>
      </c>
      <c r="C866" s="18">
        <v>-0.3546099291</v>
      </c>
      <c r="D866" s="18">
        <v>2.8983427179999999</v>
      </c>
      <c r="F866" s="17">
        <v>44228</v>
      </c>
      <c r="G866" s="18">
        <v>370.95</v>
      </c>
      <c r="H866" s="18">
        <v>0.98396010239999998</v>
      </c>
      <c r="I866" s="18">
        <v>0.42523976219999998</v>
      </c>
      <c r="J866" s="18"/>
      <c r="K866" s="17">
        <v>44228</v>
      </c>
      <c r="L866" s="18">
        <v>14281.2</v>
      </c>
      <c r="M866" s="18">
        <v>2.5673612860000001</v>
      </c>
      <c r="N866" s="18">
        <v>1.1009182719999999</v>
      </c>
    </row>
    <row r="867" spans="1:14" ht="15" thickBot="1" x14ac:dyDescent="0.35">
      <c r="A867" s="17">
        <v>44229</v>
      </c>
      <c r="B867" s="18">
        <v>75.900000000000006</v>
      </c>
      <c r="C867" s="18">
        <v>5.6939501779999997</v>
      </c>
      <c r="D867" s="18">
        <v>0.56845639059999997</v>
      </c>
      <c r="F867" s="17">
        <v>44229</v>
      </c>
      <c r="G867" s="18">
        <v>374.6</v>
      </c>
      <c r="H867" s="18">
        <v>-2.0154831820000001</v>
      </c>
      <c r="I867" s="18">
        <v>-0.88425446320000001</v>
      </c>
      <c r="J867" s="18"/>
      <c r="K867" s="17">
        <v>44229</v>
      </c>
      <c r="L867" s="18">
        <v>14647.85</v>
      </c>
      <c r="M867" s="18">
        <v>0.97010824110000005</v>
      </c>
      <c r="N867" s="18">
        <v>0.41928218290000002</v>
      </c>
    </row>
    <row r="868" spans="1:14" ht="15" thickBot="1" x14ac:dyDescent="0.35">
      <c r="A868" s="17">
        <v>44230</v>
      </c>
      <c r="B868" s="18">
        <v>76.900000000000006</v>
      </c>
      <c r="C868" s="18">
        <v>1.6835016840000001</v>
      </c>
      <c r="D868" s="18">
        <v>-0.74045443</v>
      </c>
      <c r="F868" s="17">
        <v>44230</v>
      </c>
      <c r="G868" s="18">
        <v>367.05</v>
      </c>
      <c r="H868" s="18">
        <v>-1.743631658</v>
      </c>
      <c r="I868" s="18">
        <v>-0.76392918809999999</v>
      </c>
      <c r="J868" s="18"/>
      <c r="K868" s="17">
        <v>44230</v>
      </c>
      <c r="L868" s="18">
        <v>14789.95</v>
      </c>
      <c r="M868" s="18">
        <v>0.71467449179999998</v>
      </c>
      <c r="N868" s="18">
        <v>0.30927534379999999</v>
      </c>
    </row>
    <row r="869" spans="1:14" ht="15" thickBot="1" x14ac:dyDescent="0.35">
      <c r="A869" s="17">
        <v>44231</v>
      </c>
      <c r="B869" s="18">
        <v>75.599999999999994</v>
      </c>
      <c r="C869" s="18">
        <v>-2.450331126</v>
      </c>
      <c r="D869" s="18">
        <v>-0.95836171680000004</v>
      </c>
      <c r="F869" s="17">
        <v>44231</v>
      </c>
      <c r="G869" s="18">
        <v>360.65</v>
      </c>
      <c r="H869" s="18">
        <v>2.4400388190000002</v>
      </c>
      <c r="I869" s="18">
        <v>1.0469734369999999</v>
      </c>
      <c r="J869" s="18"/>
      <c r="K869" s="17">
        <v>44231</v>
      </c>
      <c r="L869" s="18">
        <v>14895.65</v>
      </c>
      <c r="M869" s="18">
        <v>0.19200236309999999</v>
      </c>
      <c r="N869" s="18">
        <v>8.3305617999999998E-2</v>
      </c>
    </row>
    <row r="870" spans="1:14" ht="15" thickBot="1" x14ac:dyDescent="0.35">
      <c r="A870" s="17">
        <v>44232</v>
      </c>
      <c r="B870" s="18">
        <v>73.95</v>
      </c>
      <c r="C870" s="18">
        <v>6.7888662589999996E-2</v>
      </c>
      <c r="D870" s="18">
        <v>0.72796622590000004</v>
      </c>
      <c r="F870" s="17">
        <v>44232</v>
      </c>
      <c r="G870" s="18">
        <v>369.45</v>
      </c>
      <c r="H870" s="18">
        <v>-2.544322642</v>
      </c>
      <c r="I870" s="18">
        <v>-1.1192855639999999</v>
      </c>
      <c r="J870" s="18"/>
      <c r="K870" s="17">
        <v>44232</v>
      </c>
      <c r="L870" s="18">
        <v>14924.25</v>
      </c>
      <c r="M870" s="18">
        <v>1.2834815820000001</v>
      </c>
      <c r="N870" s="18">
        <v>0.5538621641</v>
      </c>
    </row>
    <row r="871" spans="1:14" ht="15" thickBot="1" x14ac:dyDescent="0.35">
      <c r="A871" s="17">
        <v>44235</v>
      </c>
      <c r="B871" s="18">
        <v>75.2</v>
      </c>
      <c r="C871" s="18">
        <v>0.47489823609999998</v>
      </c>
      <c r="D871" s="18">
        <v>-0.28972387760000001</v>
      </c>
      <c r="F871" s="17">
        <v>44235</v>
      </c>
      <c r="G871" s="18">
        <v>360.05</v>
      </c>
      <c r="H871" s="18">
        <v>-2.8884877100000002</v>
      </c>
      <c r="I871" s="18">
        <v>-1.272928268</v>
      </c>
      <c r="J871" s="18"/>
      <c r="K871" s="17">
        <v>44235</v>
      </c>
      <c r="L871" s="18">
        <v>15115.8</v>
      </c>
      <c r="M871" s="18">
        <v>-4.3001362809999999E-2</v>
      </c>
      <c r="N871" s="18">
        <v>-1.8679271040000001E-2</v>
      </c>
    </row>
    <row r="872" spans="1:14" ht="15" thickBot="1" x14ac:dyDescent="0.35">
      <c r="A872" s="17">
        <v>44236</v>
      </c>
      <c r="B872" s="18">
        <v>74.7</v>
      </c>
      <c r="C872" s="18">
        <v>-0.94530722479999996</v>
      </c>
      <c r="D872" s="18">
        <v>-0.52642399920000005</v>
      </c>
      <c r="F872" s="17">
        <v>44236</v>
      </c>
      <c r="G872" s="18">
        <v>349.65</v>
      </c>
      <c r="H872" s="18">
        <v>0.70070070070000001</v>
      </c>
      <c r="I872" s="18">
        <v>0.30324924939999998</v>
      </c>
      <c r="J872" s="18"/>
      <c r="K872" s="17">
        <v>44236</v>
      </c>
      <c r="L872" s="18">
        <v>15109.3</v>
      </c>
      <c r="M872" s="18">
        <v>-1.8531632839999999E-2</v>
      </c>
      <c r="N872" s="18">
        <v>-8.0489317030000007E-3</v>
      </c>
    </row>
    <row r="873" spans="1:14" ht="15" thickBot="1" x14ac:dyDescent="0.35">
      <c r="A873" s="17">
        <v>44237</v>
      </c>
      <c r="B873" s="18">
        <v>73.8</v>
      </c>
      <c r="C873" s="18">
        <v>-3.3401499659999998</v>
      </c>
      <c r="D873" s="18">
        <v>-1.2840167090000001</v>
      </c>
      <c r="F873" s="17">
        <v>44237</v>
      </c>
      <c r="G873" s="18">
        <v>352.1</v>
      </c>
      <c r="H873" s="18">
        <v>7.199659188</v>
      </c>
      <c r="I873" s="18">
        <v>3.0193404639999999</v>
      </c>
      <c r="J873" s="18"/>
      <c r="K873" s="17">
        <v>44237</v>
      </c>
      <c r="L873" s="18">
        <v>15106.5</v>
      </c>
      <c r="M873" s="18">
        <v>0.44219375770000002</v>
      </c>
      <c r="N873" s="18">
        <v>0.1916189569</v>
      </c>
    </row>
    <row r="874" spans="1:14" ht="15" thickBot="1" x14ac:dyDescent="0.35">
      <c r="A874" s="17">
        <v>44238</v>
      </c>
      <c r="B874" s="18">
        <v>71.650000000000006</v>
      </c>
      <c r="C874" s="18">
        <v>-7.052186178E-2</v>
      </c>
      <c r="D874" s="18">
        <v>0.1210577737</v>
      </c>
      <c r="F874" s="17">
        <v>44238</v>
      </c>
      <c r="G874" s="18">
        <v>377.45</v>
      </c>
      <c r="H874" s="18">
        <v>-3.5368923040000002</v>
      </c>
      <c r="I874" s="18">
        <v>-1.5638750770000001</v>
      </c>
      <c r="J874" s="18"/>
      <c r="K874" s="17">
        <v>44238</v>
      </c>
      <c r="L874" s="18">
        <v>15173.3</v>
      </c>
      <c r="M874" s="18">
        <v>-6.5905241439999998E-2</v>
      </c>
      <c r="N874" s="18">
        <v>-2.8631718630000001E-2</v>
      </c>
    </row>
    <row r="875" spans="1:14" ht="15" thickBot="1" x14ac:dyDescent="0.35">
      <c r="A875" s="17">
        <v>44239</v>
      </c>
      <c r="B875" s="18">
        <v>71.849999999999994</v>
      </c>
      <c r="C875" s="18">
        <v>0.21171489060000001</v>
      </c>
      <c r="D875" s="18">
        <v>-0.425186805</v>
      </c>
      <c r="F875" s="17">
        <v>44239</v>
      </c>
      <c r="G875" s="18">
        <v>364.1</v>
      </c>
      <c r="H875" s="18">
        <v>4.641581983</v>
      </c>
      <c r="I875" s="18">
        <v>1.970429674</v>
      </c>
      <c r="J875" s="18"/>
      <c r="K875" s="17">
        <v>44239</v>
      </c>
      <c r="L875" s="18">
        <v>15163.3</v>
      </c>
      <c r="M875" s="18">
        <v>0.99846339520000005</v>
      </c>
      <c r="N875" s="18">
        <v>0.43147664159999999</v>
      </c>
    </row>
    <row r="876" spans="1:14" ht="15" thickBot="1" x14ac:dyDescent="0.35">
      <c r="A876" s="17">
        <v>44242</v>
      </c>
      <c r="B876" s="18">
        <v>71.150000000000006</v>
      </c>
      <c r="C876" s="18">
        <v>-1.2676056339999999</v>
      </c>
      <c r="D876" s="18">
        <v>-0.61472290559999998</v>
      </c>
      <c r="F876" s="17">
        <v>44242</v>
      </c>
      <c r="G876" s="18">
        <v>381</v>
      </c>
      <c r="H876" s="18">
        <v>-0.80052493440000005</v>
      </c>
      <c r="I876" s="18">
        <v>-0.34906259979999998</v>
      </c>
      <c r="J876" s="18"/>
      <c r="K876" s="17">
        <v>44242</v>
      </c>
      <c r="L876" s="18">
        <v>15314.7</v>
      </c>
      <c r="M876" s="18">
        <v>-8.1620926299999993E-3</v>
      </c>
      <c r="N876" s="18">
        <v>-3.544896461E-3</v>
      </c>
    </row>
    <row r="877" spans="1:14" ht="15" thickBot="1" x14ac:dyDescent="0.35">
      <c r="A877" s="17">
        <v>44243</v>
      </c>
      <c r="B877" s="18">
        <v>70.150000000000006</v>
      </c>
      <c r="C877" s="18">
        <v>-1.925820257</v>
      </c>
      <c r="D877" s="18">
        <v>-0.68639924500000005</v>
      </c>
      <c r="F877" s="17">
        <v>44243</v>
      </c>
      <c r="G877" s="18">
        <v>377.95</v>
      </c>
      <c r="H877" s="18">
        <v>-2.1034528379999999</v>
      </c>
      <c r="I877" s="18">
        <v>-0.92326256100000004</v>
      </c>
      <c r="J877" s="18"/>
      <c r="K877" s="17">
        <v>44243</v>
      </c>
      <c r="L877" s="18">
        <v>15313.45</v>
      </c>
      <c r="M877" s="18">
        <v>-0.68273315290000003</v>
      </c>
      <c r="N877" s="18">
        <v>-0.2975240482</v>
      </c>
    </row>
    <row r="878" spans="1:14" ht="15" thickBot="1" x14ac:dyDescent="0.35">
      <c r="A878" s="17">
        <v>44244</v>
      </c>
      <c r="B878" s="18">
        <v>69.05</v>
      </c>
      <c r="C878" s="18">
        <v>1.0909090910000001</v>
      </c>
      <c r="D878" s="18">
        <v>0.68639924500000005</v>
      </c>
      <c r="F878" s="17">
        <v>44244</v>
      </c>
      <c r="G878" s="18">
        <v>370</v>
      </c>
      <c r="H878" s="18">
        <v>-1.351351351E-2</v>
      </c>
      <c r="I878" s="18">
        <v>-5.8692409289999997E-3</v>
      </c>
      <c r="J878" s="18"/>
      <c r="K878" s="17">
        <v>44244</v>
      </c>
      <c r="L878" s="18">
        <v>15208.9</v>
      </c>
      <c r="M878" s="18">
        <v>-0.59143001799999995</v>
      </c>
      <c r="N878" s="18">
        <v>-0.25761735959999998</v>
      </c>
    </row>
    <row r="879" spans="1:14" ht="15" thickBot="1" x14ac:dyDescent="0.35">
      <c r="A879" s="17">
        <v>44245</v>
      </c>
      <c r="B879" s="18">
        <v>70.150000000000006</v>
      </c>
      <c r="C879" s="18">
        <v>-1.6546762589999999</v>
      </c>
      <c r="D879" s="18">
        <v>-0.90709383050000003</v>
      </c>
      <c r="F879" s="17">
        <v>44245</v>
      </c>
      <c r="G879" s="18">
        <v>369.95</v>
      </c>
      <c r="H879" s="18">
        <v>-1.8651169080000001</v>
      </c>
      <c r="I879" s="18">
        <v>-0.81765905640000003</v>
      </c>
      <c r="J879" s="18"/>
      <c r="K879" s="17">
        <v>44245</v>
      </c>
      <c r="L879" s="18">
        <v>15118.95</v>
      </c>
      <c r="M879" s="18">
        <v>-0.90747042619999996</v>
      </c>
      <c r="N879" s="18">
        <v>-0.39590850420000001</v>
      </c>
    </row>
    <row r="880" spans="1:14" ht="15" thickBot="1" x14ac:dyDescent="0.35">
      <c r="A880" s="17">
        <v>44246</v>
      </c>
      <c r="B880" s="18">
        <v>68.7</v>
      </c>
      <c r="C880" s="18">
        <v>-2.1945866860000001</v>
      </c>
      <c r="D880" s="18">
        <v>-0.92644483850000003</v>
      </c>
      <c r="F880" s="17">
        <v>44246</v>
      </c>
      <c r="G880" s="18">
        <v>363.05</v>
      </c>
      <c r="H880" s="18">
        <v>10.659688750000001</v>
      </c>
      <c r="I880" s="18">
        <v>4.3989444339999997</v>
      </c>
      <c r="J880" s="18"/>
      <c r="K880" s="17">
        <v>44246</v>
      </c>
      <c r="L880" s="18">
        <v>14981.75</v>
      </c>
      <c r="M880" s="18">
        <v>-2.0428187630000001</v>
      </c>
      <c r="N880" s="18">
        <v>-0.89637203899999995</v>
      </c>
    </row>
    <row r="881" spans="1:14" ht="15" thickBot="1" x14ac:dyDescent="0.35">
      <c r="A881" s="17">
        <v>44249</v>
      </c>
      <c r="B881" s="18">
        <v>67.25</v>
      </c>
      <c r="C881" s="18">
        <v>0.67314884070000003</v>
      </c>
      <c r="D881" s="18">
        <v>0.83151704510000002</v>
      </c>
      <c r="F881" s="17">
        <v>44249</v>
      </c>
      <c r="G881" s="18">
        <v>401.75</v>
      </c>
      <c r="H881" s="18">
        <v>1.630367144</v>
      </c>
      <c r="I881" s="18">
        <v>0.70234944880000005</v>
      </c>
      <c r="J881" s="18"/>
      <c r="K881" s="17">
        <v>44249</v>
      </c>
      <c r="L881" s="18">
        <v>14675.7</v>
      </c>
      <c r="M881" s="18">
        <v>0.21872891920000001</v>
      </c>
      <c r="N881" s="18">
        <v>9.4889025579999994E-2</v>
      </c>
    </row>
    <row r="882" spans="1:14" ht="15" thickBot="1" x14ac:dyDescent="0.35">
      <c r="A882" s="17">
        <v>44250</v>
      </c>
      <c r="B882" s="18">
        <v>68.55</v>
      </c>
      <c r="C882" s="18">
        <v>1.7830609209999999</v>
      </c>
      <c r="D882" s="18">
        <v>0.81589513250000001</v>
      </c>
      <c r="F882" s="17">
        <v>44250</v>
      </c>
      <c r="G882" s="18">
        <v>408.3</v>
      </c>
      <c r="H882" s="18">
        <v>-0.66127847169999998</v>
      </c>
      <c r="I882" s="18">
        <v>-0.2881433598</v>
      </c>
      <c r="J882" s="18"/>
      <c r="K882" s="17">
        <v>44250</v>
      </c>
      <c r="L882" s="18">
        <v>14707.8</v>
      </c>
      <c r="M882" s="18">
        <v>1.864316893</v>
      </c>
      <c r="N882" s="18">
        <v>0.80220771329999996</v>
      </c>
    </row>
    <row r="883" spans="1:14" ht="15" thickBot="1" x14ac:dyDescent="0.35">
      <c r="A883" s="17">
        <v>44251</v>
      </c>
      <c r="B883" s="18">
        <v>69.849999999999994</v>
      </c>
      <c r="C883" s="18">
        <v>1.532846715</v>
      </c>
      <c r="D883" s="18">
        <v>1.915644967</v>
      </c>
      <c r="F883" s="17">
        <v>44251</v>
      </c>
      <c r="G883" s="18">
        <v>405.6</v>
      </c>
      <c r="H883" s="18">
        <v>1.1464497039999999</v>
      </c>
      <c r="I883" s="18">
        <v>0.49506433999999999</v>
      </c>
      <c r="J883" s="18"/>
      <c r="K883" s="17">
        <v>44251</v>
      </c>
      <c r="L883" s="18">
        <v>14982</v>
      </c>
      <c r="M883" s="18">
        <v>0.76992390870000005</v>
      </c>
      <c r="N883" s="18">
        <v>0.33309306259999999</v>
      </c>
    </row>
    <row r="884" spans="1:14" ht="15" thickBot="1" x14ac:dyDescent="0.35">
      <c r="A884" s="17">
        <v>44252</v>
      </c>
      <c r="B884" s="18">
        <v>73</v>
      </c>
      <c r="C884" s="18">
        <v>2.516175413</v>
      </c>
      <c r="D884" s="18">
        <v>2.0622334910000002</v>
      </c>
      <c r="F884" s="17">
        <v>44252</v>
      </c>
      <c r="G884" s="18">
        <v>410.25</v>
      </c>
      <c r="H884" s="18">
        <v>2.5716026809999999</v>
      </c>
      <c r="I884" s="18">
        <v>1.102714142</v>
      </c>
      <c r="J884" s="18"/>
      <c r="K884" s="17">
        <v>44252</v>
      </c>
      <c r="L884" s="18">
        <v>15097.35</v>
      </c>
      <c r="M884" s="18">
        <v>-3.7635744020000002</v>
      </c>
      <c r="N884" s="18">
        <v>-1.666051588</v>
      </c>
    </row>
    <row r="885" spans="1:14" ht="15" thickBot="1" x14ac:dyDescent="0.35">
      <c r="A885" s="17">
        <v>44253</v>
      </c>
      <c r="B885" s="18">
        <v>76.55</v>
      </c>
      <c r="C885" s="18">
        <v>8.2047685829999999</v>
      </c>
      <c r="D885" s="18">
        <v>3.250875352</v>
      </c>
      <c r="F885" s="17">
        <v>44253</v>
      </c>
      <c r="G885" s="18">
        <v>420.8</v>
      </c>
      <c r="H885" s="18">
        <v>-0.1901140684</v>
      </c>
      <c r="I885" s="18">
        <v>-8.2644074779999993E-2</v>
      </c>
      <c r="J885" s="18"/>
      <c r="K885" s="17">
        <v>44253</v>
      </c>
      <c r="L885" s="18">
        <v>14529.15</v>
      </c>
      <c r="M885" s="18">
        <v>1.5995429880000001</v>
      </c>
      <c r="N885" s="18">
        <v>0.68917544210000004</v>
      </c>
    </row>
    <row r="886" spans="1:14" ht="15" thickBot="1" x14ac:dyDescent="0.35">
      <c r="A886" s="17">
        <v>44256</v>
      </c>
      <c r="B886" s="18">
        <v>82.5</v>
      </c>
      <c r="C886" s="18">
        <v>8.360337006</v>
      </c>
      <c r="D886" s="18">
        <v>4.4729761259999998</v>
      </c>
      <c r="F886" s="17">
        <v>44256</v>
      </c>
      <c r="G886" s="18">
        <v>420</v>
      </c>
      <c r="H886" s="18">
        <v>-1.869047619</v>
      </c>
      <c r="I886" s="18">
        <v>-0.8193986218</v>
      </c>
      <c r="J886" s="18"/>
      <c r="K886" s="17">
        <v>44256</v>
      </c>
      <c r="L886" s="18">
        <v>14761.55</v>
      </c>
      <c r="M886" s="18">
        <v>1.067299843</v>
      </c>
      <c r="N886" s="18">
        <v>0.46106630599999998</v>
      </c>
    </row>
    <row r="887" spans="1:14" ht="15" thickBot="1" x14ac:dyDescent="0.35">
      <c r="A887" s="17">
        <v>44257</v>
      </c>
      <c r="B887" s="18">
        <v>91.45</v>
      </c>
      <c r="C887" s="18">
        <v>5.2033492819999996</v>
      </c>
      <c r="D887" s="18">
        <v>-1.2037757389999999</v>
      </c>
      <c r="F887" s="17">
        <v>44257</v>
      </c>
      <c r="G887" s="18">
        <v>412.15</v>
      </c>
      <c r="H887" s="18">
        <v>2.935824336</v>
      </c>
      <c r="I887" s="18">
        <v>1.2566546810000001</v>
      </c>
      <c r="J887" s="18"/>
      <c r="K887" s="17">
        <v>44257</v>
      </c>
      <c r="L887" s="18">
        <v>14919.1</v>
      </c>
      <c r="M887" s="18">
        <v>2.1884698139999998</v>
      </c>
      <c r="N887" s="18">
        <v>0.94018960070000002</v>
      </c>
    </row>
    <row r="888" spans="1:14" ht="15" thickBot="1" x14ac:dyDescent="0.35">
      <c r="A888" s="17">
        <v>44258</v>
      </c>
      <c r="B888" s="18">
        <v>88.95</v>
      </c>
      <c r="C888" s="18">
        <v>-2.7288231949999999</v>
      </c>
      <c r="D888" s="18">
        <v>-0.39236357849999998</v>
      </c>
      <c r="F888" s="17">
        <v>44258</v>
      </c>
      <c r="G888" s="18">
        <v>424.25</v>
      </c>
      <c r="H888" s="18">
        <v>1.131408368</v>
      </c>
      <c r="I888" s="18">
        <v>0.48860553179999999</v>
      </c>
      <c r="J888" s="18"/>
      <c r="K888" s="17">
        <v>44258</v>
      </c>
      <c r="L888" s="18">
        <v>15245.6</v>
      </c>
      <c r="M888" s="18">
        <v>-1.0812955870000001</v>
      </c>
      <c r="N888" s="18">
        <v>-0.47215804420000002</v>
      </c>
    </row>
    <row r="889" spans="1:14" ht="15" thickBot="1" x14ac:dyDescent="0.35">
      <c r="A889" s="17">
        <v>44259</v>
      </c>
      <c r="B889" s="18">
        <v>88.15</v>
      </c>
      <c r="C889" s="18">
        <v>-0.64289888949999996</v>
      </c>
      <c r="D889" s="18">
        <v>-2.4640822329999999E-2</v>
      </c>
      <c r="F889" s="17">
        <v>44259</v>
      </c>
      <c r="G889" s="18">
        <v>429.05</v>
      </c>
      <c r="H889" s="18">
        <v>0.68756555180000001</v>
      </c>
      <c r="I889" s="18">
        <v>0.29758405069999999</v>
      </c>
      <c r="J889" s="18"/>
      <c r="K889" s="17">
        <v>44259</v>
      </c>
      <c r="L889" s="18">
        <v>15080.75</v>
      </c>
      <c r="M889" s="18">
        <v>-0.94590786270000005</v>
      </c>
      <c r="N889" s="18">
        <v>-0.41275781169999998</v>
      </c>
    </row>
    <row r="890" spans="1:14" ht="15" thickBot="1" x14ac:dyDescent="0.35">
      <c r="A890" s="17">
        <v>44260</v>
      </c>
      <c r="B890" s="18">
        <v>88.1</v>
      </c>
      <c r="C890" s="18">
        <v>4.5882352940000004</v>
      </c>
      <c r="D890" s="18">
        <v>0.97488825670000001</v>
      </c>
      <c r="F890" s="17">
        <v>44260</v>
      </c>
      <c r="G890" s="18">
        <v>432</v>
      </c>
      <c r="H890" s="18">
        <v>3.3680555559999998</v>
      </c>
      <c r="I890" s="18">
        <v>1.4386346889999999</v>
      </c>
      <c r="J890" s="18"/>
      <c r="K890" s="17">
        <v>44260</v>
      </c>
      <c r="L890" s="18">
        <v>14938.1</v>
      </c>
      <c r="M890" s="18">
        <v>0.1211666812</v>
      </c>
      <c r="N890" s="18">
        <v>5.2590166569999999E-2</v>
      </c>
    </row>
    <row r="891" spans="1:14" ht="15" thickBot="1" x14ac:dyDescent="0.35">
      <c r="A891" s="17">
        <v>44263</v>
      </c>
      <c r="B891" s="18">
        <v>90.1</v>
      </c>
      <c r="C891" s="18">
        <v>-1.0123734529999999</v>
      </c>
      <c r="D891" s="18">
        <v>-0.36302341370000002</v>
      </c>
      <c r="F891" s="17">
        <v>44263</v>
      </c>
      <c r="G891" s="18">
        <v>446.55</v>
      </c>
      <c r="H891" s="18">
        <v>0.92934721760000005</v>
      </c>
      <c r="I891" s="18">
        <v>0.4017464369</v>
      </c>
      <c r="J891" s="18"/>
      <c r="K891" s="17">
        <v>44263</v>
      </c>
      <c r="L891" s="18">
        <v>14956.2</v>
      </c>
      <c r="M891" s="18">
        <v>0.95077626670000004</v>
      </c>
      <c r="N891" s="18">
        <v>0.41096628239999999</v>
      </c>
    </row>
    <row r="892" spans="1:14" ht="15" thickBot="1" x14ac:dyDescent="0.35">
      <c r="A892" s="17">
        <v>44264</v>
      </c>
      <c r="B892" s="18">
        <v>89.35</v>
      </c>
      <c r="C892" s="18">
        <v>2.1590909090000001</v>
      </c>
      <c r="D892" s="18">
        <v>0.98516388919999998</v>
      </c>
      <c r="F892" s="17">
        <v>44264</v>
      </c>
      <c r="G892" s="18">
        <v>450.7</v>
      </c>
      <c r="H892" s="18">
        <v>4.7148879519999998</v>
      </c>
      <c r="I892" s="18">
        <v>2.0008432350000001</v>
      </c>
      <c r="J892" s="18"/>
      <c r="K892" s="17">
        <v>44264</v>
      </c>
      <c r="L892" s="18">
        <v>15098.4</v>
      </c>
      <c r="M892" s="18">
        <v>0.5060138823</v>
      </c>
      <c r="N892" s="18">
        <v>0.21920489979999999</v>
      </c>
    </row>
    <row r="893" spans="1:14" ht="15" thickBot="1" x14ac:dyDescent="0.35">
      <c r="A893" s="17">
        <v>44265</v>
      </c>
      <c r="B893" s="18">
        <v>91.4</v>
      </c>
      <c r="C893" s="18">
        <v>-2.4471635150000002</v>
      </c>
      <c r="D893" s="18">
        <v>-0.88806055490000002</v>
      </c>
      <c r="F893" s="17">
        <v>44265</v>
      </c>
      <c r="G893" s="18">
        <v>471.95</v>
      </c>
      <c r="H893" s="18">
        <v>3.0087933040000001</v>
      </c>
      <c r="I893" s="18">
        <v>1.2874299659999999</v>
      </c>
      <c r="J893" s="18"/>
      <c r="K893" s="17">
        <v>44265</v>
      </c>
      <c r="L893" s="18">
        <v>15174.8</v>
      </c>
      <c r="M893" s="18">
        <v>-0.94795318549999996</v>
      </c>
      <c r="N893" s="18">
        <v>-0.41365457589999999</v>
      </c>
    </row>
    <row r="894" spans="1:14" ht="15" thickBot="1" x14ac:dyDescent="0.35">
      <c r="A894" s="17">
        <v>44267</v>
      </c>
      <c r="B894" s="18">
        <v>89.55</v>
      </c>
      <c r="C894" s="18">
        <v>-1.7673888259999999</v>
      </c>
      <c r="D894" s="18">
        <v>6.0349784580000003</v>
      </c>
      <c r="F894" s="17">
        <v>44267</v>
      </c>
      <c r="G894" s="18">
        <v>486.15</v>
      </c>
      <c r="H894" s="18">
        <v>4.4533580170000002</v>
      </c>
      <c r="I894" s="18">
        <v>1.892240645</v>
      </c>
      <c r="J894" s="18"/>
      <c r="K894" s="17">
        <v>44267</v>
      </c>
      <c r="L894" s="18">
        <v>15030.95</v>
      </c>
      <c r="M894" s="18">
        <v>-0.67494070569999998</v>
      </c>
      <c r="N894" s="18">
        <v>-0.29411670109999999</v>
      </c>
    </row>
    <row r="895" spans="1:14" ht="15" thickBot="1" x14ac:dyDescent="0.35">
      <c r="A895" s="17">
        <v>44270</v>
      </c>
      <c r="B895" s="18">
        <v>102.9</v>
      </c>
      <c r="C895" s="18">
        <v>13.058618689999999</v>
      </c>
      <c r="D895" s="18">
        <v>-1.809822209</v>
      </c>
      <c r="F895" s="17">
        <v>44270</v>
      </c>
      <c r="G895" s="18">
        <v>507.8</v>
      </c>
      <c r="H895" s="18">
        <v>-5.0118156750000002</v>
      </c>
      <c r="I895" s="18">
        <v>-2.2330413679999999</v>
      </c>
      <c r="J895" s="18"/>
      <c r="K895" s="17">
        <v>44270</v>
      </c>
      <c r="L895" s="18">
        <v>14929.5</v>
      </c>
      <c r="M895" s="18">
        <v>-0.1275997187</v>
      </c>
      <c r="N895" s="18">
        <v>-5.5451239059999997E-2</v>
      </c>
    </row>
    <row r="896" spans="1:14" ht="15" thickBot="1" x14ac:dyDescent="0.35">
      <c r="A896" s="17">
        <v>44271</v>
      </c>
      <c r="B896" s="18">
        <v>98.7</v>
      </c>
      <c r="C896" s="18">
        <v>-4.5174537990000001</v>
      </c>
      <c r="D896" s="18">
        <v>-2.2577561780000002</v>
      </c>
      <c r="F896" s="17">
        <v>44271</v>
      </c>
      <c r="G896" s="18">
        <v>482.35</v>
      </c>
      <c r="H896" s="18">
        <v>4.7061262570000002</v>
      </c>
      <c r="I896" s="18">
        <v>1.997209258</v>
      </c>
      <c r="J896" s="18"/>
      <c r="K896" s="17">
        <v>44271</v>
      </c>
      <c r="L896" s="18">
        <v>14910.45</v>
      </c>
      <c r="M896" s="18">
        <v>-1.2685733830000001</v>
      </c>
      <c r="N896" s="18">
        <v>-0.55445876149999995</v>
      </c>
    </row>
    <row r="897" spans="1:14" ht="15" thickBot="1" x14ac:dyDescent="0.35">
      <c r="A897" s="17">
        <v>44272</v>
      </c>
      <c r="B897" s="18">
        <v>93.7</v>
      </c>
      <c r="C897" s="18">
        <v>-6.1827956989999997</v>
      </c>
      <c r="D897" s="18">
        <v>-1.605184057</v>
      </c>
      <c r="F897" s="17">
        <v>44272</v>
      </c>
      <c r="G897" s="18">
        <v>505.05</v>
      </c>
      <c r="H897" s="18">
        <v>-0.26730026730000001</v>
      </c>
      <c r="I897" s="18">
        <v>-0.1162424586</v>
      </c>
      <c r="J897" s="18"/>
      <c r="K897" s="17">
        <v>44272</v>
      </c>
      <c r="L897" s="18">
        <v>14721.3</v>
      </c>
      <c r="M897" s="18">
        <v>-1.110295966</v>
      </c>
      <c r="N897" s="18">
        <v>-0.48489229010000001</v>
      </c>
    </row>
    <row r="898" spans="1:14" ht="15" thickBot="1" x14ac:dyDescent="0.35">
      <c r="A898" s="17">
        <v>44273</v>
      </c>
      <c r="B898" s="18">
        <v>90.3</v>
      </c>
      <c r="C898" s="18">
        <v>-1.375358166</v>
      </c>
      <c r="D898" s="18">
        <v>4.806801619E-2</v>
      </c>
      <c r="F898" s="17">
        <v>44273</v>
      </c>
      <c r="G898" s="18">
        <v>503.7</v>
      </c>
      <c r="H898" s="18">
        <v>-9.9265435779999998E-3</v>
      </c>
      <c r="I898" s="18">
        <v>-4.3112570829999999E-3</v>
      </c>
      <c r="J898" s="18"/>
      <c r="K898" s="17">
        <v>44273</v>
      </c>
      <c r="L898" s="18">
        <v>14557.85</v>
      </c>
      <c r="M898" s="18">
        <v>1.2786915649999999</v>
      </c>
      <c r="N898" s="18">
        <v>0.55180819920000002</v>
      </c>
    </row>
    <row r="899" spans="1:14" ht="15" thickBot="1" x14ac:dyDescent="0.35">
      <c r="A899" s="17">
        <v>44274</v>
      </c>
      <c r="B899" s="18">
        <v>90.4</v>
      </c>
      <c r="C899" s="18">
        <v>4.9389889599999997</v>
      </c>
      <c r="D899" s="18">
        <v>1.672835396</v>
      </c>
      <c r="F899" s="17">
        <v>44274</v>
      </c>
      <c r="G899" s="18">
        <v>503.65</v>
      </c>
      <c r="H899" s="18">
        <v>0.258115755</v>
      </c>
      <c r="I899" s="18">
        <v>0.1119538249</v>
      </c>
      <c r="J899" s="18"/>
      <c r="K899" s="17">
        <v>44274</v>
      </c>
      <c r="L899" s="18">
        <v>14744</v>
      </c>
      <c r="M899" s="18">
        <v>-5.1546391749999997E-2</v>
      </c>
      <c r="N899" s="18">
        <v>-2.2392085150000001E-2</v>
      </c>
    </row>
    <row r="900" spans="1:14" ht="15" thickBot="1" x14ac:dyDescent="0.35">
      <c r="A900" s="17">
        <v>44277</v>
      </c>
      <c r="B900" s="18">
        <v>93.95</v>
      </c>
      <c r="C900" s="18">
        <v>1.5503875970000001</v>
      </c>
      <c r="D900" s="18">
        <v>-0.46473903290000002</v>
      </c>
      <c r="F900" s="17">
        <v>44277</v>
      </c>
      <c r="G900" s="18">
        <v>504.95</v>
      </c>
      <c r="H900" s="18">
        <v>-3.4656896719999999</v>
      </c>
      <c r="I900" s="18">
        <v>-1.5318301809999999</v>
      </c>
      <c r="J900" s="18"/>
      <c r="K900" s="17">
        <v>44277</v>
      </c>
      <c r="L900" s="18">
        <v>14736.4</v>
      </c>
      <c r="M900" s="18">
        <v>0.53167666459999996</v>
      </c>
      <c r="N900" s="18">
        <v>0.2302925767</v>
      </c>
    </row>
    <row r="901" spans="1:14" ht="15" thickBot="1" x14ac:dyDescent="0.35">
      <c r="A901" s="17">
        <v>44278</v>
      </c>
      <c r="B901" s="18">
        <v>92.95</v>
      </c>
      <c r="C901" s="18">
        <v>-2.889858233</v>
      </c>
      <c r="D901" s="18">
        <v>-1.4489702369999999</v>
      </c>
      <c r="F901" s="17">
        <v>44278</v>
      </c>
      <c r="G901" s="18">
        <v>487.45</v>
      </c>
      <c r="H901" s="18">
        <v>3.3952200229999998</v>
      </c>
      <c r="I901" s="18">
        <v>1.450046172</v>
      </c>
      <c r="J901" s="18"/>
      <c r="K901" s="17">
        <v>44278</v>
      </c>
      <c r="L901" s="18">
        <v>14814.75</v>
      </c>
      <c r="M901" s="18">
        <v>-1.7911203360000001</v>
      </c>
      <c r="N901" s="18">
        <v>-0.78492432249999999</v>
      </c>
    </row>
    <row r="902" spans="1:14" ht="15" thickBot="1" x14ac:dyDescent="0.35">
      <c r="A902" s="17">
        <v>44279</v>
      </c>
      <c r="B902" s="18">
        <v>89.9</v>
      </c>
      <c r="C902" s="18">
        <v>-3.4250421109999998</v>
      </c>
      <c r="D902" s="18">
        <v>-0.21793468299999999</v>
      </c>
      <c r="F902" s="17">
        <v>44279</v>
      </c>
      <c r="G902" s="18">
        <v>504</v>
      </c>
      <c r="H902" s="18">
        <v>-0.68452380950000002</v>
      </c>
      <c r="I902" s="18">
        <v>-0.29830707350000002</v>
      </c>
      <c r="J902" s="18"/>
      <c r="K902" s="17">
        <v>44279</v>
      </c>
      <c r="L902" s="18">
        <v>14549.4</v>
      </c>
      <c r="M902" s="18">
        <v>-1.5430189560000001</v>
      </c>
      <c r="N902" s="18">
        <v>-0.67534849969999999</v>
      </c>
    </row>
    <row r="903" spans="1:14" ht="15" thickBot="1" x14ac:dyDescent="0.35">
      <c r="A903" s="17">
        <v>44280</v>
      </c>
      <c r="B903" s="18">
        <v>89.45</v>
      </c>
      <c r="C903" s="18">
        <v>2.558139535</v>
      </c>
      <c r="D903" s="18">
        <v>-0.39016049660000002</v>
      </c>
      <c r="F903" s="17">
        <v>44280</v>
      </c>
      <c r="G903" s="18">
        <v>500.55</v>
      </c>
      <c r="H903" s="18">
        <v>-0.92897812410000002</v>
      </c>
      <c r="I903" s="18">
        <v>-0.40533574189999999</v>
      </c>
      <c r="J903" s="18"/>
      <c r="K903" s="17">
        <v>44280</v>
      </c>
      <c r="L903" s="18">
        <v>14324.9</v>
      </c>
      <c r="M903" s="18">
        <v>1.2733073180000001</v>
      </c>
      <c r="N903" s="18">
        <v>0.54949931190000001</v>
      </c>
    </row>
    <row r="904" spans="1:14" ht="15" thickBot="1" x14ac:dyDescent="0.35">
      <c r="A904" s="17">
        <v>44281</v>
      </c>
      <c r="B904" s="18">
        <v>88.65</v>
      </c>
      <c r="C904" s="18">
        <v>1.473922902</v>
      </c>
      <c r="D904" s="18">
        <v>1.3267455800000001</v>
      </c>
      <c r="F904" s="17">
        <v>44281</v>
      </c>
      <c r="G904" s="18">
        <v>495.9</v>
      </c>
      <c r="H904" s="18">
        <v>-1.6333938290000001</v>
      </c>
      <c r="I904" s="18">
        <v>-0.71523123129999999</v>
      </c>
      <c r="J904" s="18"/>
      <c r="K904" s="17">
        <v>44281</v>
      </c>
      <c r="L904" s="18">
        <v>14507.3</v>
      </c>
      <c r="M904" s="18">
        <v>2.3284829020000002</v>
      </c>
      <c r="N904" s="18">
        <v>0.99965354259999994</v>
      </c>
    </row>
    <row r="905" spans="1:14" ht="15" thickBot="1" x14ac:dyDescent="0.35">
      <c r="A905" s="17">
        <v>44285</v>
      </c>
      <c r="B905" s="18">
        <v>91.4</v>
      </c>
      <c r="C905" s="18">
        <v>0</v>
      </c>
      <c r="D905" s="18">
        <v>-0.64624785780000005</v>
      </c>
      <c r="F905" s="17">
        <v>44285</v>
      </c>
      <c r="G905" s="18">
        <v>487.8</v>
      </c>
      <c r="H905" s="18">
        <v>-1.1172611729999999</v>
      </c>
      <c r="I905" s="18">
        <v>-0.4879513117</v>
      </c>
      <c r="J905" s="18"/>
      <c r="K905" s="17">
        <v>44285</v>
      </c>
      <c r="L905" s="18">
        <v>14845.1</v>
      </c>
      <c r="M905" s="18">
        <v>-1.040073829</v>
      </c>
      <c r="N905" s="18">
        <v>-0.45406373840000003</v>
      </c>
    </row>
    <row r="906" spans="1:14" ht="15" thickBot="1" x14ac:dyDescent="0.35">
      <c r="A906" s="17">
        <v>44286</v>
      </c>
      <c r="B906" s="18">
        <v>90.05</v>
      </c>
      <c r="C906" s="18">
        <v>2.0670391060000002</v>
      </c>
      <c r="D906" s="18">
        <v>1.7487559239999999</v>
      </c>
      <c r="F906" s="17">
        <v>44286</v>
      </c>
      <c r="G906" s="18">
        <v>482.35</v>
      </c>
      <c r="H906" s="18">
        <v>-2.8298953039999999</v>
      </c>
      <c r="I906" s="18">
        <v>-1.246732934</v>
      </c>
      <c r="J906" s="18"/>
      <c r="K906" s="17">
        <v>44286</v>
      </c>
      <c r="L906" s="18">
        <v>14690.7</v>
      </c>
      <c r="M906" s="18">
        <v>1.202461421</v>
      </c>
      <c r="N906" s="18">
        <v>0.51910754349999999</v>
      </c>
    </row>
    <row r="907" spans="1:14" ht="15" thickBot="1" x14ac:dyDescent="0.35">
      <c r="A907" s="17">
        <v>44287</v>
      </c>
      <c r="B907" s="18">
        <v>93.75</v>
      </c>
      <c r="C907" s="18">
        <v>-2.0799124249999998</v>
      </c>
      <c r="D907" s="18">
        <v>-1.484307872</v>
      </c>
      <c r="F907" s="17">
        <v>44287</v>
      </c>
      <c r="G907" s="18">
        <v>468.7</v>
      </c>
      <c r="H907" s="18">
        <v>3.1470023469999999</v>
      </c>
      <c r="I907" s="18">
        <v>1.345661105</v>
      </c>
      <c r="J907" s="18"/>
      <c r="K907" s="17">
        <v>44287</v>
      </c>
      <c r="L907" s="18">
        <v>14867.35</v>
      </c>
      <c r="M907" s="18">
        <v>-1.543987328</v>
      </c>
      <c r="N907" s="18">
        <v>-0.67577565139999995</v>
      </c>
    </row>
    <row r="908" spans="1:14" ht="15" thickBot="1" x14ac:dyDescent="0.35">
      <c r="A908" s="17">
        <v>44291</v>
      </c>
      <c r="B908" s="18">
        <v>90.6</v>
      </c>
      <c r="C908" s="18">
        <v>0.7266629402</v>
      </c>
      <c r="D908" s="18">
        <v>3.1430759199999998</v>
      </c>
      <c r="F908" s="17">
        <v>44291</v>
      </c>
      <c r="G908" s="18">
        <v>483.45</v>
      </c>
      <c r="H908" s="18">
        <v>0.2068466232</v>
      </c>
      <c r="I908" s="18">
        <v>8.9739567399999998E-2</v>
      </c>
      <c r="J908" s="18"/>
      <c r="K908" s="17">
        <v>44291</v>
      </c>
      <c r="L908" s="18">
        <v>14637.8</v>
      </c>
      <c r="M908" s="18">
        <v>0.31220538609999998</v>
      </c>
      <c r="N908" s="18">
        <v>0.13537785769999999</v>
      </c>
    </row>
    <row r="909" spans="1:14" ht="15" thickBot="1" x14ac:dyDescent="0.35">
      <c r="A909" s="17">
        <v>44292</v>
      </c>
      <c r="B909" s="18">
        <v>97.4</v>
      </c>
      <c r="C909" s="18">
        <v>4.6059933409999996</v>
      </c>
      <c r="D909" s="18">
        <v>-0.53838848409999995</v>
      </c>
      <c r="F909" s="17">
        <v>44292</v>
      </c>
      <c r="G909" s="18">
        <v>484.45</v>
      </c>
      <c r="H909" s="18">
        <v>-0.54701207549999997</v>
      </c>
      <c r="I909" s="18">
        <v>-0.23821645799999999</v>
      </c>
      <c r="J909" s="18"/>
      <c r="K909" s="17">
        <v>44292</v>
      </c>
      <c r="L909" s="18">
        <v>14683.5</v>
      </c>
      <c r="M909" s="18">
        <v>0.92314502669999998</v>
      </c>
      <c r="N909" s="18">
        <v>0.39907757980000003</v>
      </c>
    </row>
    <row r="910" spans="1:14" ht="15" thickBot="1" x14ac:dyDescent="0.35">
      <c r="A910" s="17">
        <v>44293</v>
      </c>
      <c r="B910" s="18">
        <v>96.2</v>
      </c>
      <c r="C910" s="18">
        <v>-1.3262599470000001</v>
      </c>
      <c r="D910" s="18">
        <v>-0.70544537380000005</v>
      </c>
      <c r="F910" s="17">
        <v>44293</v>
      </c>
      <c r="G910" s="18">
        <v>481.8</v>
      </c>
      <c r="H910" s="18">
        <v>0.48775425490000002</v>
      </c>
      <c r="I910" s="18">
        <v>0.2113140527</v>
      </c>
      <c r="J910" s="18"/>
      <c r="K910" s="17">
        <v>44293</v>
      </c>
      <c r="L910" s="18">
        <v>14819.05</v>
      </c>
      <c r="M910" s="18">
        <v>0.3694568815</v>
      </c>
      <c r="N910" s="18">
        <v>0.16015741050000001</v>
      </c>
    </row>
    <row r="911" spans="1:14" ht="15" thickBot="1" x14ac:dyDescent="0.35">
      <c r="A911" s="17">
        <v>44294</v>
      </c>
      <c r="B911" s="18">
        <v>94.65</v>
      </c>
      <c r="C911" s="18">
        <v>2.096774194</v>
      </c>
      <c r="D911" s="18">
        <v>2.3009922989999998</v>
      </c>
      <c r="F911" s="17">
        <v>44294</v>
      </c>
      <c r="G911" s="18">
        <v>484.15</v>
      </c>
      <c r="H911" s="18">
        <v>-1.3425591240000001</v>
      </c>
      <c r="I911" s="18">
        <v>-0.58701541079999997</v>
      </c>
      <c r="J911" s="18"/>
      <c r="K911" s="17">
        <v>44294</v>
      </c>
      <c r="L911" s="18">
        <v>14873.8</v>
      </c>
      <c r="M911" s="18">
        <v>-0.26186986509999999</v>
      </c>
      <c r="N911" s="18">
        <v>-0.1138778084</v>
      </c>
    </row>
    <row r="912" spans="1:14" ht="15" thickBot="1" x14ac:dyDescent="0.35">
      <c r="A912" s="17">
        <v>44295</v>
      </c>
      <c r="B912" s="18">
        <v>99.8</v>
      </c>
      <c r="C912" s="18">
        <v>-9.7419694579999998</v>
      </c>
      <c r="D912" s="18">
        <v>-5.4647869140000003</v>
      </c>
      <c r="F912" s="17">
        <v>44295</v>
      </c>
      <c r="G912" s="18">
        <v>477.65</v>
      </c>
      <c r="H912" s="18">
        <v>0.41871663349999999</v>
      </c>
      <c r="I912" s="18">
        <v>0.1814666724</v>
      </c>
      <c r="J912" s="18"/>
      <c r="K912" s="17">
        <v>44295</v>
      </c>
      <c r="L912" s="18">
        <v>14834.85</v>
      </c>
      <c r="M912" s="18">
        <v>-3.532560154</v>
      </c>
      <c r="N912" s="18">
        <v>-1.5619247080000001</v>
      </c>
    </row>
    <row r="913" spans="1:14" ht="15" thickBot="1" x14ac:dyDescent="0.35">
      <c r="A913" s="17">
        <v>44298</v>
      </c>
      <c r="B913" s="18">
        <v>88</v>
      </c>
      <c r="C913" s="18">
        <v>3.325554259</v>
      </c>
      <c r="D913" s="18">
        <v>1.551216618</v>
      </c>
      <c r="F913" s="17">
        <v>44298</v>
      </c>
      <c r="G913" s="18">
        <v>479.65</v>
      </c>
      <c r="H913" s="18">
        <v>1.115396643</v>
      </c>
      <c r="I913" s="18">
        <v>0.4817289796</v>
      </c>
      <c r="J913" s="18"/>
      <c r="K913" s="17">
        <v>44298</v>
      </c>
      <c r="L913" s="18">
        <v>14310.8</v>
      </c>
      <c r="M913" s="18">
        <v>1.355619532</v>
      </c>
      <c r="N913" s="18">
        <v>0.58478325959999999</v>
      </c>
    </row>
    <row r="914" spans="1:14" ht="15" thickBot="1" x14ac:dyDescent="0.35">
      <c r="A914" s="17">
        <v>44299</v>
      </c>
      <c r="B914" s="18">
        <v>91.2</v>
      </c>
      <c r="C914" s="18">
        <v>0.50818746469999998</v>
      </c>
      <c r="D914" s="18">
        <v>-0.86573195319999996</v>
      </c>
      <c r="F914" s="17">
        <v>44299</v>
      </c>
      <c r="G914" s="18">
        <v>485</v>
      </c>
      <c r="H914" s="18">
        <v>2.1649484540000001</v>
      </c>
      <c r="I914" s="18">
        <v>0.93019202190000005</v>
      </c>
      <c r="J914" s="18"/>
      <c r="K914" s="17">
        <v>44299</v>
      </c>
      <c r="L914" s="18">
        <v>14504.8</v>
      </c>
      <c r="M914" s="18">
        <v>0.52844575589999998</v>
      </c>
      <c r="N914" s="18">
        <v>0.2288968093</v>
      </c>
    </row>
    <row r="915" spans="1:14" ht="15" thickBot="1" x14ac:dyDescent="0.35">
      <c r="A915" s="17">
        <v>44301</v>
      </c>
      <c r="B915" s="18">
        <v>89.4</v>
      </c>
      <c r="C915" s="18">
        <v>0.84269662919999999</v>
      </c>
      <c r="D915" s="18">
        <v>0.38690187459999997</v>
      </c>
      <c r="F915" s="17">
        <v>44301</v>
      </c>
      <c r="G915" s="18">
        <v>495.5</v>
      </c>
      <c r="H915" s="18">
        <v>-0.58526740669999999</v>
      </c>
      <c r="I915" s="18">
        <v>-0.25492513179999998</v>
      </c>
      <c r="J915" s="18"/>
      <c r="K915" s="17">
        <v>44301</v>
      </c>
      <c r="L915" s="18">
        <v>14581.45</v>
      </c>
      <c r="M915" s="18">
        <v>0.2496322382</v>
      </c>
      <c r="N915" s="18">
        <v>0.1082788103</v>
      </c>
    </row>
    <row r="916" spans="1:14" ht="15" thickBot="1" x14ac:dyDescent="0.35">
      <c r="A916" s="17">
        <v>44302</v>
      </c>
      <c r="B916" s="18">
        <v>90.2</v>
      </c>
      <c r="C916" s="18">
        <v>-3.7883008359999999</v>
      </c>
      <c r="D916" s="18">
        <v>-1.543776209</v>
      </c>
      <c r="F916" s="17">
        <v>44302</v>
      </c>
      <c r="G916" s="18">
        <v>492.6</v>
      </c>
      <c r="H916" s="18">
        <v>0.44660982539999999</v>
      </c>
      <c r="I916" s="18">
        <v>0.1935283454</v>
      </c>
      <c r="J916" s="18"/>
      <c r="K916" s="17">
        <v>44302</v>
      </c>
      <c r="L916" s="18">
        <v>14617.85</v>
      </c>
      <c r="M916" s="18">
        <v>-1.7677018170000001</v>
      </c>
      <c r="N916" s="18">
        <v>-0.77456953439999998</v>
      </c>
    </row>
    <row r="917" spans="1:14" ht="15" thickBot="1" x14ac:dyDescent="0.35">
      <c r="A917" s="17">
        <v>44305</v>
      </c>
      <c r="B917" s="18">
        <v>87.05</v>
      </c>
      <c r="C917" s="18">
        <v>-0.34742327740000001</v>
      </c>
      <c r="D917" s="18">
        <v>0.34783496850000001</v>
      </c>
      <c r="F917" s="17">
        <v>44305</v>
      </c>
      <c r="G917" s="18">
        <v>494.8</v>
      </c>
      <c r="H917" s="18">
        <v>-0.97008892479999997</v>
      </c>
      <c r="I917" s="18">
        <v>-0.42336109290000001</v>
      </c>
      <c r="J917" s="18"/>
      <c r="K917" s="17">
        <v>44305</v>
      </c>
      <c r="L917" s="18">
        <v>14359.45</v>
      </c>
      <c r="M917" s="18">
        <v>-0.4390836696</v>
      </c>
      <c r="N917" s="18">
        <v>-0.19111149220000001</v>
      </c>
    </row>
    <row r="918" spans="1:14" ht="15" thickBot="1" x14ac:dyDescent="0.35">
      <c r="A918" s="17">
        <v>44306</v>
      </c>
      <c r="B918" s="18">
        <v>87.75</v>
      </c>
      <c r="C918" s="18">
        <v>0.63916327719999999</v>
      </c>
      <c r="D918" s="18">
        <v>1.8648348530000001</v>
      </c>
      <c r="F918" s="17">
        <v>44306</v>
      </c>
      <c r="G918" s="18">
        <v>490</v>
      </c>
      <c r="H918" s="18">
        <v>1.581632653</v>
      </c>
      <c r="I918" s="18">
        <v>0.68151886709999998</v>
      </c>
      <c r="J918" s="18"/>
      <c r="K918" s="17">
        <v>44306</v>
      </c>
      <c r="L918" s="18">
        <v>14296.4</v>
      </c>
      <c r="M918" s="18">
        <v>0.76767577850000002</v>
      </c>
      <c r="N918" s="18">
        <v>0.33212416099999997</v>
      </c>
    </row>
    <row r="919" spans="1:14" ht="15" thickBot="1" x14ac:dyDescent="0.35">
      <c r="A919" s="17">
        <v>44308</v>
      </c>
      <c r="B919" s="18">
        <v>91.6</v>
      </c>
      <c r="C919" s="18">
        <v>5.1963048499999998</v>
      </c>
      <c r="D919" s="18">
        <v>0.30709011629999999</v>
      </c>
      <c r="F919" s="17">
        <v>44308</v>
      </c>
      <c r="G919" s="18">
        <v>497.75</v>
      </c>
      <c r="H919" s="18">
        <v>10.286288300000001</v>
      </c>
      <c r="I919" s="18">
        <v>4.2521520720000003</v>
      </c>
      <c r="J919" s="18"/>
      <c r="K919" s="17">
        <v>44308</v>
      </c>
      <c r="L919" s="18">
        <v>14406.15</v>
      </c>
      <c r="M919" s="18">
        <v>-0.44980789450000003</v>
      </c>
      <c r="N919" s="18">
        <v>-0.19578975630000001</v>
      </c>
    </row>
    <row r="920" spans="1:14" ht="15" thickBot="1" x14ac:dyDescent="0.35">
      <c r="A920" s="17">
        <v>44309</v>
      </c>
      <c r="B920" s="18">
        <v>92.25</v>
      </c>
      <c r="C920" s="18">
        <v>0.43907793630000003</v>
      </c>
      <c r="D920" s="18">
        <v>-0.1178547486</v>
      </c>
      <c r="F920" s="17">
        <v>44309</v>
      </c>
      <c r="G920" s="18">
        <v>548.95000000000005</v>
      </c>
      <c r="H920" s="18">
        <v>-4.6907732940000004</v>
      </c>
      <c r="I920" s="18">
        <v>-2.08650541</v>
      </c>
      <c r="J920" s="18"/>
      <c r="K920" s="17">
        <v>44309</v>
      </c>
      <c r="L920" s="18">
        <v>14341.35</v>
      </c>
      <c r="M920" s="18">
        <v>1.001649078</v>
      </c>
      <c r="N920" s="18">
        <v>0.4328464669</v>
      </c>
    </row>
    <row r="921" spans="1:14" ht="15" thickBot="1" x14ac:dyDescent="0.35">
      <c r="A921" s="17">
        <v>44312</v>
      </c>
      <c r="B921" s="18">
        <v>92</v>
      </c>
      <c r="C921" s="18">
        <v>0.76502732240000004</v>
      </c>
      <c r="D921" s="18">
        <v>0.84150110339999995</v>
      </c>
      <c r="F921" s="17">
        <v>44312</v>
      </c>
      <c r="G921" s="18">
        <v>523.20000000000005</v>
      </c>
      <c r="H921" s="18">
        <v>-4.4246941900000003</v>
      </c>
      <c r="I921" s="18">
        <v>-1.96543037</v>
      </c>
      <c r="J921" s="18"/>
      <c r="K921" s="17">
        <v>44312</v>
      </c>
      <c r="L921" s="18">
        <v>14485</v>
      </c>
      <c r="M921" s="18">
        <v>1.1601656890000001</v>
      </c>
      <c r="N921" s="18">
        <v>0.50095319969999996</v>
      </c>
    </row>
    <row r="922" spans="1:14" ht="15" thickBot="1" x14ac:dyDescent="0.35">
      <c r="A922" s="17">
        <v>44313</v>
      </c>
      <c r="B922" s="18">
        <v>93.8</v>
      </c>
      <c r="C922" s="18">
        <v>1.8438177870000001</v>
      </c>
      <c r="D922" s="18">
        <v>2.7579960080000001</v>
      </c>
      <c r="F922" s="17">
        <v>44313</v>
      </c>
      <c r="G922" s="18">
        <v>500.05</v>
      </c>
      <c r="H922" s="18">
        <v>-1.779822018</v>
      </c>
      <c r="I922" s="18">
        <v>-0.77992832300000003</v>
      </c>
      <c r="J922" s="18"/>
      <c r="K922" s="17">
        <v>44313</v>
      </c>
      <c r="L922" s="18">
        <v>14653.05</v>
      </c>
      <c r="M922" s="18">
        <v>1.4433855069999999</v>
      </c>
      <c r="N922" s="18">
        <v>0.62237346459999998</v>
      </c>
    </row>
    <row r="923" spans="1:14" ht="15" thickBot="1" x14ac:dyDescent="0.35">
      <c r="A923" s="17">
        <v>44314</v>
      </c>
      <c r="B923" s="18">
        <v>99.95</v>
      </c>
      <c r="C923" s="18">
        <v>2.1831735889999999</v>
      </c>
      <c r="D923" s="18">
        <v>-1.1000954999999999</v>
      </c>
      <c r="F923" s="17">
        <v>44314</v>
      </c>
      <c r="G923" s="18">
        <v>491.15</v>
      </c>
      <c r="H923" s="18">
        <v>0.4173877634</v>
      </c>
      <c r="I923" s="18">
        <v>0.1808919541</v>
      </c>
      <c r="J923" s="18"/>
      <c r="K923" s="17">
        <v>44314</v>
      </c>
      <c r="L923" s="18">
        <v>14864.55</v>
      </c>
      <c r="M923" s="18">
        <v>0.20417705210000001</v>
      </c>
      <c r="N923" s="18">
        <v>8.8582565170000002E-2</v>
      </c>
    </row>
    <row r="924" spans="1:14" ht="15" thickBot="1" x14ac:dyDescent="0.35">
      <c r="A924" s="17">
        <v>44315</v>
      </c>
      <c r="B924" s="18">
        <v>97.45</v>
      </c>
      <c r="C924" s="18">
        <v>-5.211047421E-2</v>
      </c>
      <c r="D924" s="18">
        <v>-0.44796114739999998</v>
      </c>
      <c r="F924" s="17">
        <v>44315</v>
      </c>
      <c r="G924" s="18">
        <v>493.2</v>
      </c>
      <c r="H924" s="18">
        <v>1.6321978909999999</v>
      </c>
      <c r="I924" s="18">
        <v>0.70313177049999998</v>
      </c>
      <c r="J924" s="18"/>
      <c r="K924" s="17">
        <v>44315</v>
      </c>
      <c r="L924" s="18">
        <v>14894.9</v>
      </c>
      <c r="M924" s="18">
        <v>-1.7710760059999999</v>
      </c>
      <c r="N924" s="18">
        <v>-0.77606132169999997</v>
      </c>
    </row>
    <row r="925" spans="1:14" ht="15" thickBot="1" x14ac:dyDescent="0.35">
      <c r="A925" s="17">
        <v>44316</v>
      </c>
      <c r="B925" s="18">
        <v>96.45</v>
      </c>
      <c r="C925" s="18">
        <v>-1.042752868</v>
      </c>
      <c r="D925" s="18">
        <v>1.439292633</v>
      </c>
      <c r="F925" s="17">
        <v>44316</v>
      </c>
      <c r="G925" s="18">
        <v>501.25</v>
      </c>
      <c r="H925" s="18">
        <v>2.8728179549999999</v>
      </c>
      <c r="I925" s="18">
        <v>1.2300636460000001</v>
      </c>
      <c r="J925" s="18"/>
      <c r="K925" s="17">
        <v>44316</v>
      </c>
      <c r="L925" s="18">
        <v>14631.1</v>
      </c>
      <c r="M925" s="18">
        <v>2.0846006109999999E-2</v>
      </c>
      <c r="N925" s="18">
        <v>9.0523619279999998E-3</v>
      </c>
    </row>
    <row r="926" spans="1:14" ht="15" thickBot="1" x14ac:dyDescent="0.35">
      <c r="A926" s="17">
        <v>44319</v>
      </c>
      <c r="B926" s="18">
        <v>99.7</v>
      </c>
      <c r="C926" s="18">
        <v>5.1633298209999996</v>
      </c>
      <c r="D926" s="18">
        <v>1.2240506390000001</v>
      </c>
      <c r="F926" s="17">
        <v>44319</v>
      </c>
      <c r="G926" s="18">
        <v>515.65</v>
      </c>
      <c r="H926" s="18">
        <v>2.0362649080000002</v>
      </c>
      <c r="I926" s="18">
        <v>0.87545526490000003</v>
      </c>
      <c r="J926" s="18"/>
      <c r="K926" s="17">
        <v>44319</v>
      </c>
      <c r="L926" s="18">
        <v>14634.15</v>
      </c>
      <c r="M926" s="18">
        <v>-0.94060809820000002</v>
      </c>
      <c r="N926" s="18">
        <v>-0.4104342359</v>
      </c>
    </row>
    <row r="927" spans="1:14" ht="15" thickBot="1" x14ac:dyDescent="0.35">
      <c r="A927" s="17">
        <v>44320</v>
      </c>
      <c r="B927" s="18">
        <v>102.55</v>
      </c>
      <c r="C927" s="18">
        <v>2.2044088180000001</v>
      </c>
      <c r="D927" s="18">
        <v>0.56798828530000001</v>
      </c>
      <c r="F927" s="17">
        <v>44320</v>
      </c>
      <c r="G927" s="18">
        <v>526.15</v>
      </c>
      <c r="H927" s="18">
        <v>-1.6820298389999999</v>
      </c>
      <c r="I927" s="18">
        <v>-0.73670963249999999</v>
      </c>
      <c r="J927" s="18"/>
      <c r="K927" s="17">
        <v>44320</v>
      </c>
      <c r="L927" s="18">
        <v>14496.5</v>
      </c>
      <c r="M927" s="18">
        <v>0.83709860999999997</v>
      </c>
      <c r="N927" s="18">
        <v>0.36203412109999999</v>
      </c>
    </row>
    <row r="928" spans="1:14" ht="15" thickBot="1" x14ac:dyDescent="0.35">
      <c r="A928" s="17">
        <v>44321</v>
      </c>
      <c r="B928" s="18">
        <v>103.9</v>
      </c>
      <c r="C928" s="18">
        <v>-1.6176470590000001</v>
      </c>
      <c r="D928" s="18">
        <v>-1.122051567</v>
      </c>
      <c r="F928" s="17">
        <v>44321</v>
      </c>
      <c r="G928" s="18">
        <v>517.29999999999995</v>
      </c>
      <c r="H928" s="18">
        <v>1.87512082</v>
      </c>
      <c r="I928" s="18">
        <v>0.8068136803</v>
      </c>
      <c r="J928" s="18"/>
      <c r="K928" s="17">
        <v>44321</v>
      </c>
      <c r="L928" s="18">
        <v>14617.85</v>
      </c>
      <c r="M928" s="18">
        <v>0.73163974180000002</v>
      </c>
      <c r="N928" s="18">
        <v>0.31659035930000001</v>
      </c>
    </row>
    <row r="929" spans="1:14" ht="15" thickBot="1" x14ac:dyDescent="0.35">
      <c r="A929" s="17">
        <v>44322</v>
      </c>
      <c r="B929" s="18">
        <v>101.25</v>
      </c>
      <c r="C929" s="18">
        <v>0.14947683110000001</v>
      </c>
      <c r="D929" s="18">
        <v>-6.4387629569999993E-2</v>
      </c>
      <c r="F929" s="17">
        <v>44322</v>
      </c>
      <c r="G929" s="18">
        <v>527</v>
      </c>
      <c r="H929" s="18">
        <v>0.63567362429999996</v>
      </c>
      <c r="I929" s="18">
        <v>0.27519579750000001</v>
      </c>
      <c r="J929" s="18"/>
      <c r="K929" s="17">
        <v>44322</v>
      </c>
      <c r="L929" s="18">
        <v>14724.8</v>
      </c>
      <c r="M929" s="18">
        <v>0.66792078669999999</v>
      </c>
      <c r="N929" s="18">
        <v>0.2891098708</v>
      </c>
    </row>
    <row r="930" spans="1:14" ht="15" thickBot="1" x14ac:dyDescent="0.35">
      <c r="A930" s="17">
        <v>44323</v>
      </c>
      <c r="B930" s="18">
        <v>101.1</v>
      </c>
      <c r="C930" s="18">
        <v>0</v>
      </c>
      <c r="D930" s="18">
        <v>1.7058121429999999</v>
      </c>
      <c r="F930" s="17">
        <v>44323</v>
      </c>
      <c r="G930" s="18">
        <v>530.35</v>
      </c>
      <c r="H930" s="18">
        <v>-1.876119544</v>
      </c>
      <c r="I930" s="18">
        <v>-0.82252852980000002</v>
      </c>
      <c r="J930" s="18"/>
      <c r="K930" s="17">
        <v>44323</v>
      </c>
      <c r="L930" s="18">
        <v>14823.15</v>
      </c>
      <c r="M930" s="18">
        <v>0.80414756649999997</v>
      </c>
      <c r="N930" s="18">
        <v>0.34784014369999999</v>
      </c>
    </row>
    <row r="931" spans="1:14" ht="15" thickBot="1" x14ac:dyDescent="0.35">
      <c r="A931" s="17">
        <v>44326</v>
      </c>
      <c r="B931" s="18">
        <v>105.15</v>
      </c>
      <c r="C931" s="18">
        <v>0.99502487559999997</v>
      </c>
      <c r="D931" s="18">
        <v>-0.98161623629999994</v>
      </c>
      <c r="F931" s="17">
        <v>44326</v>
      </c>
      <c r="G931" s="18">
        <v>520.4</v>
      </c>
      <c r="H931" s="18">
        <v>-2.478862414</v>
      </c>
      <c r="I931" s="18">
        <v>-1.09012413</v>
      </c>
      <c r="J931" s="18"/>
      <c r="K931" s="17">
        <v>44326</v>
      </c>
      <c r="L931" s="18">
        <v>14942.35</v>
      </c>
      <c r="M931" s="18">
        <v>-0.61302271730000002</v>
      </c>
      <c r="N931" s="18">
        <v>-0.26705176629999999</v>
      </c>
    </row>
    <row r="932" spans="1:14" ht="15" thickBot="1" x14ac:dyDescent="0.35">
      <c r="A932" s="17">
        <v>44327</v>
      </c>
      <c r="B932" s="18">
        <v>102.8</v>
      </c>
      <c r="C932" s="18">
        <v>-1.3793103449999999</v>
      </c>
      <c r="D932" s="18">
        <v>-0.76717408769999995</v>
      </c>
      <c r="F932" s="17">
        <v>44327</v>
      </c>
      <c r="G932" s="18">
        <v>507.5</v>
      </c>
      <c r="H932" s="18">
        <v>-1.18226601</v>
      </c>
      <c r="I932" s="18">
        <v>-0.5165109229</v>
      </c>
      <c r="J932" s="18"/>
      <c r="K932" s="17">
        <v>44327</v>
      </c>
      <c r="L932" s="18">
        <v>14850.75</v>
      </c>
      <c r="M932" s="18">
        <v>-1.038668081</v>
      </c>
      <c r="N932" s="18">
        <v>-0.4534468176</v>
      </c>
    </row>
    <row r="933" spans="1:14" ht="15" thickBot="1" x14ac:dyDescent="0.35">
      <c r="A933" s="17">
        <v>44328</v>
      </c>
      <c r="B933" s="18">
        <v>101</v>
      </c>
      <c r="C933" s="18">
        <v>-2.4475524480000002</v>
      </c>
      <c r="D933" s="18">
        <v>-1.2652366399999999</v>
      </c>
      <c r="F933" s="17">
        <v>44328</v>
      </c>
      <c r="G933" s="18">
        <v>501.5</v>
      </c>
      <c r="H933" s="18">
        <v>1.12662014</v>
      </c>
      <c r="I933" s="18">
        <v>0.48654924649999998</v>
      </c>
      <c r="J933" s="18"/>
      <c r="K933" s="17">
        <v>44328</v>
      </c>
      <c r="L933" s="18">
        <v>14696.5</v>
      </c>
      <c r="M933" s="18">
        <v>-0.1272411799</v>
      </c>
      <c r="N933" s="18">
        <v>-5.5295328970000002E-2</v>
      </c>
    </row>
    <row r="934" spans="1:14" ht="15" thickBot="1" x14ac:dyDescent="0.35">
      <c r="A934" s="17">
        <v>44330</v>
      </c>
      <c r="B934" s="18">
        <v>98.1</v>
      </c>
      <c r="C934" s="18">
        <v>0.56323604709999997</v>
      </c>
      <c r="D934" s="18">
        <v>0.61540733660000002</v>
      </c>
      <c r="F934" s="17">
        <v>44330</v>
      </c>
      <c r="G934" s="18">
        <v>507.15</v>
      </c>
      <c r="H934" s="18">
        <v>0.14788524110000001</v>
      </c>
      <c r="I934" s="18">
        <v>6.4178300709999997E-2</v>
      </c>
      <c r="J934" s="18"/>
      <c r="K934" s="17">
        <v>44330</v>
      </c>
      <c r="L934" s="18">
        <v>14677.8</v>
      </c>
      <c r="M934" s="18">
        <v>1.671572034</v>
      </c>
      <c r="N934" s="18">
        <v>0.71995386189999999</v>
      </c>
    </row>
    <row r="935" spans="1:14" ht="15" thickBot="1" x14ac:dyDescent="0.35">
      <c r="A935" s="17">
        <v>44333</v>
      </c>
      <c r="B935" s="18">
        <v>99.5</v>
      </c>
      <c r="C935" s="18">
        <v>1.120162933</v>
      </c>
      <c r="D935" s="18">
        <v>0.26109967340000001</v>
      </c>
      <c r="F935" s="17">
        <v>44333</v>
      </c>
      <c r="G935" s="18">
        <v>507.9</v>
      </c>
      <c r="H935" s="18">
        <v>-9.8444575699999995E-2</v>
      </c>
      <c r="I935" s="18">
        <v>-4.277499429E-2</v>
      </c>
      <c r="J935" s="18"/>
      <c r="K935" s="17">
        <v>44333</v>
      </c>
      <c r="L935" s="18">
        <v>14923.15</v>
      </c>
      <c r="M935" s="18">
        <v>1.239349601</v>
      </c>
      <c r="N935" s="18">
        <v>0.53493464270000002</v>
      </c>
    </row>
    <row r="936" spans="1:14" ht="15" thickBot="1" x14ac:dyDescent="0.35">
      <c r="A936" s="17">
        <v>44334</v>
      </c>
      <c r="B936" s="18">
        <v>100.1</v>
      </c>
      <c r="C936" s="18">
        <v>0.90634441089999995</v>
      </c>
      <c r="D936" s="18">
        <v>0.47464350239999997</v>
      </c>
      <c r="F936" s="17">
        <v>44334</v>
      </c>
      <c r="G936" s="18">
        <v>507.4</v>
      </c>
      <c r="H936" s="18">
        <v>-0.48285376429999999</v>
      </c>
      <c r="I936" s="18">
        <v>-0.210208635</v>
      </c>
      <c r="J936" s="18"/>
      <c r="K936" s="17">
        <v>44334</v>
      </c>
      <c r="L936" s="18">
        <v>15108.1</v>
      </c>
      <c r="M936" s="18">
        <v>-0.51594839849999996</v>
      </c>
      <c r="N936" s="18">
        <v>-0.22465359039999999</v>
      </c>
    </row>
    <row r="937" spans="1:14" ht="15" thickBot="1" x14ac:dyDescent="0.35">
      <c r="A937" s="17">
        <v>44335</v>
      </c>
      <c r="B937" s="18">
        <v>101.2</v>
      </c>
      <c r="C937" s="18">
        <v>0.44910179639999998</v>
      </c>
      <c r="D937" s="18">
        <v>0</v>
      </c>
      <c r="F937" s="17">
        <v>44335</v>
      </c>
      <c r="G937" s="18">
        <v>504.95</v>
      </c>
      <c r="H937" s="18">
        <v>1.851668482</v>
      </c>
      <c r="I937" s="18">
        <v>0.79681477850000004</v>
      </c>
      <c r="J937" s="18"/>
      <c r="K937" s="17">
        <v>44335</v>
      </c>
      <c r="L937" s="18">
        <v>15030.15</v>
      </c>
      <c r="M937" s="18">
        <v>-0.82567372910000003</v>
      </c>
      <c r="N937" s="18">
        <v>-0.36007411719999999</v>
      </c>
    </row>
    <row r="938" spans="1:14" ht="15" thickBot="1" x14ac:dyDescent="0.35">
      <c r="A938" s="17">
        <v>44336</v>
      </c>
      <c r="B938" s="18">
        <v>101.2</v>
      </c>
      <c r="C938" s="18">
        <v>-1.7883755589999999</v>
      </c>
      <c r="D938" s="18">
        <v>-0.71392481399999996</v>
      </c>
      <c r="F938" s="17">
        <v>44336</v>
      </c>
      <c r="G938" s="18">
        <v>514.29999999999995</v>
      </c>
      <c r="H938" s="18">
        <v>-0.36943418239999998</v>
      </c>
      <c r="I938" s="18">
        <v>-0.1607403248</v>
      </c>
      <c r="J938" s="18"/>
      <c r="K938" s="17">
        <v>44336</v>
      </c>
      <c r="L938" s="18">
        <v>14906.05</v>
      </c>
      <c r="M938" s="18">
        <v>1.806313544</v>
      </c>
      <c r="N938" s="18">
        <v>0.77747117160000001</v>
      </c>
    </row>
    <row r="939" spans="1:14" ht="15" thickBot="1" x14ac:dyDescent="0.35">
      <c r="A939" s="17">
        <v>44337</v>
      </c>
      <c r="B939" s="18">
        <v>99.55</v>
      </c>
      <c r="C939" s="18">
        <v>-0.45523520490000002</v>
      </c>
      <c r="D939" s="18">
        <v>-0.3944174775</v>
      </c>
      <c r="F939" s="17">
        <v>44337</v>
      </c>
      <c r="G939" s="18">
        <v>512.4</v>
      </c>
      <c r="H939" s="18">
        <v>-2.7810304449999999</v>
      </c>
      <c r="I939" s="18">
        <v>-1.2248986420000001</v>
      </c>
      <c r="J939" s="18"/>
      <c r="K939" s="17">
        <v>44337</v>
      </c>
      <c r="L939" s="18">
        <v>15175.3</v>
      </c>
      <c r="M939" s="18">
        <v>0.14760828449999999</v>
      </c>
      <c r="N939" s="18">
        <v>6.4058197469999995E-2</v>
      </c>
    </row>
    <row r="940" spans="1:14" ht="15" thickBot="1" x14ac:dyDescent="0.35">
      <c r="A940" s="17">
        <v>44340</v>
      </c>
      <c r="B940" s="18">
        <v>98.65</v>
      </c>
      <c r="C940" s="18">
        <v>0.71138211380000005</v>
      </c>
      <c r="D940" s="18">
        <v>1.3863943750000001</v>
      </c>
      <c r="F940" s="17">
        <v>44340</v>
      </c>
      <c r="G940" s="18">
        <v>498.15</v>
      </c>
      <c r="H940" s="18">
        <v>1.1542708020000001</v>
      </c>
      <c r="I940" s="18">
        <v>0.49842237020000002</v>
      </c>
      <c r="J940" s="18"/>
      <c r="K940" s="17">
        <v>44340</v>
      </c>
      <c r="L940" s="18">
        <v>15197.7</v>
      </c>
      <c r="M940" s="18">
        <v>7.0734387440000004E-2</v>
      </c>
      <c r="N940" s="18">
        <v>3.0708694620000001E-2</v>
      </c>
    </row>
    <row r="941" spans="1:14" ht="15" thickBot="1" x14ac:dyDescent="0.35">
      <c r="A941" s="17">
        <v>44341</v>
      </c>
      <c r="B941" s="18">
        <v>101.85</v>
      </c>
      <c r="C941" s="18">
        <v>3.1281533800000001</v>
      </c>
      <c r="D941" s="18">
        <v>3.9703161269999998</v>
      </c>
      <c r="F941" s="17">
        <v>44341</v>
      </c>
      <c r="G941" s="18">
        <v>503.9</v>
      </c>
      <c r="H941" s="18">
        <v>-0.81365350270000003</v>
      </c>
      <c r="I941" s="18">
        <v>-0.35481065649999999</v>
      </c>
      <c r="J941" s="18"/>
      <c r="K941" s="17">
        <v>44341</v>
      </c>
      <c r="L941" s="18">
        <v>15208.45</v>
      </c>
      <c r="M941" s="18">
        <v>0.61150215829999999</v>
      </c>
      <c r="N941" s="18">
        <v>0.26476331889999999</v>
      </c>
    </row>
    <row r="942" spans="1:14" ht="15" thickBot="1" x14ac:dyDescent="0.35">
      <c r="A942" s="17">
        <v>44342</v>
      </c>
      <c r="B942" s="18">
        <v>111.6</v>
      </c>
      <c r="C942" s="18">
        <v>2.7886497060000002</v>
      </c>
      <c r="D942" s="18">
        <v>-1.9499775180000001</v>
      </c>
      <c r="F942" s="17">
        <v>44342</v>
      </c>
      <c r="G942" s="18">
        <v>499.8</v>
      </c>
      <c r="H942" s="18">
        <v>1.030412165</v>
      </c>
      <c r="I942" s="18">
        <v>0.44521247460000002</v>
      </c>
      <c r="J942" s="18"/>
      <c r="K942" s="17">
        <v>44342</v>
      </c>
      <c r="L942" s="18">
        <v>15301.45</v>
      </c>
      <c r="M942" s="18">
        <v>0.23788595200000001</v>
      </c>
      <c r="N942" s="18">
        <v>0.1031898678</v>
      </c>
    </row>
    <row r="943" spans="1:14" ht="15" thickBot="1" x14ac:dyDescent="0.35">
      <c r="A943" s="17">
        <v>44343</v>
      </c>
      <c r="B943" s="18">
        <v>106.7</v>
      </c>
      <c r="C943" s="18">
        <v>-2.237029986</v>
      </c>
      <c r="D943" s="18">
        <v>-1.511642331</v>
      </c>
      <c r="F943" s="17">
        <v>44343</v>
      </c>
      <c r="G943" s="18">
        <v>504.95</v>
      </c>
      <c r="H943" s="18">
        <v>-1.703138925</v>
      </c>
      <c r="I943" s="18">
        <v>-0.7460350321</v>
      </c>
      <c r="J943" s="18"/>
      <c r="K943" s="17">
        <v>44343</v>
      </c>
      <c r="L943" s="18">
        <v>15337.85</v>
      </c>
      <c r="M943" s="18">
        <v>0.63763826089999998</v>
      </c>
      <c r="N943" s="18">
        <v>0.27604363059999998</v>
      </c>
    </row>
    <row r="944" spans="1:14" ht="15" thickBot="1" x14ac:dyDescent="0.35">
      <c r="A944" s="17">
        <v>44344</v>
      </c>
      <c r="B944" s="18">
        <v>103.05</v>
      </c>
      <c r="C944" s="18">
        <v>-0.97370983450000004</v>
      </c>
      <c r="D944" s="18">
        <v>0.54444572859999996</v>
      </c>
      <c r="F944" s="17">
        <v>44344</v>
      </c>
      <c r="G944" s="18">
        <v>496.35</v>
      </c>
      <c r="H944" s="18">
        <v>0.40294147279999998</v>
      </c>
      <c r="I944" s="18">
        <v>0.1746436381</v>
      </c>
      <c r="J944" s="18"/>
      <c r="K944" s="17">
        <v>44344</v>
      </c>
      <c r="L944" s="18">
        <v>15435.65</v>
      </c>
      <c r="M944" s="18">
        <v>0.95331262370000003</v>
      </c>
      <c r="N944" s="18">
        <v>0.41205742020000002</v>
      </c>
    </row>
    <row r="945" spans="1:14" ht="15" thickBot="1" x14ac:dyDescent="0.35">
      <c r="A945" s="17">
        <v>44347</v>
      </c>
      <c r="B945" s="18">
        <v>104.35</v>
      </c>
      <c r="C945" s="18">
        <v>-1.671583088</v>
      </c>
      <c r="D945" s="18">
        <v>-1.1812525659999999</v>
      </c>
      <c r="F945" s="17">
        <v>44347</v>
      </c>
      <c r="G945" s="18">
        <v>498.35</v>
      </c>
      <c r="H945" s="18">
        <v>0.84278117789999996</v>
      </c>
      <c r="I945" s="18">
        <v>0.36448147269999998</v>
      </c>
      <c r="J945" s="18"/>
      <c r="K945" s="17">
        <v>44347</v>
      </c>
      <c r="L945" s="18">
        <v>15582.8</v>
      </c>
      <c r="M945" s="18">
        <v>-5.1017788840000002E-2</v>
      </c>
      <c r="N945" s="18">
        <v>-2.216239804E-2</v>
      </c>
    </row>
    <row r="946" spans="1:14" ht="15" thickBot="1" x14ac:dyDescent="0.35">
      <c r="A946" s="17">
        <v>44348</v>
      </c>
      <c r="B946" s="18">
        <v>101.55</v>
      </c>
      <c r="C946" s="18">
        <v>1.7</v>
      </c>
      <c r="D946" s="18">
        <v>0.69997695500000001</v>
      </c>
      <c r="F946" s="17">
        <v>44348</v>
      </c>
      <c r="G946" s="18">
        <v>502.55</v>
      </c>
      <c r="H946" s="18">
        <v>3.034523928</v>
      </c>
      <c r="I946" s="18">
        <v>1.2982768769999999</v>
      </c>
      <c r="J946" s="18"/>
      <c r="K946" s="17">
        <v>44348</v>
      </c>
      <c r="L946" s="18">
        <v>15574.85</v>
      </c>
      <c r="M946" s="18">
        <v>8.6678202360000005E-3</v>
      </c>
      <c r="N946" s="18">
        <v>3.764223363E-3</v>
      </c>
    </row>
    <row r="947" spans="1:14" ht="15" thickBot="1" x14ac:dyDescent="0.35">
      <c r="A947" s="17">
        <v>44349</v>
      </c>
      <c r="B947" s="18">
        <v>103.2</v>
      </c>
      <c r="C947" s="18">
        <v>0.93411996070000003</v>
      </c>
      <c r="D947" s="18">
        <v>-4.2103200770000002E-2</v>
      </c>
      <c r="F947" s="17">
        <v>44349</v>
      </c>
      <c r="G947" s="18">
        <v>517.79999999999995</v>
      </c>
      <c r="H947" s="18">
        <v>0.41521823099999999</v>
      </c>
      <c r="I947" s="18">
        <v>0.17995364429999999</v>
      </c>
      <c r="J947" s="18"/>
      <c r="K947" s="17">
        <v>44349</v>
      </c>
      <c r="L947" s="18">
        <v>15576.2</v>
      </c>
      <c r="M947" s="18">
        <v>0.73284883349999996</v>
      </c>
      <c r="N947" s="18">
        <v>0.31711164400000003</v>
      </c>
    </row>
    <row r="948" spans="1:14" ht="15" thickBot="1" x14ac:dyDescent="0.35">
      <c r="A948" s="17">
        <v>44350</v>
      </c>
      <c r="B948" s="18">
        <v>103.1</v>
      </c>
      <c r="C948" s="18">
        <v>-0.77934729660000002</v>
      </c>
      <c r="D948" s="18">
        <v>-0.33830315709999997</v>
      </c>
      <c r="F948" s="17">
        <v>44350</v>
      </c>
      <c r="G948" s="18">
        <v>519.95000000000005</v>
      </c>
      <c r="H948" s="18">
        <v>2.5675545729999998</v>
      </c>
      <c r="I948" s="18">
        <v>1.1010001140000001</v>
      </c>
      <c r="J948" s="18"/>
      <c r="K948" s="17">
        <v>44350</v>
      </c>
      <c r="L948" s="18">
        <v>15690.35</v>
      </c>
      <c r="M948" s="18">
        <v>-0.12810421690000001</v>
      </c>
      <c r="N948" s="18">
        <v>-5.5670620339999997E-2</v>
      </c>
    </row>
    <row r="949" spans="1:14" ht="15" thickBot="1" x14ac:dyDescent="0.35">
      <c r="A949" s="17">
        <v>44351</v>
      </c>
      <c r="B949" s="18">
        <v>102.3</v>
      </c>
      <c r="C949" s="18">
        <v>0.29455081</v>
      </c>
      <c r="D949" s="18">
        <v>0.38040635789999999</v>
      </c>
      <c r="F949" s="17">
        <v>44351</v>
      </c>
      <c r="G949" s="18">
        <v>533.29999999999995</v>
      </c>
      <c r="H949" s="18">
        <v>7.3973373340000004</v>
      </c>
      <c r="I949" s="18">
        <v>3.0993514179999999</v>
      </c>
      <c r="J949" s="18"/>
      <c r="K949" s="17">
        <v>44351</v>
      </c>
      <c r="L949" s="18">
        <v>15670.25</v>
      </c>
      <c r="M949" s="18">
        <v>0.51945565640000002</v>
      </c>
      <c r="N949" s="18">
        <v>0.22501280900000001</v>
      </c>
    </row>
    <row r="950" spans="1:14" ht="15" thickBot="1" x14ac:dyDescent="0.35">
      <c r="A950" s="17">
        <v>44354</v>
      </c>
      <c r="B950" s="18">
        <v>103.2</v>
      </c>
      <c r="C950" s="18">
        <v>-4.8947626039999997E-2</v>
      </c>
      <c r="D950" s="18">
        <v>1.8536006009999999</v>
      </c>
      <c r="F950" s="17">
        <v>44354</v>
      </c>
      <c r="G950" s="18">
        <v>572.75</v>
      </c>
      <c r="H950" s="18">
        <v>19.03972065</v>
      </c>
      <c r="I950" s="18">
        <v>7.5691899029999998</v>
      </c>
      <c r="J950" s="18"/>
      <c r="K950" s="17">
        <v>44354</v>
      </c>
      <c r="L950" s="18">
        <v>15751.65</v>
      </c>
      <c r="M950" s="18">
        <v>-7.33256516E-2</v>
      </c>
      <c r="N950" s="18">
        <v>-3.1856606830000002E-2</v>
      </c>
    </row>
    <row r="951" spans="1:14" ht="15" thickBot="1" x14ac:dyDescent="0.35">
      <c r="A951" s="17">
        <v>44355</v>
      </c>
      <c r="B951" s="18">
        <v>107.7</v>
      </c>
      <c r="C951" s="18">
        <v>4.5543584719999997</v>
      </c>
      <c r="D951" s="18">
        <v>0.24127533270000001</v>
      </c>
      <c r="F951" s="17">
        <v>44355</v>
      </c>
      <c r="G951" s="18">
        <v>681.8</v>
      </c>
      <c r="H951" s="18">
        <v>1.554708126</v>
      </c>
      <c r="I951" s="18">
        <v>0.67000623100000001</v>
      </c>
      <c r="J951" s="18"/>
      <c r="K951" s="17">
        <v>44355</v>
      </c>
      <c r="L951" s="18">
        <v>15740.1</v>
      </c>
      <c r="M951" s="18">
        <v>-0.66549767790000003</v>
      </c>
      <c r="N951" s="18">
        <v>-0.28998797469999998</v>
      </c>
    </row>
    <row r="952" spans="1:14" ht="15" thickBot="1" x14ac:dyDescent="0.35">
      <c r="A952" s="17">
        <v>44356</v>
      </c>
      <c r="B952" s="18">
        <v>108.3</v>
      </c>
      <c r="C952" s="18">
        <v>2.5761124120000001</v>
      </c>
      <c r="D952" s="18">
        <v>1.2841117989999999</v>
      </c>
      <c r="F952" s="17">
        <v>44356</v>
      </c>
      <c r="G952" s="18">
        <v>692.4</v>
      </c>
      <c r="H952" s="18">
        <v>-0.36106296939999999</v>
      </c>
      <c r="I952" s="18">
        <v>-0.15709142570000001</v>
      </c>
      <c r="J952" s="18"/>
      <c r="K952" s="17">
        <v>44356</v>
      </c>
      <c r="L952" s="18">
        <v>15635.35</v>
      </c>
      <c r="M952" s="18">
        <v>0.65492617689999999</v>
      </c>
      <c r="N952" s="18">
        <v>0.2835034655</v>
      </c>
    </row>
    <row r="953" spans="1:14" ht="15" thickBot="1" x14ac:dyDescent="0.35">
      <c r="A953" s="17">
        <v>44357</v>
      </c>
      <c r="B953" s="18">
        <v>111.55</v>
      </c>
      <c r="C953" s="18">
        <v>-1.3698630140000001</v>
      </c>
      <c r="D953" s="18">
        <v>-0.31258397249999997</v>
      </c>
      <c r="F953" s="17">
        <v>44357</v>
      </c>
      <c r="G953" s="18">
        <v>689.9</v>
      </c>
      <c r="H953" s="18">
        <v>1.3190317439999999</v>
      </c>
      <c r="I953" s="18">
        <v>0.56910307989999998</v>
      </c>
      <c r="J953" s="18"/>
      <c r="K953" s="17">
        <v>44357</v>
      </c>
      <c r="L953" s="18">
        <v>15737.75</v>
      </c>
      <c r="M953" s="18">
        <v>0.39141554540000001</v>
      </c>
      <c r="N953" s="18">
        <v>0.16965779419999999</v>
      </c>
    </row>
    <row r="954" spans="1:14" ht="15" thickBot="1" x14ac:dyDescent="0.35">
      <c r="A954" s="17">
        <v>44358</v>
      </c>
      <c r="B954" s="18">
        <v>110.75</v>
      </c>
      <c r="C954" s="18">
        <v>-2.6851851849999999</v>
      </c>
      <c r="D954" s="18">
        <v>-1.2935270640000001</v>
      </c>
      <c r="F954" s="17">
        <v>44358</v>
      </c>
      <c r="G954" s="18">
        <v>699</v>
      </c>
      <c r="H954" s="18">
        <v>-1.9027181689999999</v>
      </c>
      <c r="I954" s="18">
        <v>-0.83430262799999999</v>
      </c>
      <c r="J954" s="18"/>
      <c r="K954" s="17">
        <v>44358</v>
      </c>
      <c r="L954" s="18">
        <v>15799.35</v>
      </c>
      <c r="M954" s="18">
        <v>7.9117178869999999E-2</v>
      </c>
      <c r="N954" s="18">
        <v>3.4346568979999999E-2</v>
      </c>
    </row>
    <row r="955" spans="1:14" ht="15" thickBot="1" x14ac:dyDescent="0.35">
      <c r="A955" s="17">
        <v>44361</v>
      </c>
      <c r="B955" s="18">
        <v>107.5</v>
      </c>
      <c r="C955" s="18">
        <v>1.9980970499999999</v>
      </c>
      <c r="D955" s="18">
        <v>0</v>
      </c>
      <c r="F955" s="17">
        <v>44361</v>
      </c>
      <c r="G955" s="18">
        <v>685.7</v>
      </c>
      <c r="H955" s="18">
        <v>-4.6886393469999996</v>
      </c>
      <c r="I955" s="18">
        <v>-2.0855330470000002</v>
      </c>
      <c r="J955" s="18"/>
      <c r="K955" s="17">
        <v>44361</v>
      </c>
      <c r="L955" s="18">
        <v>15811.85</v>
      </c>
      <c r="M955" s="18">
        <v>0.36301887510000003</v>
      </c>
      <c r="N955" s="18">
        <v>0.15737162239999999</v>
      </c>
    </row>
    <row r="956" spans="1:14" ht="15" thickBot="1" x14ac:dyDescent="0.35">
      <c r="A956" s="17">
        <v>44362</v>
      </c>
      <c r="B956" s="18">
        <v>107.5</v>
      </c>
      <c r="C956" s="18">
        <v>0.46641791040000002</v>
      </c>
      <c r="D956" s="18">
        <v>0.40212739330000002</v>
      </c>
      <c r="F956" s="17">
        <v>44362</v>
      </c>
      <c r="G956" s="18">
        <v>653.54999999999995</v>
      </c>
      <c r="H956" s="18">
        <v>-3.6033968330000001</v>
      </c>
      <c r="I956" s="18">
        <v>-1.5938269540000001</v>
      </c>
      <c r="J956" s="18"/>
      <c r="K956" s="17">
        <v>44362</v>
      </c>
      <c r="L956" s="18">
        <v>15869.25</v>
      </c>
      <c r="M956" s="18">
        <v>-0.64086204449999995</v>
      </c>
      <c r="N956" s="18">
        <v>-0.279218511</v>
      </c>
    </row>
    <row r="957" spans="1:14" ht="15" thickBot="1" x14ac:dyDescent="0.35">
      <c r="A957" s="17">
        <v>44363</v>
      </c>
      <c r="B957" s="18">
        <v>108.5</v>
      </c>
      <c r="C957" s="18">
        <v>-2.5069637880000002</v>
      </c>
      <c r="D957" s="18">
        <v>0.65547633019999996</v>
      </c>
      <c r="F957" s="17">
        <v>44363</v>
      </c>
      <c r="G957" s="18">
        <v>630</v>
      </c>
      <c r="H957" s="18">
        <v>-0.46825396829999999</v>
      </c>
      <c r="I957" s="18">
        <v>-0.203837727</v>
      </c>
      <c r="J957" s="18"/>
      <c r="K957" s="17">
        <v>44363</v>
      </c>
      <c r="L957" s="18">
        <v>15767.55</v>
      </c>
      <c r="M957" s="18">
        <v>-0.48295391479999999</v>
      </c>
      <c r="N957" s="18">
        <v>-0.21025234079999999</v>
      </c>
    </row>
    <row r="958" spans="1:14" ht="15" thickBot="1" x14ac:dyDescent="0.35">
      <c r="A958" s="17">
        <v>44364</v>
      </c>
      <c r="B958" s="18">
        <v>110.15</v>
      </c>
      <c r="C958" s="18">
        <v>-0.95238095239999998</v>
      </c>
      <c r="D958" s="18">
        <v>-1.239782986</v>
      </c>
      <c r="F958" s="17">
        <v>44364</v>
      </c>
      <c r="G958" s="18">
        <v>627.04999999999995</v>
      </c>
      <c r="H958" s="18">
        <v>-9.5686149430000006E-2</v>
      </c>
      <c r="I958" s="18">
        <v>-4.1575861040000002E-2</v>
      </c>
      <c r="J958" s="18"/>
      <c r="K958" s="17">
        <v>44364</v>
      </c>
      <c r="L958" s="18">
        <v>15691.4</v>
      </c>
      <c r="M958" s="18">
        <v>-5.130198708E-2</v>
      </c>
      <c r="N958" s="18">
        <v>-2.2285886939999999E-2</v>
      </c>
    </row>
    <row r="959" spans="1:14" ht="15" thickBot="1" x14ac:dyDescent="0.35">
      <c r="A959" s="17">
        <v>44365</v>
      </c>
      <c r="B959" s="18">
        <v>107.05</v>
      </c>
      <c r="C959" s="18">
        <v>0.6730769231</v>
      </c>
      <c r="D959" s="18">
        <v>0.60431561600000006</v>
      </c>
      <c r="F959" s="17">
        <v>44365</v>
      </c>
      <c r="G959" s="18">
        <v>626.45000000000005</v>
      </c>
      <c r="H959" s="18">
        <v>0.56668529010000002</v>
      </c>
      <c r="I959" s="18">
        <v>0.24541358799999999</v>
      </c>
      <c r="J959" s="18"/>
      <c r="K959" s="17">
        <v>44365</v>
      </c>
      <c r="L959" s="18">
        <v>15683.35</v>
      </c>
      <c r="M959" s="18">
        <v>0.40265632019999997</v>
      </c>
      <c r="N959" s="18">
        <v>0.1745202948</v>
      </c>
    </row>
    <row r="960" spans="1:14" ht="15" thickBot="1" x14ac:dyDescent="0.35">
      <c r="A960" s="17">
        <v>44368</v>
      </c>
      <c r="B960" s="18">
        <v>108.55</v>
      </c>
      <c r="C960" s="18">
        <v>3.1518624640000001</v>
      </c>
      <c r="D960" s="18">
        <v>-0.1001371165</v>
      </c>
      <c r="F960" s="17">
        <v>44368</v>
      </c>
      <c r="G960" s="18">
        <v>630</v>
      </c>
      <c r="H960" s="18">
        <v>-1.968253968</v>
      </c>
      <c r="I960" s="18">
        <v>-0.86332621259999998</v>
      </c>
      <c r="J960" s="18"/>
      <c r="K960" s="17">
        <v>44368</v>
      </c>
      <c r="L960" s="18">
        <v>15746.5</v>
      </c>
      <c r="M960" s="18">
        <v>0.1667037119</v>
      </c>
      <c r="N960" s="18">
        <v>7.2338223689999995E-2</v>
      </c>
    </row>
    <row r="961" spans="1:14" ht="15" thickBot="1" x14ac:dyDescent="0.35">
      <c r="A961" s="17">
        <v>44369</v>
      </c>
      <c r="B961" s="18">
        <v>108.3</v>
      </c>
      <c r="C961" s="18">
        <v>-1.851851852</v>
      </c>
      <c r="D961" s="18">
        <v>-0.70750025750000001</v>
      </c>
      <c r="F961" s="17">
        <v>44369</v>
      </c>
      <c r="G961" s="18">
        <v>617.6</v>
      </c>
      <c r="H961" s="18">
        <v>2.6959196890000001</v>
      </c>
      <c r="I961" s="18">
        <v>1.1553188569999999</v>
      </c>
      <c r="J961" s="18"/>
      <c r="K961" s="17">
        <v>44369</v>
      </c>
      <c r="L961" s="18">
        <v>15772.75</v>
      </c>
      <c r="M961" s="18">
        <v>-0.54397616140000005</v>
      </c>
      <c r="N961" s="18">
        <v>-0.2368907455</v>
      </c>
    </row>
    <row r="962" spans="1:14" ht="15" thickBot="1" x14ac:dyDescent="0.35">
      <c r="A962" s="17">
        <v>44370</v>
      </c>
      <c r="B962" s="18">
        <v>106.55</v>
      </c>
      <c r="C962" s="18">
        <v>-0.28301886790000003</v>
      </c>
      <c r="D962" s="18">
        <v>-0.14289373050000001</v>
      </c>
      <c r="F962" s="17">
        <v>44370</v>
      </c>
      <c r="G962" s="18">
        <v>634.25</v>
      </c>
      <c r="H962" s="18">
        <v>3.988963343</v>
      </c>
      <c r="I962" s="18">
        <v>1.6987248779999999</v>
      </c>
      <c r="J962" s="18"/>
      <c r="K962" s="17">
        <v>44370</v>
      </c>
      <c r="L962" s="18">
        <v>15686.95</v>
      </c>
      <c r="M962" s="18">
        <v>0.65978408799999999</v>
      </c>
      <c r="N962" s="18">
        <v>0.28559945149999999</v>
      </c>
    </row>
    <row r="963" spans="1:14" ht="15" thickBot="1" x14ac:dyDescent="0.35">
      <c r="A963" s="17">
        <v>44371</v>
      </c>
      <c r="B963" s="18">
        <v>106.2</v>
      </c>
      <c r="C963" s="18">
        <v>-6.5752128670000003</v>
      </c>
      <c r="D963" s="18">
        <v>-2.2663984639999999</v>
      </c>
      <c r="F963" s="17">
        <v>44371</v>
      </c>
      <c r="G963" s="18">
        <v>659.55</v>
      </c>
      <c r="H963" s="18">
        <v>1.0840724740000001</v>
      </c>
      <c r="I963" s="18">
        <v>0.468273045</v>
      </c>
      <c r="J963" s="18"/>
      <c r="K963" s="17">
        <v>44371</v>
      </c>
      <c r="L963" s="18">
        <v>15790.45</v>
      </c>
      <c r="M963" s="18">
        <v>0.44267262810000002</v>
      </c>
      <c r="N963" s="18">
        <v>0.19182601160000001</v>
      </c>
    </row>
    <row r="964" spans="1:14" ht="15" thickBot="1" x14ac:dyDescent="0.35">
      <c r="A964" s="17">
        <v>44372</v>
      </c>
      <c r="B964" s="18">
        <v>100.8</v>
      </c>
      <c r="C964" s="18">
        <v>0.91139240509999997</v>
      </c>
      <c r="D964" s="18">
        <v>-0.17268193009999999</v>
      </c>
      <c r="F964" s="17">
        <v>44372</v>
      </c>
      <c r="G964" s="18">
        <v>666.7</v>
      </c>
      <c r="H964" s="18">
        <v>-2.407379631</v>
      </c>
      <c r="I964" s="18">
        <v>-1.0583020999999999</v>
      </c>
      <c r="J964" s="18"/>
      <c r="K964" s="17">
        <v>44372</v>
      </c>
      <c r="L964" s="18">
        <v>15860.35</v>
      </c>
      <c r="M964" s="18">
        <v>-0.28782466969999998</v>
      </c>
      <c r="N964" s="18">
        <v>-0.12518090309999999</v>
      </c>
    </row>
    <row r="965" spans="1:14" ht="15" thickBot="1" x14ac:dyDescent="0.35">
      <c r="A965" s="17">
        <v>44375</v>
      </c>
      <c r="B965" s="18">
        <v>100.4</v>
      </c>
      <c r="C965" s="18">
        <v>0.7526342198</v>
      </c>
      <c r="D965" s="18">
        <v>0.8566243831</v>
      </c>
      <c r="F965" s="17">
        <v>44375</v>
      </c>
      <c r="G965" s="18">
        <v>650.65</v>
      </c>
      <c r="H965" s="18">
        <v>-3.173749328</v>
      </c>
      <c r="I965" s="18">
        <v>-1.4006884669999999</v>
      </c>
      <c r="J965" s="18"/>
      <c r="K965" s="17">
        <v>44375</v>
      </c>
      <c r="L965" s="18">
        <v>15814.7</v>
      </c>
      <c r="M965" s="18">
        <v>-0.41891404830000001</v>
      </c>
      <c r="N965" s="18">
        <v>-0.18231419660000001</v>
      </c>
    </row>
    <row r="966" spans="1:14" ht="15" thickBot="1" x14ac:dyDescent="0.35">
      <c r="A966" s="17">
        <v>44376</v>
      </c>
      <c r="B966" s="18">
        <v>102.4</v>
      </c>
      <c r="C966" s="18">
        <v>0.6972111554</v>
      </c>
      <c r="D966" s="18">
        <v>-0.40479052700000001</v>
      </c>
      <c r="F966" s="17">
        <v>44376</v>
      </c>
      <c r="G966" s="18">
        <v>630</v>
      </c>
      <c r="H966" s="18">
        <v>0.62698412699999995</v>
      </c>
      <c r="I966" s="18">
        <v>0.2714456724</v>
      </c>
      <c r="J966" s="18"/>
      <c r="K966" s="17">
        <v>44376</v>
      </c>
      <c r="L966" s="18">
        <v>15748.45</v>
      </c>
      <c r="M966" s="18">
        <v>-0.1711279523</v>
      </c>
      <c r="N966" s="18">
        <v>-7.4383589099999994E-2</v>
      </c>
    </row>
    <row r="967" spans="1:14" ht="15" thickBot="1" x14ac:dyDescent="0.35">
      <c r="A967" s="17">
        <v>44377</v>
      </c>
      <c r="B967" s="18">
        <v>101.45</v>
      </c>
      <c r="C967" s="18">
        <v>4.9455984170000002E-2</v>
      </c>
      <c r="D967" s="18">
        <v>-2.1409637200000001E-2</v>
      </c>
      <c r="F967" s="17">
        <v>44377</v>
      </c>
      <c r="G967" s="18">
        <v>633.95000000000005</v>
      </c>
      <c r="H967" s="18">
        <v>0.65462575909999998</v>
      </c>
      <c r="I967" s="18">
        <v>0.28337384450000003</v>
      </c>
      <c r="J967" s="18"/>
      <c r="K967" s="17">
        <v>44377</v>
      </c>
      <c r="L967" s="18">
        <v>15721.5</v>
      </c>
      <c r="M967" s="18">
        <v>-0.26396972299999999</v>
      </c>
      <c r="N967" s="18">
        <v>-0.11479216909999999</v>
      </c>
    </row>
    <row r="968" spans="1:14" ht="15" thickBot="1" x14ac:dyDescent="0.35">
      <c r="A968" s="17">
        <v>44378</v>
      </c>
      <c r="B968" s="18">
        <v>101.4</v>
      </c>
      <c r="C968" s="18">
        <v>4.9431537320000003E-2</v>
      </c>
      <c r="D968" s="18">
        <v>-4.2850963700000001E-2</v>
      </c>
      <c r="F968" s="17">
        <v>44378</v>
      </c>
      <c r="G968" s="18">
        <v>638.1</v>
      </c>
      <c r="H968" s="18">
        <v>-0.35260930889999997</v>
      </c>
      <c r="I968" s="18">
        <v>-0.1534068998</v>
      </c>
      <c r="J968" s="18"/>
      <c r="K968" s="17">
        <v>44378</v>
      </c>
      <c r="L968" s="18">
        <v>15680</v>
      </c>
      <c r="M968" s="18">
        <v>0.26913265310000001</v>
      </c>
      <c r="N968" s="18">
        <v>0.1167258228</v>
      </c>
    </row>
    <row r="969" spans="1:14" ht="15" thickBot="1" x14ac:dyDescent="0.35">
      <c r="A969" s="17">
        <v>44379</v>
      </c>
      <c r="B969" s="18">
        <v>101.3</v>
      </c>
      <c r="C969" s="18">
        <v>-0.98814229249999996</v>
      </c>
      <c r="D969" s="18">
        <v>-0.2579974807</v>
      </c>
      <c r="F969" s="17">
        <v>44379</v>
      </c>
      <c r="G969" s="18">
        <v>635.85</v>
      </c>
      <c r="H969" s="18">
        <v>0.30667610290000002</v>
      </c>
      <c r="I969" s="18">
        <v>0.1329839283</v>
      </c>
      <c r="J969" s="18"/>
      <c r="K969" s="17">
        <v>44379</v>
      </c>
      <c r="L969" s="18">
        <v>15722.2</v>
      </c>
      <c r="M969" s="18">
        <v>0.71332256299999997</v>
      </c>
      <c r="N969" s="18">
        <v>0.30869237100000002</v>
      </c>
    </row>
    <row r="970" spans="1:14" ht="15" thickBot="1" x14ac:dyDescent="0.35">
      <c r="A970" s="17">
        <v>44382</v>
      </c>
      <c r="B970" s="18">
        <v>100.7</v>
      </c>
      <c r="C970" s="18">
        <v>1.19760479</v>
      </c>
      <c r="D970" s="18">
        <v>1.919263395</v>
      </c>
      <c r="F970" s="17">
        <v>44382</v>
      </c>
      <c r="G970" s="18">
        <v>637.79999999999995</v>
      </c>
      <c r="H970" s="18">
        <v>8.6782690500000008</v>
      </c>
      <c r="I970" s="18">
        <v>3.6142712669999999</v>
      </c>
      <c r="J970" s="18"/>
      <c r="K970" s="17">
        <v>44382</v>
      </c>
      <c r="L970" s="18">
        <v>15834.35</v>
      </c>
      <c r="M970" s="18">
        <v>-0.10167768169999999</v>
      </c>
      <c r="N970" s="18">
        <v>-4.4180520789999997E-2</v>
      </c>
    </row>
    <row r="971" spans="1:14" ht="15" thickBot="1" x14ac:dyDescent="0.35">
      <c r="A971" s="17">
        <v>44383</v>
      </c>
      <c r="B971" s="18">
        <v>105.25</v>
      </c>
      <c r="C971" s="18">
        <v>2.5641025640000001</v>
      </c>
      <c r="D971" s="18">
        <v>0.79726808490000001</v>
      </c>
      <c r="F971" s="17">
        <v>44383</v>
      </c>
      <c r="G971" s="18">
        <v>693.15</v>
      </c>
      <c r="H971" s="18">
        <v>0.59871600660000002</v>
      </c>
      <c r="I971" s="18">
        <v>0.25924376310000002</v>
      </c>
      <c r="J971" s="18"/>
      <c r="K971" s="17">
        <v>44383</v>
      </c>
      <c r="L971" s="18">
        <v>15818.25</v>
      </c>
      <c r="M971" s="18">
        <v>0.38815924639999999</v>
      </c>
      <c r="N971" s="18">
        <v>0.1682490925</v>
      </c>
    </row>
    <row r="972" spans="1:14" ht="15" thickBot="1" x14ac:dyDescent="0.35">
      <c r="A972" s="17">
        <v>44384</v>
      </c>
      <c r="B972" s="18">
        <v>107.2</v>
      </c>
      <c r="C972" s="18">
        <v>-0.6730769231</v>
      </c>
      <c r="D972" s="18">
        <v>-1.295270081</v>
      </c>
      <c r="F972" s="17">
        <v>44384</v>
      </c>
      <c r="G972" s="18">
        <v>697.3</v>
      </c>
      <c r="H972" s="18">
        <v>2.2228596010000001</v>
      </c>
      <c r="I972" s="18">
        <v>0.95480258240000004</v>
      </c>
      <c r="J972" s="18"/>
      <c r="K972" s="17">
        <v>44384</v>
      </c>
      <c r="L972" s="18">
        <v>15879.65</v>
      </c>
      <c r="M972" s="18">
        <v>-0.95562559629999999</v>
      </c>
      <c r="N972" s="18">
        <v>-0.41701868069999998</v>
      </c>
    </row>
    <row r="973" spans="1:14" ht="15" thickBot="1" x14ac:dyDescent="0.35">
      <c r="A973" s="17">
        <v>44385</v>
      </c>
      <c r="B973" s="18">
        <v>104.05</v>
      </c>
      <c r="C973" s="18">
        <v>-0.29041626329999998</v>
      </c>
      <c r="D973" s="18">
        <v>-0.31417630279999997</v>
      </c>
      <c r="F973" s="17">
        <v>44385</v>
      </c>
      <c r="G973" s="18">
        <v>712.8</v>
      </c>
      <c r="H973" s="18">
        <v>0.59624017959999998</v>
      </c>
      <c r="I973" s="18">
        <v>0.25817491120000002</v>
      </c>
      <c r="J973" s="18"/>
      <c r="K973" s="17">
        <v>44385</v>
      </c>
      <c r="L973" s="18">
        <v>15727.9</v>
      </c>
      <c r="M973" s="18">
        <v>-0.24224467350000001</v>
      </c>
      <c r="N973" s="18">
        <v>-0.1053331585</v>
      </c>
    </row>
    <row r="974" spans="1:14" ht="15" thickBot="1" x14ac:dyDescent="0.35">
      <c r="A974" s="17">
        <v>44386</v>
      </c>
      <c r="B974" s="18">
        <v>103.3</v>
      </c>
      <c r="C974" s="18">
        <v>0.53398058250000002</v>
      </c>
      <c r="D974" s="18">
        <v>2.590831449</v>
      </c>
      <c r="F974" s="17">
        <v>44386</v>
      </c>
      <c r="G974" s="18">
        <v>717.05</v>
      </c>
      <c r="H974" s="18">
        <v>-0.98319503519999996</v>
      </c>
      <c r="I974" s="18">
        <v>-0.42910914220000002</v>
      </c>
      <c r="J974" s="18"/>
      <c r="K974" s="17">
        <v>44386</v>
      </c>
      <c r="L974" s="18">
        <v>15689.8</v>
      </c>
      <c r="M974" s="18">
        <v>1.7845989109999998E-2</v>
      </c>
      <c r="N974" s="18">
        <v>7.749723109E-3</v>
      </c>
    </row>
    <row r="975" spans="1:14" ht="15" thickBot="1" x14ac:dyDescent="0.35">
      <c r="A975" s="17">
        <v>44389</v>
      </c>
      <c r="B975" s="18">
        <v>109.65</v>
      </c>
      <c r="C975" s="18">
        <v>4.4905842590000002</v>
      </c>
      <c r="D975" s="18">
        <v>3.7904066940000001</v>
      </c>
      <c r="F975" s="17">
        <v>44389</v>
      </c>
      <c r="G975" s="18">
        <v>710</v>
      </c>
      <c r="H975" s="18">
        <v>-2.7816901409999999</v>
      </c>
      <c r="I975" s="18">
        <v>-1.225193341</v>
      </c>
      <c r="J975" s="18"/>
      <c r="K975" s="17">
        <v>44389</v>
      </c>
      <c r="L975" s="18">
        <v>15692.6</v>
      </c>
      <c r="M975" s="18">
        <v>0.76309853049999998</v>
      </c>
      <c r="N975" s="18">
        <v>0.3301513868</v>
      </c>
    </row>
    <row r="976" spans="1:14" ht="15" thickBot="1" x14ac:dyDescent="0.35">
      <c r="A976" s="17">
        <v>44390</v>
      </c>
      <c r="B976" s="18">
        <v>119.65</v>
      </c>
      <c r="C976" s="18">
        <v>7.9482439930000002</v>
      </c>
      <c r="D976" s="18">
        <v>0.1449461444</v>
      </c>
      <c r="F976" s="17">
        <v>44390</v>
      </c>
      <c r="G976" s="18">
        <v>690.25</v>
      </c>
      <c r="H976" s="18">
        <v>-1.506700471</v>
      </c>
      <c r="I976" s="18">
        <v>-0.65933134260000004</v>
      </c>
      <c r="J976" s="18"/>
      <c r="K976" s="17">
        <v>44390</v>
      </c>
      <c r="L976" s="18">
        <v>15812.35</v>
      </c>
      <c r="M976" s="18">
        <v>0.26308549959999999</v>
      </c>
      <c r="N976" s="18">
        <v>0.1141065476</v>
      </c>
    </row>
    <row r="977" spans="1:14" ht="15" thickBot="1" x14ac:dyDescent="0.35">
      <c r="A977" s="17">
        <v>44391</v>
      </c>
      <c r="B977" s="18">
        <v>120.05</v>
      </c>
      <c r="C977" s="18">
        <v>2.140410959</v>
      </c>
      <c r="D977" s="18">
        <v>0.48565223460000001</v>
      </c>
      <c r="F977" s="17">
        <v>44391</v>
      </c>
      <c r="G977" s="18">
        <v>679.85</v>
      </c>
      <c r="H977" s="18">
        <v>1.1178936530000001</v>
      </c>
      <c r="I977" s="18">
        <v>0.48280144149999998</v>
      </c>
      <c r="J977" s="18"/>
      <c r="K977" s="17">
        <v>44391</v>
      </c>
      <c r="L977" s="18">
        <v>15853.95</v>
      </c>
      <c r="M977" s="18">
        <v>0.44310723829999998</v>
      </c>
      <c r="N977" s="18">
        <v>0.19201392810000001</v>
      </c>
    </row>
    <row r="978" spans="1:14" ht="15" thickBot="1" x14ac:dyDescent="0.35">
      <c r="A978" s="17">
        <v>44392</v>
      </c>
      <c r="B978" s="18">
        <v>121.4</v>
      </c>
      <c r="C978" s="18">
        <v>-2.5984911990000001</v>
      </c>
      <c r="D978" s="18">
        <v>-1.566179167</v>
      </c>
      <c r="F978" s="17">
        <v>44392</v>
      </c>
      <c r="G978" s="18">
        <v>687.45</v>
      </c>
      <c r="H978" s="18">
        <v>-0.18183140589999999</v>
      </c>
      <c r="I978" s="18">
        <v>-7.9040258030000005E-2</v>
      </c>
      <c r="J978" s="18"/>
      <c r="K978" s="17">
        <v>44392</v>
      </c>
      <c r="L978" s="18">
        <v>15924.2</v>
      </c>
      <c r="M978" s="18">
        <v>-5.023800254E-3</v>
      </c>
      <c r="N978" s="18">
        <v>-2.1818635350000001E-3</v>
      </c>
    </row>
    <row r="979" spans="1:14" ht="15" thickBot="1" x14ac:dyDescent="0.35">
      <c r="A979" s="17">
        <v>44393</v>
      </c>
      <c r="B979" s="18">
        <v>117.1</v>
      </c>
      <c r="C979" s="18">
        <v>-2.3235800339999999</v>
      </c>
      <c r="D979" s="18">
        <v>1.5303905790000001</v>
      </c>
      <c r="F979" s="17">
        <v>44393</v>
      </c>
      <c r="G979" s="18">
        <v>686.2</v>
      </c>
      <c r="H979" s="18">
        <v>-1.930923929</v>
      </c>
      <c r="I979" s="18">
        <v>-0.8467916258</v>
      </c>
      <c r="J979" s="18"/>
      <c r="K979" s="17">
        <v>44393</v>
      </c>
      <c r="L979" s="18">
        <v>15923.4</v>
      </c>
      <c r="M979" s="18">
        <v>-1.0738912540000001</v>
      </c>
      <c r="N979" s="18">
        <v>-0.46890735420000001</v>
      </c>
    </row>
    <row r="980" spans="1:14" ht="15" thickBot="1" x14ac:dyDescent="0.35">
      <c r="A980" s="17">
        <v>44396</v>
      </c>
      <c r="B980" s="18">
        <v>121.3</v>
      </c>
      <c r="C980" s="18">
        <v>0.13215859029999999</v>
      </c>
      <c r="D980" s="18">
        <v>-2.1090851050000001</v>
      </c>
      <c r="F980" s="17">
        <v>44396</v>
      </c>
      <c r="G980" s="18">
        <v>672.95</v>
      </c>
      <c r="H980" s="18">
        <v>1.6643138420000001</v>
      </c>
      <c r="I980" s="18">
        <v>0.71685338350000005</v>
      </c>
      <c r="J980" s="18"/>
      <c r="K980" s="17">
        <v>44396</v>
      </c>
      <c r="L980" s="18">
        <v>15752.4</v>
      </c>
      <c r="M980" s="18">
        <v>-0.76369315149999994</v>
      </c>
      <c r="N980" s="18">
        <v>-0.33294066849999998</v>
      </c>
    </row>
    <row r="981" spans="1:14" ht="15" thickBot="1" x14ac:dyDescent="0.35">
      <c r="A981" s="17">
        <v>44397</v>
      </c>
      <c r="B981" s="18">
        <v>115.55</v>
      </c>
      <c r="C981" s="18">
        <v>2.6396832379999999</v>
      </c>
      <c r="D981" s="18">
        <v>1.8036854520000001</v>
      </c>
      <c r="F981" s="17">
        <v>44397</v>
      </c>
      <c r="G981" s="18">
        <v>684.15</v>
      </c>
      <c r="H981" s="18">
        <v>-0.40926697359999997</v>
      </c>
      <c r="I981" s="18">
        <v>-0.1781071042</v>
      </c>
      <c r="J981" s="18"/>
      <c r="K981" s="17">
        <v>44397</v>
      </c>
      <c r="L981" s="18">
        <v>15632.1</v>
      </c>
      <c r="M981" s="18">
        <v>1.2279220319999999</v>
      </c>
      <c r="N981" s="18">
        <v>0.53003219099999999</v>
      </c>
    </row>
    <row r="982" spans="1:14" ht="15" thickBot="1" x14ac:dyDescent="0.35">
      <c r="A982" s="17">
        <v>44399</v>
      </c>
      <c r="B982" s="18">
        <v>120.45</v>
      </c>
      <c r="C982" s="18">
        <v>1.243034719</v>
      </c>
      <c r="D982" s="18">
        <v>-0.39843809920000001</v>
      </c>
      <c r="F982" s="17">
        <v>44399</v>
      </c>
      <c r="G982" s="18">
        <v>681.35</v>
      </c>
      <c r="H982" s="18">
        <v>2.6271373009999999</v>
      </c>
      <c r="I982" s="18">
        <v>1.126221479</v>
      </c>
      <c r="J982" s="18"/>
      <c r="K982" s="17">
        <v>44399</v>
      </c>
      <c r="L982" s="18">
        <v>15824.05</v>
      </c>
      <c r="M982" s="18">
        <v>0.20222383020000001</v>
      </c>
      <c r="N982" s="18">
        <v>8.7736011860000004E-2</v>
      </c>
    </row>
    <row r="983" spans="1:14" ht="15" thickBot="1" x14ac:dyDescent="0.35">
      <c r="A983" s="17">
        <v>44400</v>
      </c>
      <c r="B983" s="18">
        <v>119.35</v>
      </c>
      <c r="C983" s="18">
        <v>-4.2337002540000002E-2</v>
      </c>
      <c r="D983" s="18">
        <v>-0.18232372790000001</v>
      </c>
      <c r="F983" s="17">
        <v>44400</v>
      </c>
      <c r="G983" s="18">
        <v>699.25</v>
      </c>
      <c r="H983" s="18">
        <v>-0.32892384699999999</v>
      </c>
      <c r="I983" s="18">
        <v>-0.14308526169999999</v>
      </c>
      <c r="J983" s="18"/>
      <c r="K983" s="17">
        <v>44400</v>
      </c>
      <c r="L983" s="18">
        <v>15856.05</v>
      </c>
      <c r="M983" s="18">
        <v>-0.19929301429999999</v>
      </c>
      <c r="N983" s="18">
        <v>-8.6638217069999995E-2</v>
      </c>
    </row>
    <row r="984" spans="1:14" ht="15" thickBot="1" x14ac:dyDescent="0.35">
      <c r="A984" s="17">
        <v>44403</v>
      </c>
      <c r="B984" s="18">
        <v>118.85</v>
      </c>
      <c r="C984" s="18">
        <v>-4.2354934349999998E-2</v>
      </c>
      <c r="D984" s="18">
        <v>0.1459201648</v>
      </c>
      <c r="F984" s="17">
        <v>44403</v>
      </c>
      <c r="G984" s="18">
        <v>696.95</v>
      </c>
      <c r="H984" s="18">
        <v>-3.881196643</v>
      </c>
      <c r="I984" s="18">
        <v>-1.7191644639999999</v>
      </c>
      <c r="J984" s="18"/>
      <c r="K984" s="17">
        <v>44403</v>
      </c>
      <c r="L984" s="18">
        <v>15824.45</v>
      </c>
      <c r="M984" s="18">
        <v>-0.49290812630000003</v>
      </c>
      <c r="N984" s="18">
        <v>-0.21459659689999999</v>
      </c>
    </row>
    <row r="985" spans="1:14" ht="15" thickBot="1" x14ac:dyDescent="0.35">
      <c r="A985" s="17">
        <v>44404</v>
      </c>
      <c r="B985" s="18">
        <v>119.25</v>
      </c>
      <c r="C985" s="18">
        <v>-2.2457627119999999</v>
      </c>
      <c r="D985" s="18">
        <v>0.109119274</v>
      </c>
      <c r="F985" s="17">
        <v>44404</v>
      </c>
      <c r="G985" s="18">
        <v>669.9</v>
      </c>
      <c r="H985" s="18">
        <v>-0.61203164649999997</v>
      </c>
      <c r="I985" s="18">
        <v>-0.26661869700000002</v>
      </c>
      <c r="J985" s="18"/>
      <c r="K985" s="17">
        <v>44404</v>
      </c>
      <c r="L985" s="18">
        <v>15746.45</v>
      </c>
      <c r="M985" s="18">
        <v>-0.2352911291</v>
      </c>
      <c r="N985" s="18">
        <v>-0.1023060448</v>
      </c>
    </row>
    <row r="986" spans="1:14" ht="15" thickBot="1" x14ac:dyDescent="0.35">
      <c r="A986" s="17">
        <v>44405</v>
      </c>
      <c r="B986" s="18">
        <v>119.55</v>
      </c>
      <c r="C986" s="18">
        <v>3.9445166880000002</v>
      </c>
      <c r="D986" s="18">
        <v>0.77409977780000006</v>
      </c>
      <c r="F986" s="17">
        <v>44405</v>
      </c>
      <c r="G986" s="18">
        <v>665.8</v>
      </c>
      <c r="H986" s="18">
        <v>3.927605888</v>
      </c>
      <c r="I986" s="18">
        <v>1.673092284</v>
      </c>
      <c r="J986" s="18"/>
      <c r="K986" s="17">
        <v>44405</v>
      </c>
      <c r="L986" s="18">
        <v>15709.4</v>
      </c>
      <c r="M986" s="18">
        <v>0.43954574969999999</v>
      </c>
      <c r="N986" s="18">
        <v>0.1904739895</v>
      </c>
    </row>
    <row r="987" spans="1:14" ht="15" thickBot="1" x14ac:dyDescent="0.35">
      <c r="A987" s="17">
        <v>44406</v>
      </c>
      <c r="B987" s="18">
        <v>121.7</v>
      </c>
      <c r="C987" s="18">
        <v>-1.2510425350000001</v>
      </c>
      <c r="D987" s="18">
        <v>-0.90143228259999997</v>
      </c>
      <c r="F987" s="17">
        <v>44406</v>
      </c>
      <c r="G987" s="18">
        <v>691.95</v>
      </c>
      <c r="H987" s="18">
        <v>0.52026880549999999</v>
      </c>
      <c r="I987" s="18">
        <v>0.22536412880000001</v>
      </c>
      <c r="J987" s="18"/>
      <c r="K987" s="17">
        <v>44406</v>
      </c>
      <c r="L987" s="18">
        <v>15778.45</v>
      </c>
      <c r="M987" s="18">
        <v>-9.7601475430000001E-2</v>
      </c>
      <c r="N987" s="18">
        <v>-4.2408481220000002E-2</v>
      </c>
    </row>
    <row r="988" spans="1:14" ht="15" thickBot="1" x14ac:dyDescent="0.35">
      <c r="A988" s="17">
        <v>44407</v>
      </c>
      <c r="B988" s="18">
        <v>119.2</v>
      </c>
      <c r="C988" s="18">
        <v>1.3513513509999999</v>
      </c>
      <c r="D988" s="18">
        <v>0.59703993389999999</v>
      </c>
      <c r="F988" s="17">
        <v>44407</v>
      </c>
      <c r="G988" s="18">
        <v>695.55</v>
      </c>
      <c r="H988" s="18">
        <v>-3.8602544750000001</v>
      </c>
      <c r="I988" s="18">
        <v>-1.709703175</v>
      </c>
      <c r="J988" s="18"/>
      <c r="K988" s="17">
        <v>44407</v>
      </c>
      <c r="L988" s="18">
        <v>15763.05</v>
      </c>
      <c r="M988" s="18">
        <v>0.77459628690000004</v>
      </c>
      <c r="N988" s="18">
        <v>0.33510670009999999</v>
      </c>
    </row>
    <row r="989" spans="1:14" ht="15" thickBot="1" x14ac:dyDescent="0.35">
      <c r="A989" s="17">
        <v>44410</v>
      </c>
      <c r="B989" s="18">
        <v>120.85</v>
      </c>
      <c r="C989" s="18">
        <v>-0.41666666670000002</v>
      </c>
      <c r="D989" s="18">
        <v>-0.1981027404</v>
      </c>
      <c r="F989" s="17">
        <v>44410</v>
      </c>
      <c r="G989" s="18">
        <v>668.7</v>
      </c>
      <c r="H989" s="18">
        <v>0.51592642440000003</v>
      </c>
      <c r="I989" s="18">
        <v>0.2234879769</v>
      </c>
      <c r="J989" s="18"/>
      <c r="K989" s="17">
        <v>44410</v>
      </c>
      <c r="L989" s="18">
        <v>15885.15</v>
      </c>
      <c r="M989" s="18">
        <v>1.5460980849999999</v>
      </c>
      <c r="N989" s="18">
        <v>0.66632402710000005</v>
      </c>
    </row>
    <row r="990" spans="1:14" ht="15" thickBot="1" x14ac:dyDescent="0.35">
      <c r="A990" s="17">
        <v>44411</v>
      </c>
      <c r="B990" s="18">
        <v>120.3</v>
      </c>
      <c r="C990" s="18">
        <v>-2.3012552300000002</v>
      </c>
      <c r="D990" s="18">
        <v>-0.72808827119999997</v>
      </c>
      <c r="F990" s="17">
        <v>44411</v>
      </c>
      <c r="G990" s="18">
        <v>672.15</v>
      </c>
      <c r="H990" s="18">
        <v>1.591906568</v>
      </c>
      <c r="I990" s="18">
        <v>0.68591107760000003</v>
      </c>
      <c r="J990" s="18"/>
      <c r="K990" s="17">
        <v>44411</v>
      </c>
      <c r="L990" s="18">
        <v>16130.75</v>
      </c>
      <c r="M990" s="18">
        <v>0.79382545760000001</v>
      </c>
      <c r="N990" s="18">
        <v>0.34339284209999998</v>
      </c>
    </row>
    <row r="991" spans="1:14" ht="15" thickBot="1" x14ac:dyDescent="0.35">
      <c r="A991" s="17">
        <v>44412</v>
      </c>
      <c r="B991" s="18">
        <v>118.3</v>
      </c>
      <c r="C991" s="18">
        <v>-1.413276231</v>
      </c>
      <c r="D991" s="18">
        <v>0</v>
      </c>
      <c r="F991" s="17">
        <v>44412</v>
      </c>
      <c r="G991" s="18">
        <v>682.85</v>
      </c>
      <c r="H991" s="18">
        <v>0.95921505460000001</v>
      </c>
      <c r="I991" s="18">
        <v>0.41459653270000002</v>
      </c>
      <c r="J991" s="18"/>
      <c r="K991" s="17">
        <v>44412</v>
      </c>
      <c r="L991" s="18">
        <v>16258.8</v>
      </c>
      <c r="M991" s="18">
        <v>0.22018845179999999</v>
      </c>
      <c r="N991" s="18">
        <v>9.5521504480000005E-2</v>
      </c>
    </row>
    <row r="992" spans="1:14" ht="15" thickBot="1" x14ac:dyDescent="0.35">
      <c r="A992" s="17">
        <v>44413</v>
      </c>
      <c r="B992" s="18">
        <v>118.3</v>
      </c>
      <c r="C992" s="18">
        <v>1.650738488</v>
      </c>
      <c r="D992" s="18">
        <v>-0.3686732512</v>
      </c>
      <c r="F992" s="17">
        <v>44413</v>
      </c>
      <c r="G992" s="18">
        <v>689.4</v>
      </c>
      <c r="H992" s="18">
        <v>-7.9779518420000001E-2</v>
      </c>
      <c r="I992" s="18">
        <v>-3.4661632900000003E-2</v>
      </c>
      <c r="J992" s="18"/>
      <c r="K992" s="17">
        <v>44413</v>
      </c>
      <c r="L992" s="18">
        <v>16294.6</v>
      </c>
      <c r="M992" s="18">
        <v>-0.34612693779999998</v>
      </c>
      <c r="N992" s="18">
        <v>-0.15058177170000001</v>
      </c>
    </row>
    <row r="993" spans="1:14" ht="15" thickBot="1" x14ac:dyDescent="0.35">
      <c r="A993" s="17">
        <v>44414</v>
      </c>
      <c r="B993" s="18">
        <v>117.3</v>
      </c>
      <c r="C993" s="18">
        <v>-3.2905982909999998</v>
      </c>
      <c r="D993" s="18">
        <v>-1.2393160780000001</v>
      </c>
      <c r="F993" s="17">
        <v>44414</v>
      </c>
      <c r="G993" s="18">
        <v>688.85</v>
      </c>
      <c r="H993" s="18">
        <v>-3.3243812149999998</v>
      </c>
      <c r="I993" s="18">
        <v>-1.4683039490000001</v>
      </c>
      <c r="J993" s="18"/>
      <c r="K993" s="17">
        <v>44414</v>
      </c>
      <c r="L993" s="18">
        <v>16238.2</v>
      </c>
      <c r="M993" s="18">
        <v>0.1234742767</v>
      </c>
      <c r="N993" s="18">
        <v>5.3591118209999997E-2</v>
      </c>
    </row>
    <row r="994" spans="1:14" ht="15" thickBot="1" x14ac:dyDescent="0.35">
      <c r="A994" s="17">
        <v>44417</v>
      </c>
      <c r="B994" s="18">
        <v>114</v>
      </c>
      <c r="C994" s="18">
        <v>-6.6283694210000004</v>
      </c>
      <c r="D994" s="18">
        <v>-2.147511315</v>
      </c>
      <c r="F994" s="17">
        <v>44417</v>
      </c>
      <c r="G994" s="18">
        <v>665.95</v>
      </c>
      <c r="H994" s="18">
        <v>-3.1984383209999998</v>
      </c>
      <c r="I994" s="18">
        <v>-1.4117636259999999</v>
      </c>
      <c r="J994" s="18"/>
      <c r="K994" s="17">
        <v>44417</v>
      </c>
      <c r="L994" s="18">
        <v>16258.25</v>
      </c>
      <c r="M994" s="18">
        <v>0.13439330799999999</v>
      </c>
      <c r="N994" s="18">
        <v>5.8327087E-2</v>
      </c>
    </row>
    <row r="995" spans="1:14" ht="15" thickBot="1" x14ac:dyDescent="0.35">
      <c r="A995" s="17">
        <v>44418</v>
      </c>
      <c r="B995" s="18">
        <v>108.5</v>
      </c>
      <c r="C995" s="18">
        <v>-6.6256507339999997</v>
      </c>
      <c r="D995" s="18">
        <v>9.995274421E-2</v>
      </c>
      <c r="F995" s="17">
        <v>44418</v>
      </c>
      <c r="G995" s="18">
        <v>644.65</v>
      </c>
      <c r="H995" s="18">
        <v>2.9240673230000001</v>
      </c>
      <c r="I995" s="18">
        <v>1.25169402</v>
      </c>
      <c r="J995" s="18"/>
      <c r="K995" s="17">
        <v>44418</v>
      </c>
      <c r="L995" s="18">
        <v>16280.1</v>
      </c>
      <c r="M995" s="18">
        <v>1.3206307089999999E-2</v>
      </c>
      <c r="N995" s="18">
        <v>5.7350476080000002E-3</v>
      </c>
    </row>
    <row r="996" spans="1:14" ht="15" thickBot="1" x14ac:dyDescent="0.35">
      <c r="A996" s="17">
        <v>44419</v>
      </c>
      <c r="B996" s="18">
        <v>108.75</v>
      </c>
      <c r="C996" s="18">
        <v>8.971109985</v>
      </c>
      <c r="D996" s="18">
        <v>0.2984853549</v>
      </c>
      <c r="F996" s="17">
        <v>44419</v>
      </c>
      <c r="G996" s="18">
        <v>663.5</v>
      </c>
      <c r="H996" s="18">
        <v>-5.2298417480000001</v>
      </c>
      <c r="I996" s="18">
        <v>-2.3328394170000002</v>
      </c>
      <c r="J996" s="18"/>
      <c r="K996" s="17">
        <v>44419</v>
      </c>
      <c r="L996" s="18">
        <v>16282.25</v>
      </c>
      <c r="M996" s="18">
        <v>0.50453714930000004</v>
      </c>
      <c r="N996" s="18">
        <v>0.21856678700000001</v>
      </c>
    </row>
    <row r="997" spans="1:14" ht="15" thickBot="1" x14ac:dyDescent="0.35">
      <c r="A997" s="17">
        <v>44420</v>
      </c>
      <c r="B997" s="18">
        <v>109.5</v>
      </c>
      <c r="C997" s="18">
        <v>-0.93023255810000005</v>
      </c>
      <c r="D997" s="18">
        <v>-0.78037044529999999</v>
      </c>
      <c r="F997" s="17">
        <v>44420</v>
      </c>
      <c r="G997" s="18">
        <v>628.79999999999995</v>
      </c>
      <c r="H997" s="18">
        <v>2.8705470740000001</v>
      </c>
      <c r="I997" s="18">
        <v>1.229104945</v>
      </c>
      <c r="J997" s="18"/>
      <c r="K997" s="17">
        <v>44420</v>
      </c>
      <c r="L997" s="18">
        <v>16364.4</v>
      </c>
      <c r="M997" s="18">
        <v>1.006453032</v>
      </c>
      <c r="N997" s="18">
        <v>0.43491205820000001</v>
      </c>
    </row>
    <row r="998" spans="1:14" ht="15" thickBot="1" x14ac:dyDescent="0.35">
      <c r="A998" s="17">
        <v>44421</v>
      </c>
      <c r="B998" s="18">
        <v>107.55</v>
      </c>
      <c r="C998" s="18">
        <v>0.70422535210000003</v>
      </c>
      <c r="D998" s="18">
        <v>0.720837265</v>
      </c>
      <c r="F998" s="17">
        <v>44421</v>
      </c>
      <c r="G998" s="18">
        <v>646.85</v>
      </c>
      <c r="H998" s="18">
        <v>1.2290330060000001</v>
      </c>
      <c r="I998" s="18">
        <v>0.5305088255</v>
      </c>
      <c r="J998" s="18"/>
      <c r="K998" s="17">
        <v>44421</v>
      </c>
      <c r="L998" s="18">
        <v>16529.099999999999</v>
      </c>
      <c r="M998" s="18">
        <v>0.20539533309999999</v>
      </c>
      <c r="N998" s="18">
        <v>8.9110576580000003E-2</v>
      </c>
    </row>
    <row r="999" spans="1:14" ht="15" thickBot="1" x14ac:dyDescent="0.35">
      <c r="A999" s="17">
        <v>44424</v>
      </c>
      <c r="B999" s="18">
        <v>109.35</v>
      </c>
      <c r="C999" s="18">
        <v>-0.13986013990000001</v>
      </c>
      <c r="D999" s="18">
        <v>-0.59986379349999996</v>
      </c>
      <c r="F999" s="17">
        <v>44424</v>
      </c>
      <c r="G999" s="18">
        <v>654.79999999999995</v>
      </c>
      <c r="H999" s="18">
        <v>-1.2522907759999999</v>
      </c>
      <c r="I999" s="18">
        <v>-0.54729704639999999</v>
      </c>
      <c r="J999" s="18"/>
      <c r="K999" s="17">
        <v>44424</v>
      </c>
      <c r="L999" s="18">
        <v>16563.05</v>
      </c>
      <c r="M999" s="18">
        <v>0.31123494769999999</v>
      </c>
      <c r="N999" s="18">
        <v>0.13495771130000001</v>
      </c>
    </row>
    <row r="1000" spans="1:14" ht="15" thickBot="1" x14ac:dyDescent="0.35">
      <c r="A1000" s="17">
        <v>44425</v>
      </c>
      <c r="B1000" s="18">
        <v>107.85</v>
      </c>
      <c r="C1000" s="18">
        <v>-1.2605042019999999</v>
      </c>
      <c r="D1000" s="18">
        <v>-0.58785214799999996</v>
      </c>
      <c r="F1000" s="17">
        <v>44425</v>
      </c>
      <c r="G1000" s="18">
        <v>646.6</v>
      </c>
      <c r="H1000" s="18">
        <v>2.5750077330000001</v>
      </c>
      <c r="I1000" s="18">
        <v>1.1041558380000001</v>
      </c>
      <c r="J1000" s="18"/>
      <c r="K1000" s="17">
        <v>44425</v>
      </c>
      <c r="L1000" s="18">
        <v>16614.599999999999</v>
      </c>
      <c r="M1000" s="18">
        <v>-0.27536022529999998</v>
      </c>
      <c r="N1000" s="18">
        <v>-0.1197523774</v>
      </c>
    </row>
    <row r="1001" spans="1:14" ht="15" thickBot="1" x14ac:dyDescent="0.35">
      <c r="A1001" s="17">
        <v>44426</v>
      </c>
      <c r="B1001" s="18">
        <v>106.4</v>
      </c>
      <c r="C1001" s="18">
        <v>-4.255319149</v>
      </c>
      <c r="D1001" s="18">
        <v>-1.962067504</v>
      </c>
      <c r="F1001" s="17">
        <v>44426</v>
      </c>
      <c r="G1001" s="18">
        <v>663.25</v>
      </c>
      <c r="H1001" s="18">
        <v>0.64832265359999997</v>
      </c>
      <c r="I1001" s="18">
        <v>0.28065415859999998</v>
      </c>
      <c r="J1001" s="18"/>
      <c r="K1001" s="17">
        <v>44426</v>
      </c>
      <c r="L1001" s="18">
        <v>16568.849999999999</v>
      </c>
      <c r="M1001" s="18">
        <v>-0.71429218080000001</v>
      </c>
      <c r="N1001" s="18">
        <v>-0.31132637099999999</v>
      </c>
    </row>
    <row r="1002" spans="1:14" ht="15" thickBot="1" x14ac:dyDescent="0.35">
      <c r="A1002" s="17">
        <v>44428</v>
      </c>
      <c r="B1002" s="18">
        <v>101.7</v>
      </c>
      <c r="C1002" s="18">
        <v>-3.308641975</v>
      </c>
      <c r="D1002" s="18">
        <v>-0.99345685250000004</v>
      </c>
      <c r="F1002" s="17">
        <v>44428</v>
      </c>
      <c r="G1002" s="18">
        <v>667.55</v>
      </c>
      <c r="H1002" s="18">
        <v>-0.4943449929</v>
      </c>
      <c r="I1002" s="18">
        <v>-0.21522371579999999</v>
      </c>
      <c r="J1002" s="18"/>
      <c r="K1002" s="17">
        <v>44428</v>
      </c>
      <c r="L1002" s="18">
        <v>16450.5</v>
      </c>
      <c r="M1002" s="18">
        <v>0.27932281689999999</v>
      </c>
      <c r="N1002" s="18">
        <v>0.12113925189999999</v>
      </c>
    </row>
    <row r="1003" spans="1:14" ht="15" thickBot="1" x14ac:dyDescent="0.35">
      <c r="A1003" s="17">
        <v>44431</v>
      </c>
      <c r="B1003" s="18">
        <v>99.4</v>
      </c>
      <c r="C1003" s="18">
        <v>0.56179775279999999</v>
      </c>
      <c r="D1003" s="18">
        <v>0.6934989385</v>
      </c>
      <c r="F1003" s="17">
        <v>44431</v>
      </c>
      <c r="G1003" s="18">
        <v>664.25</v>
      </c>
      <c r="H1003" s="18">
        <v>-1.5957847199999999</v>
      </c>
      <c r="I1003" s="18">
        <v>-0.69862975670000005</v>
      </c>
      <c r="J1003" s="18"/>
      <c r="K1003" s="17">
        <v>44431</v>
      </c>
      <c r="L1003" s="18">
        <v>16496.45</v>
      </c>
      <c r="M1003" s="18">
        <v>0.77683380359999998</v>
      </c>
      <c r="N1003" s="18">
        <v>0.33607096139999998</v>
      </c>
    </row>
    <row r="1004" spans="1:14" ht="15" thickBot="1" x14ac:dyDescent="0.35">
      <c r="A1004" s="17">
        <v>44432</v>
      </c>
      <c r="B1004" s="18">
        <v>101</v>
      </c>
      <c r="C1004" s="18">
        <v>3.8090401219999999</v>
      </c>
      <c r="D1004" s="18">
        <v>0.91478585270000001</v>
      </c>
      <c r="F1004" s="17">
        <v>44432</v>
      </c>
      <c r="G1004" s="18">
        <v>653.65</v>
      </c>
      <c r="H1004" s="18">
        <v>1.430429129</v>
      </c>
      <c r="I1004" s="18">
        <v>0.61682628890000002</v>
      </c>
      <c r="J1004" s="18"/>
      <c r="K1004" s="17">
        <v>44432</v>
      </c>
      <c r="L1004" s="18">
        <v>16624.599999999999</v>
      </c>
      <c r="M1004" s="18">
        <v>6.0452582320000003E-2</v>
      </c>
      <c r="N1004" s="18">
        <v>2.624629044E-2</v>
      </c>
    </row>
    <row r="1005" spans="1:14" ht="15" thickBot="1" x14ac:dyDescent="0.35">
      <c r="A1005" s="17">
        <v>44433</v>
      </c>
      <c r="B1005" s="18">
        <v>103.15</v>
      </c>
      <c r="C1005" s="18">
        <v>1.2230919769999999</v>
      </c>
      <c r="D1005" s="18">
        <v>0.81334837189999998</v>
      </c>
      <c r="F1005" s="17">
        <v>44433</v>
      </c>
      <c r="G1005" s="18">
        <v>663</v>
      </c>
      <c r="H1005" s="18">
        <v>0.7692307692</v>
      </c>
      <c r="I1005" s="18">
        <v>0.33279433489999999</v>
      </c>
      <c r="J1005" s="18"/>
      <c r="K1005" s="17">
        <v>44433</v>
      </c>
      <c r="L1005" s="18">
        <v>16634.650000000001</v>
      </c>
      <c r="M1005" s="18">
        <v>1.3525983409999999E-2</v>
      </c>
      <c r="N1005" s="18">
        <v>5.8738627189999998E-3</v>
      </c>
    </row>
    <row r="1006" spans="1:14" ht="15" thickBot="1" x14ac:dyDescent="0.35">
      <c r="A1006" s="17">
        <v>44434</v>
      </c>
      <c r="B1006" s="18">
        <v>105.1</v>
      </c>
      <c r="C1006" s="18">
        <v>1.5466408890000001</v>
      </c>
      <c r="D1006" s="18">
        <v>0.75780728789999996</v>
      </c>
      <c r="F1006" s="17">
        <v>44434</v>
      </c>
      <c r="G1006" s="18">
        <v>668.1</v>
      </c>
      <c r="H1006" s="18">
        <v>-1.496781919E-2</v>
      </c>
      <c r="I1006" s="18">
        <v>-6.5009278149999999E-3</v>
      </c>
      <c r="J1006" s="18"/>
      <c r="K1006" s="17">
        <v>44434</v>
      </c>
      <c r="L1006" s="18">
        <v>16636.900000000001</v>
      </c>
      <c r="M1006" s="18">
        <v>0.41053321230000001</v>
      </c>
      <c r="N1006" s="18">
        <v>0.1779273327</v>
      </c>
    </row>
    <row r="1007" spans="1:14" ht="15" thickBot="1" x14ac:dyDescent="0.35">
      <c r="A1007" s="17">
        <v>44435</v>
      </c>
      <c r="B1007" s="18">
        <v>106.95</v>
      </c>
      <c r="C1007" s="18">
        <v>1.9990480719999999</v>
      </c>
      <c r="D1007" s="18">
        <v>0.70487551790000003</v>
      </c>
      <c r="F1007" s="17">
        <v>44435</v>
      </c>
      <c r="G1007" s="18">
        <v>668</v>
      </c>
      <c r="H1007" s="18">
        <v>-0.2844311377</v>
      </c>
      <c r="I1007" s="18">
        <v>-0.12370288190000001</v>
      </c>
      <c r="J1007" s="18"/>
      <c r="K1007" s="17">
        <v>44435</v>
      </c>
      <c r="L1007" s="18">
        <v>16705.2</v>
      </c>
      <c r="M1007" s="18">
        <v>1.351974236</v>
      </c>
      <c r="N1007" s="18">
        <v>0.58322127359999998</v>
      </c>
    </row>
    <row r="1008" spans="1:14" ht="15" thickBot="1" x14ac:dyDescent="0.35">
      <c r="A1008" s="17">
        <v>44438</v>
      </c>
      <c r="B1008" s="18">
        <v>108.7</v>
      </c>
      <c r="C1008" s="18">
        <v>-1.6332244520000001</v>
      </c>
      <c r="D1008" s="18">
        <v>-1.153868173</v>
      </c>
      <c r="F1008" s="17">
        <v>44438</v>
      </c>
      <c r="G1008" s="18">
        <v>666.1</v>
      </c>
      <c r="H1008" s="18">
        <v>-0.69058699889999997</v>
      </c>
      <c r="I1008" s="18">
        <v>-0.30095851330000001</v>
      </c>
      <c r="J1008" s="18"/>
      <c r="K1008" s="17">
        <v>44438</v>
      </c>
      <c r="L1008" s="18">
        <v>16931.05</v>
      </c>
      <c r="M1008" s="18">
        <v>1.188053901</v>
      </c>
      <c r="N1008" s="18">
        <v>0.51292434210000004</v>
      </c>
    </row>
    <row r="1009" spans="1:14" ht="15" thickBot="1" x14ac:dyDescent="0.35">
      <c r="A1009" s="17">
        <v>44439</v>
      </c>
      <c r="B1009" s="18">
        <v>105.85</v>
      </c>
      <c r="C1009" s="18">
        <v>-0.94876660339999996</v>
      </c>
      <c r="D1009" s="18">
        <v>-0.4744180677</v>
      </c>
      <c r="F1009" s="17">
        <v>44439</v>
      </c>
      <c r="G1009" s="18">
        <v>661.5</v>
      </c>
      <c r="H1009" s="18">
        <v>-0.2418745276</v>
      </c>
      <c r="I1009" s="18">
        <v>-0.1051720161</v>
      </c>
      <c r="J1009" s="18"/>
      <c r="K1009" s="17">
        <v>44439</v>
      </c>
      <c r="L1009" s="18">
        <v>17132.2</v>
      </c>
      <c r="M1009" s="18">
        <v>-0.32657802270000003</v>
      </c>
      <c r="N1009" s="18">
        <v>-0.14206313309999999</v>
      </c>
    </row>
    <row r="1010" spans="1:14" ht="15" thickBot="1" x14ac:dyDescent="0.35">
      <c r="A1010" s="17">
        <v>44440</v>
      </c>
      <c r="B1010" s="18">
        <v>104.7</v>
      </c>
      <c r="C1010" s="18">
        <v>0.86206896550000001</v>
      </c>
      <c r="D1010" s="18">
        <v>0.69949462799999995</v>
      </c>
      <c r="F1010" s="17">
        <v>44440</v>
      </c>
      <c r="G1010" s="18">
        <v>659.9</v>
      </c>
      <c r="H1010" s="18">
        <v>-0.70465222000000005</v>
      </c>
      <c r="I1010" s="18">
        <v>-0.30710987429999997</v>
      </c>
      <c r="J1010" s="18"/>
      <c r="K1010" s="17">
        <v>44440</v>
      </c>
      <c r="L1010" s="18">
        <v>17076.25</v>
      </c>
      <c r="M1010" s="18">
        <v>0.9246760852</v>
      </c>
      <c r="N1010" s="18">
        <v>0.3997364229</v>
      </c>
    </row>
    <row r="1011" spans="1:14" ht="15" thickBot="1" x14ac:dyDescent="0.35">
      <c r="A1011" s="17">
        <v>44441</v>
      </c>
      <c r="B1011" s="18">
        <v>106.4</v>
      </c>
      <c r="C1011" s="18">
        <v>0.66476733139999999</v>
      </c>
      <c r="D1011" s="18">
        <v>4.0797981570000003E-2</v>
      </c>
      <c r="F1011" s="17">
        <v>44441</v>
      </c>
      <c r="G1011" s="18">
        <v>655.25</v>
      </c>
      <c r="H1011" s="18">
        <v>-0.76306753149999995</v>
      </c>
      <c r="I1011" s="18">
        <v>-0.33266687509999998</v>
      </c>
      <c r="J1011" s="18"/>
      <c r="K1011" s="17">
        <v>44441</v>
      </c>
      <c r="L1011" s="18">
        <v>17234.150000000001</v>
      </c>
      <c r="M1011" s="18">
        <v>0.51902762830000004</v>
      </c>
      <c r="N1011" s="18">
        <v>0.2248278789</v>
      </c>
    </row>
    <row r="1012" spans="1:14" ht="15" thickBot="1" x14ac:dyDescent="0.35">
      <c r="A1012" s="17">
        <v>44442</v>
      </c>
      <c r="B1012" s="18">
        <v>106.5</v>
      </c>
      <c r="C1012" s="18">
        <v>0.66037735850000001</v>
      </c>
      <c r="D1012" s="18">
        <v>0.64760861790000002</v>
      </c>
      <c r="F1012" s="17">
        <v>44442</v>
      </c>
      <c r="G1012" s="18">
        <v>650.25</v>
      </c>
      <c r="H1012" s="18">
        <v>0.71510957320000001</v>
      </c>
      <c r="I1012" s="18">
        <v>0.30946295610000002</v>
      </c>
      <c r="J1012" s="18"/>
      <c r="K1012" s="17">
        <v>44442</v>
      </c>
      <c r="L1012" s="18">
        <v>17323.599999999999</v>
      </c>
      <c r="M1012" s="18">
        <v>0.31286799510000002</v>
      </c>
      <c r="N1012" s="18">
        <v>0.13566472860000001</v>
      </c>
    </row>
    <row r="1013" spans="1:14" ht="15" thickBot="1" x14ac:dyDescent="0.35">
      <c r="A1013" s="17">
        <v>44445</v>
      </c>
      <c r="B1013" s="18">
        <v>108.1</v>
      </c>
      <c r="C1013" s="18">
        <v>-9.3720712279999993E-2</v>
      </c>
      <c r="D1013" s="18">
        <v>-0.40362231209999999</v>
      </c>
      <c r="F1013" s="17">
        <v>44445</v>
      </c>
      <c r="G1013" s="18">
        <v>654.9</v>
      </c>
      <c r="H1013" s="18">
        <v>3.0539013590000001E-2</v>
      </c>
      <c r="I1013" s="18">
        <v>1.326090031E-2</v>
      </c>
      <c r="J1013" s="18"/>
      <c r="K1013" s="17">
        <v>44445</v>
      </c>
      <c r="L1013" s="18">
        <v>17377.8</v>
      </c>
      <c r="M1013" s="18">
        <v>-9.0345153009999998E-2</v>
      </c>
      <c r="N1013" s="18">
        <v>-3.9254136199999998E-2</v>
      </c>
    </row>
    <row r="1014" spans="1:14" ht="15" thickBot="1" x14ac:dyDescent="0.35">
      <c r="A1014" s="17">
        <v>44446</v>
      </c>
      <c r="B1014" s="18">
        <v>107.1</v>
      </c>
      <c r="C1014" s="18">
        <v>0.65666041279999998</v>
      </c>
      <c r="D1014" s="18">
        <v>1.7485396550000001</v>
      </c>
      <c r="F1014" s="17">
        <v>44446</v>
      </c>
      <c r="G1014" s="18">
        <v>655.1</v>
      </c>
      <c r="H1014" s="18">
        <v>-3.1521905050000001</v>
      </c>
      <c r="I1014" s="18">
        <v>-1.3910197710000001</v>
      </c>
      <c r="J1014" s="18"/>
      <c r="K1014" s="17">
        <v>44446</v>
      </c>
      <c r="L1014" s="18">
        <v>17362.099999999999</v>
      </c>
      <c r="M1014" s="18">
        <v>-4.9533178589999997E-2</v>
      </c>
      <c r="N1014" s="18">
        <v>-2.1517315679999999E-2</v>
      </c>
    </row>
    <row r="1015" spans="1:14" ht="15" thickBot="1" x14ac:dyDescent="0.35">
      <c r="A1015" s="17">
        <v>44447</v>
      </c>
      <c r="B1015" s="18">
        <v>111.5</v>
      </c>
      <c r="C1015" s="18">
        <v>2.4697110900000001</v>
      </c>
      <c r="D1015" s="18">
        <v>-0.3323449121</v>
      </c>
      <c r="F1015" s="17">
        <v>44447</v>
      </c>
      <c r="G1015" s="18">
        <v>634.45000000000005</v>
      </c>
      <c r="H1015" s="18">
        <v>0.54377807550000001</v>
      </c>
      <c r="I1015" s="18">
        <v>0.2355200432</v>
      </c>
      <c r="J1015" s="18"/>
      <c r="K1015" s="17">
        <v>44447</v>
      </c>
      <c r="L1015" s="18">
        <v>17353.5</v>
      </c>
      <c r="M1015" s="18">
        <v>9.0759789090000001E-2</v>
      </c>
      <c r="N1015" s="18">
        <v>3.9398599239999998E-2</v>
      </c>
    </row>
    <row r="1016" spans="1:14" ht="15" thickBot="1" x14ac:dyDescent="0.35">
      <c r="A1016" s="17">
        <v>44448</v>
      </c>
      <c r="B1016" s="18">
        <v>110.65</v>
      </c>
      <c r="C1016" s="18">
        <v>-4.683947249</v>
      </c>
      <c r="D1016" s="18">
        <v>-1.113126882</v>
      </c>
      <c r="F1016" s="17">
        <v>44448</v>
      </c>
      <c r="G1016" s="18">
        <v>637.9</v>
      </c>
      <c r="H1016" s="18">
        <v>0.79166013479999997</v>
      </c>
      <c r="I1016" s="18">
        <v>0.3424598506</v>
      </c>
      <c r="J1016" s="18"/>
      <c r="K1016" s="17">
        <v>44448</v>
      </c>
      <c r="L1016" s="18">
        <v>17369.25</v>
      </c>
      <c r="M1016" s="18">
        <v>-8.0314348630000004E-2</v>
      </c>
      <c r="N1016" s="18">
        <v>-3.4894092789999998E-2</v>
      </c>
    </row>
    <row r="1017" spans="1:14" ht="15" thickBot="1" x14ac:dyDescent="0.35">
      <c r="A1017" s="17">
        <v>44452</v>
      </c>
      <c r="B1017" s="18">
        <v>107.85</v>
      </c>
      <c r="C1017" s="18">
        <v>3.4828244270000002</v>
      </c>
      <c r="D1017" s="18">
        <v>0.67922324580000004</v>
      </c>
      <c r="F1017" s="17">
        <v>44452</v>
      </c>
      <c r="G1017" s="18">
        <v>642.95000000000005</v>
      </c>
      <c r="H1017" s="18">
        <v>3.7327941519999999</v>
      </c>
      <c r="I1017" s="18">
        <v>1.591607623</v>
      </c>
      <c r="J1017" s="18"/>
      <c r="K1017" s="17">
        <v>44452</v>
      </c>
      <c r="L1017" s="18">
        <v>17355.3</v>
      </c>
      <c r="M1017" s="18">
        <v>0.14231963719999999</v>
      </c>
      <c r="N1017" s="18">
        <v>6.1764691890000001E-2</v>
      </c>
    </row>
    <row r="1018" spans="1:14" ht="15" thickBot="1" x14ac:dyDescent="0.35">
      <c r="A1018" s="17">
        <v>44453</v>
      </c>
      <c r="B1018" s="18">
        <v>109.55</v>
      </c>
      <c r="C1018" s="18">
        <v>0.46104195479999999</v>
      </c>
      <c r="D1018" s="18">
        <v>0.15828518</v>
      </c>
      <c r="F1018" s="17">
        <v>44453</v>
      </c>
      <c r="G1018" s="18">
        <v>666.95</v>
      </c>
      <c r="H1018" s="18">
        <v>0.50228652819999997</v>
      </c>
      <c r="I1018" s="18">
        <v>0.21759425060000001</v>
      </c>
      <c r="J1018" s="18"/>
      <c r="K1018" s="17">
        <v>44453</v>
      </c>
      <c r="L1018" s="18">
        <v>17380</v>
      </c>
      <c r="M1018" s="18">
        <v>0.80235903340000003</v>
      </c>
      <c r="N1018" s="18">
        <v>0.34706958319999998</v>
      </c>
    </row>
    <row r="1019" spans="1:14" ht="15" thickBot="1" x14ac:dyDescent="0.35">
      <c r="A1019" s="17">
        <v>44454</v>
      </c>
      <c r="B1019" s="18">
        <v>109.95</v>
      </c>
      <c r="C1019" s="18">
        <v>0.96374483710000003</v>
      </c>
      <c r="D1019" s="18">
        <v>0.74407547360000004</v>
      </c>
      <c r="F1019" s="17">
        <v>44454</v>
      </c>
      <c r="G1019" s="18">
        <v>670.3</v>
      </c>
      <c r="H1019" s="18">
        <v>-1.5366253919999999</v>
      </c>
      <c r="I1019" s="18">
        <v>-0.67252838520000002</v>
      </c>
      <c r="J1019" s="18"/>
      <c r="K1019" s="17">
        <v>44454</v>
      </c>
      <c r="L1019" s="18">
        <v>17519.45</v>
      </c>
      <c r="M1019" s="18">
        <v>0.628158989</v>
      </c>
      <c r="N1019" s="18">
        <v>0.27195272640000001</v>
      </c>
    </row>
    <row r="1020" spans="1:14" ht="15" thickBot="1" x14ac:dyDescent="0.35">
      <c r="A1020" s="17">
        <v>44455</v>
      </c>
      <c r="B1020" s="18">
        <v>111.85</v>
      </c>
      <c r="C1020" s="18">
        <v>-1.5</v>
      </c>
      <c r="D1020" s="18">
        <v>-0.46845701690000002</v>
      </c>
      <c r="F1020" s="17">
        <v>44455</v>
      </c>
      <c r="G1020" s="18">
        <v>660</v>
      </c>
      <c r="H1020" s="18">
        <v>2.1666666669999999</v>
      </c>
      <c r="I1020" s="18">
        <v>0.93092241350000005</v>
      </c>
      <c r="J1020" s="18"/>
      <c r="K1020" s="17">
        <v>44455</v>
      </c>
      <c r="L1020" s="18">
        <v>17629.5</v>
      </c>
      <c r="M1020" s="18">
        <v>-0.25156697579999998</v>
      </c>
      <c r="N1020" s="18">
        <v>-0.109391804</v>
      </c>
    </row>
    <row r="1021" spans="1:14" ht="15" thickBot="1" x14ac:dyDescent="0.35">
      <c r="A1021" s="17">
        <v>44456</v>
      </c>
      <c r="B1021" s="18">
        <v>110.65</v>
      </c>
      <c r="C1021" s="18">
        <v>-2.3996308260000001</v>
      </c>
      <c r="D1021" s="18">
        <v>-1.721392402</v>
      </c>
      <c r="F1021" s="17">
        <v>44456</v>
      </c>
      <c r="G1021" s="18">
        <v>674.3</v>
      </c>
      <c r="H1021" s="18">
        <v>-2.9808690489999998</v>
      </c>
      <c r="I1021" s="18">
        <v>-1.314261989</v>
      </c>
      <c r="J1021" s="18"/>
      <c r="K1021" s="17">
        <v>44456</v>
      </c>
      <c r="L1021" s="18">
        <v>17585.150000000001</v>
      </c>
      <c r="M1021" s="18">
        <v>-1.070505512</v>
      </c>
      <c r="N1021" s="18">
        <v>-0.4674210083</v>
      </c>
    </row>
    <row r="1022" spans="1:14" ht="15" thickBot="1" x14ac:dyDescent="0.35">
      <c r="A1022" s="17">
        <v>44459</v>
      </c>
      <c r="B1022" s="18">
        <v>106.35</v>
      </c>
      <c r="C1022" s="18">
        <v>-1.6548463360000001</v>
      </c>
      <c r="D1022" s="18">
        <v>0.4266787125</v>
      </c>
      <c r="F1022" s="17">
        <v>44459</v>
      </c>
      <c r="G1022" s="18">
        <v>654.20000000000005</v>
      </c>
      <c r="H1022" s="18">
        <v>-0.61143381230000005</v>
      </c>
      <c r="I1022" s="18">
        <v>-0.26635746290000001</v>
      </c>
      <c r="J1022" s="18"/>
      <c r="K1022" s="17">
        <v>44459</v>
      </c>
      <c r="L1022" s="18">
        <v>17396.900000000001</v>
      </c>
      <c r="M1022" s="18">
        <v>0.94901965290000001</v>
      </c>
      <c r="N1022" s="18">
        <v>0.41021057319999998</v>
      </c>
    </row>
    <row r="1023" spans="1:14" ht="15" thickBot="1" x14ac:dyDescent="0.35">
      <c r="A1023" s="17">
        <v>44460</v>
      </c>
      <c r="B1023" s="18">
        <v>107.4</v>
      </c>
      <c r="C1023" s="18">
        <v>3.173076923</v>
      </c>
      <c r="D1023" s="18">
        <v>0.94002475510000005</v>
      </c>
      <c r="F1023" s="17">
        <v>44460</v>
      </c>
      <c r="G1023" s="18">
        <v>650.20000000000005</v>
      </c>
      <c r="H1023" s="18">
        <v>-0.2845278376</v>
      </c>
      <c r="I1023" s="18">
        <v>-0.1237449979</v>
      </c>
      <c r="J1023" s="18"/>
      <c r="K1023" s="17">
        <v>44460</v>
      </c>
      <c r="L1023" s="18">
        <v>17562</v>
      </c>
      <c r="M1023" s="18">
        <v>-8.7404623619999997E-2</v>
      </c>
      <c r="N1023" s="18">
        <v>-3.7975944519999999E-2</v>
      </c>
    </row>
    <row r="1024" spans="1:14" ht="15" thickBot="1" x14ac:dyDescent="0.35">
      <c r="A1024" s="17">
        <v>44461</v>
      </c>
      <c r="B1024" s="18">
        <v>109.75</v>
      </c>
      <c r="C1024" s="18">
        <v>2.0503261880000001</v>
      </c>
      <c r="D1024" s="18">
        <v>0.21709835259999999</v>
      </c>
      <c r="F1024" s="17">
        <v>44461</v>
      </c>
      <c r="G1024" s="18">
        <v>648.35</v>
      </c>
      <c r="H1024" s="18">
        <v>2.5449217239999999</v>
      </c>
      <c r="I1024" s="18">
        <v>1.091415791</v>
      </c>
      <c r="J1024" s="18"/>
      <c r="K1024" s="17">
        <v>44461</v>
      </c>
      <c r="L1024" s="18">
        <v>17546.650000000001</v>
      </c>
      <c r="M1024" s="18">
        <v>1.57465955</v>
      </c>
      <c r="N1024" s="18">
        <v>0.67853753679999995</v>
      </c>
    </row>
    <row r="1025" spans="1:14" ht="15" thickBot="1" x14ac:dyDescent="0.35">
      <c r="A1025" s="17">
        <v>44462</v>
      </c>
      <c r="B1025" s="18">
        <v>110.3</v>
      </c>
      <c r="C1025" s="18">
        <v>-1.461187215</v>
      </c>
      <c r="D1025" s="18">
        <v>-0.67456871870000001</v>
      </c>
      <c r="F1025" s="17">
        <v>44462</v>
      </c>
      <c r="G1025" s="18">
        <v>664.85</v>
      </c>
      <c r="H1025" s="18">
        <v>-0.47379108069999998</v>
      </c>
      <c r="I1025" s="18">
        <v>-0.2062538448</v>
      </c>
      <c r="J1025" s="18"/>
      <c r="K1025" s="17">
        <v>44462</v>
      </c>
      <c r="L1025" s="18">
        <v>17822.95</v>
      </c>
      <c r="M1025" s="18">
        <v>0.1697249894</v>
      </c>
      <c r="N1025" s="18">
        <v>7.364814435E-2</v>
      </c>
    </row>
    <row r="1026" spans="1:14" ht="15" thickBot="1" x14ac:dyDescent="0.35">
      <c r="A1026" s="17">
        <v>44463</v>
      </c>
      <c r="B1026" s="18">
        <v>108.6</v>
      </c>
      <c r="C1026" s="18">
        <v>0.78776645040000004</v>
      </c>
      <c r="D1026" s="18">
        <v>0.8905872198</v>
      </c>
      <c r="F1026" s="17">
        <v>44463</v>
      </c>
      <c r="G1026" s="18">
        <v>661.7</v>
      </c>
      <c r="H1026" s="18">
        <v>-2.2744446119999999</v>
      </c>
      <c r="I1026" s="18">
        <v>-0.99918527339999996</v>
      </c>
      <c r="J1026" s="18"/>
      <c r="K1026" s="17">
        <v>44463</v>
      </c>
      <c r="L1026" s="18">
        <v>17853.2</v>
      </c>
      <c r="M1026" s="18">
        <v>1.064234983E-2</v>
      </c>
      <c r="N1026" s="18">
        <v>4.6216678829999998E-3</v>
      </c>
    </row>
    <row r="1027" spans="1:14" ht="15" thickBot="1" x14ac:dyDescent="0.35">
      <c r="A1027" s="17">
        <v>44466</v>
      </c>
      <c r="B1027" s="18">
        <v>110.85</v>
      </c>
      <c r="C1027" s="18">
        <v>2.4827586209999999</v>
      </c>
      <c r="D1027" s="18">
        <v>0.94942124130000005</v>
      </c>
      <c r="F1027" s="17">
        <v>44466</v>
      </c>
      <c r="G1027" s="18">
        <v>646.65</v>
      </c>
      <c r="H1027" s="18">
        <v>2.134075621</v>
      </c>
      <c r="I1027" s="18">
        <v>0.91706626059999996</v>
      </c>
      <c r="J1027" s="18"/>
      <c r="K1027" s="17">
        <v>44466</v>
      </c>
      <c r="L1027" s="18">
        <v>17855.099999999999</v>
      </c>
      <c r="M1027" s="18">
        <v>-0.59646823599999998</v>
      </c>
      <c r="N1027" s="18">
        <v>-0.25981850350000002</v>
      </c>
    </row>
    <row r="1028" spans="1:14" ht="15" thickBot="1" x14ac:dyDescent="0.35">
      <c r="A1028" s="17">
        <v>44467</v>
      </c>
      <c r="B1028" s="18">
        <v>113.3</v>
      </c>
      <c r="C1028" s="18">
        <v>0.44863167339999999</v>
      </c>
      <c r="D1028" s="18">
        <v>1.3770316279999999</v>
      </c>
      <c r="F1028" s="17">
        <v>44467</v>
      </c>
      <c r="G1028" s="18">
        <v>660.45</v>
      </c>
      <c r="H1028" s="18">
        <v>-8.3276553860000005E-2</v>
      </c>
      <c r="I1028" s="18">
        <v>-3.6181615309999998E-2</v>
      </c>
      <c r="J1028" s="18"/>
      <c r="K1028" s="17">
        <v>44467</v>
      </c>
      <c r="L1028" s="18">
        <v>17748.599999999999</v>
      </c>
      <c r="M1028" s="18">
        <v>-0.2101574209</v>
      </c>
      <c r="N1028" s="18">
        <v>-9.1366248349999998E-2</v>
      </c>
    </row>
    <row r="1029" spans="1:14" ht="15" thickBot="1" x14ac:dyDescent="0.35">
      <c r="A1029" s="17">
        <v>44468</v>
      </c>
      <c r="B1029" s="18">
        <v>116.95</v>
      </c>
      <c r="C1029" s="18">
        <v>4.8235819559999999</v>
      </c>
      <c r="D1029" s="18">
        <v>0.55348389139999998</v>
      </c>
      <c r="F1029" s="17">
        <v>44468</v>
      </c>
      <c r="G1029" s="18">
        <v>659.9</v>
      </c>
      <c r="H1029" s="18">
        <v>-0.24246097890000001</v>
      </c>
      <c r="I1029" s="18">
        <v>-0.105427327</v>
      </c>
      <c r="J1029" s="18"/>
      <c r="K1029" s="17">
        <v>44468</v>
      </c>
      <c r="L1029" s="18">
        <v>17711.3</v>
      </c>
      <c r="M1029" s="18">
        <v>-0.52593541980000003</v>
      </c>
      <c r="N1029" s="18">
        <v>-0.22901361179999999</v>
      </c>
    </row>
    <row r="1030" spans="1:14" ht="15" thickBot="1" x14ac:dyDescent="0.35">
      <c r="A1030" s="17">
        <v>44469</v>
      </c>
      <c r="B1030" s="18">
        <v>118.45</v>
      </c>
      <c r="C1030" s="18">
        <v>-1.491265445</v>
      </c>
      <c r="D1030" s="18">
        <v>-7.3391564889999997E-2</v>
      </c>
      <c r="F1030" s="17">
        <v>44469</v>
      </c>
      <c r="G1030" s="18">
        <v>658.3</v>
      </c>
      <c r="H1030" s="18">
        <v>0.61522102379999999</v>
      </c>
      <c r="I1030" s="18">
        <v>0.26636855570000001</v>
      </c>
      <c r="J1030" s="18"/>
      <c r="K1030" s="17">
        <v>44469</v>
      </c>
      <c r="L1030" s="18">
        <v>17618.150000000001</v>
      </c>
      <c r="M1030" s="18">
        <v>-0.48870057300000003</v>
      </c>
      <c r="N1030" s="18">
        <v>-0.212760267</v>
      </c>
    </row>
    <row r="1031" spans="1:14" ht="15" thickBot="1" x14ac:dyDescent="0.35">
      <c r="A1031" s="17">
        <v>44470</v>
      </c>
      <c r="B1031" s="18">
        <v>118.25</v>
      </c>
      <c r="C1031" s="18">
        <v>2.6384083039999999</v>
      </c>
      <c r="D1031" s="18">
        <v>3.9971371699999998</v>
      </c>
      <c r="F1031" s="17">
        <v>44470</v>
      </c>
      <c r="G1031" s="18">
        <v>662.35</v>
      </c>
      <c r="H1031" s="18">
        <v>3.6083641580000001</v>
      </c>
      <c r="I1031" s="18">
        <v>1.539481681</v>
      </c>
      <c r="J1031" s="18"/>
      <c r="K1031" s="17">
        <v>44470</v>
      </c>
      <c r="L1031" s="18">
        <v>17532.05</v>
      </c>
      <c r="M1031" s="18">
        <v>0.90805125470000003</v>
      </c>
      <c r="N1031" s="18">
        <v>0.39258191209999999</v>
      </c>
    </row>
    <row r="1032" spans="1:14" ht="15" thickBot="1" x14ac:dyDescent="0.35">
      <c r="A1032" s="17">
        <v>44473</v>
      </c>
      <c r="B1032" s="18">
        <v>129.65</v>
      </c>
      <c r="C1032" s="18">
        <v>9.2709650230000005</v>
      </c>
      <c r="D1032" s="18">
        <v>4.0889932470000003</v>
      </c>
      <c r="F1032" s="17">
        <v>44473</v>
      </c>
      <c r="G1032" s="18">
        <v>686.25</v>
      </c>
      <c r="H1032" s="18">
        <v>3.9344262300000001</v>
      </c>
      <c r="I1032" s="18">
        <v>1.675942287</v>
      </c>
      <c r="J1032" s="18"/>
      <c r="K1032" s="17">
        <v>44473</v>
      </c>
      <c r="L1032" s="18">
        <v>17691.25</v>
      </c>
      <c r="M1032" s="18">
        <v>0.74076167599999998</v>
      </c>
      <c r="N1032" s="18">
        <v>0.3205230127</v>
      </c>
    </row>
    <row r="1033" spans="1:14" ht="15" thickBot="1" x14ac:dyDescent="0.35">
      <c r="A1033" s="17">
        <v>44474</v>
      </c>
      <c r="B1033" s="18">
        <v>142.44999999999999</v>
      </c>
      <c r="C1033" s="18">
        <v>4.8978017740000004</v>
      </c>
      <c r="D1033" s="18">
        <v>-1.5517709399999999</v>
      </c>
      <c r="F1033" s="17">
        <v>44474</v>
      </c>
      <c r="G1033" s="18">
        <v>713.25</v>
      </c>
      <c r="H1033" s="18">
        <v>11.7700666</v>
      </c>
      <c r="I1033" s="18">
        <v>4.8325509699999998</v>
      </c>
      <c r="J1033" s="18"/>
      <c r="K1033" s="17">
        <v>44474</v>
      </c>
      <c r="L1033" s="18">
        <v>17822.3</v>
      </c>
      <c r="M1033" s="18">
        <v>-0.98921014679999997</v>
      </c>
      <c r="N1033" s="18">
        <v>-0.43174749140000002</v>
      </c>
    </row>
    <row r="1034" spans="1:14" ht="15" thickBot="1" x14ac:dyDescent="0.35">
      <c r="A1034" s="17">
        <v>44475</v>
      </c>
      <c r="B1034" s="18">
        <v>137.44999999999999</v>
      </c>
      <c r="C1034" s="18">
        <v>1.6911764709999999</v>
      </c>
      <c r="D1034" s="18">
        <v>1.1228346309999999</v>
      </c>
      <c r="F1034" s="17">
        <v>44475</v>
      </c>
      <c r="G1034" s="18">
        <v>797.2</v>
      </c>
      <c r="H1034" s="18">
        <v>3.8635223280000002</v>
      </c>
      <c r="I1034" s="18">
        <v>1.646304676</v>
      </c>
      <c r="J1034" s="18"/>
      <c r="K1034" s="17">
        <v>44475</v>
      </c>
      <c r="L1034" s="18">
        <v>17646</v>
      </c>
      <c r="M1034" s="18">
        <v>0.81803241530000004</v>
      </c>
      <c r="N1034" s="18">
        <v>0.35382174080000001</v>
      </c>
    </row>
    <row r="1035" spans="1:14" ht="15" thickBot="1" x14ac:dyDescent="0.35">
      <c r="A1035" s="17">
        <v>44476</v>
      </c>
      <c r="B1035" s="18">
        <v>141.05000000000001</v>
      </c>
      <c r="C1035" s="18">
        <v>-2.313810557</v>
      </c>
      <c r="D1035" s="18">
        <v>-1.2494050619999999</v>
      </c>
      <c r="F1035" s="17">
        <v>44476</v>
      </c>
      <c r="G1035" s="18">
        <v>828</v>
      </c>
      <c r="H1035" s="18">
        <v>-2.5966183570000001</v>
      </c>
      <c r="I1035" s="18">
        <v>-1.1425965060000001</v>
      </c>
      <c r="J1035" s="18"/>
      <c r="K1035" s="17">
        <v>44476</v>
      </c>
      <c r="L1035" s="18">
        <v>17790.349999999999</v>
      </c>
      <c r="M1035" s="18">
        <v>0.58936445879999999</v>
      </c>
      <c r="N1035" s="18">
        <v>0.25520642090000001</v>
      </c>
    </row>
    <row r="1036" spans="1:14" ht="15" thickBot="1" x14ac:dyDescent="0.35">
      <c r="A1036" s="17">
        <v>44477</v>
      </c>
      <c r="B1036" s="18">
        <v>137.05000000000001</v>
      </c>
      <c r="C1036" s="18">
        <v>3.1088082899999998</v>
      </c>
      <c r="D1036" s="18">
        <v>1.110628081</v>
      </c>
      <c r="F1036" s="17">
        <v>44477</v>
      </c>
      <c r="G1036" s="18">
        <v>806.5</v>
      </c>
      <c r="H1036" s="18">
        <v>0.35337879729999999</v>
      </c>
      <c r="I1036" s="18">
        <v>0.15319993279999999</v>
      </c>
      <c r="J1036" s="18"/>
      <c r="K1036" s="17">
        <v>44477</v>
      </c>
      <c r="L1036" s="18">
        <v>17895.2</v>
      </c>
      <c r="M1036" s="18">
        <v>0.28359560109999998</v>
      </c>
      <c r="N1036" s="18">
        <v>0.1229896903</v>
      </c>
    </row>
    <row r="1037" spans="1:14" ht="15" thickBot="1" x14ac:dyDescent="0.35">
      <c r="A1037" s="17">
        <v>44480</v>
      </c>
      <c r="B1037" s="18">
        <v>140.6</v>
      </c>
      <c r="C1037" s="18">
        <v>-3.086862886</v>
      </c>
      <c r="D1037" s="18">
        <v>2.0364819500000002</v>
      </c>
      <c r="F1037" s="17">
        <v>44480</v>
      </c>
      <c r="G1037" s="18">
        <v>809.35</v>
      </c>
      <c r="H1037" s="18">
        <v>-6.406375487</v>
      </c>
      <c r="I1037" s="18">
        <v>-2.8753733879999999</v>
      </c>
      <c r="J1037" s="18"/>
      <c r="K1037" s="17">
        <v>44480</v>
      </c>
      <c r="L1037" s="18">
        <v>17945.95</v>
      </c>
      <c r="M1037" s="18">
        <v>0.25632524330000001</v>
      </c>
      <c r="N1037" s="18">
        <v>0.11117821059999999</v>
      </c>
    </row>
    <row r="1038" spans="1:14" ht="15" thickBot="1" x14ac:dyDescent="0.35">
      <c r="A1038" s="17">
        <v>44481</v>
      </c>
      <c r="B1038" s="18">
        <v>147.35</v>
      </c>
      <c r="C1038" s="18">
        <v>4.4444444440000002</v>
      </c>
      <c r="D1038" s="18">
        <v>-1.4230614669999999</v>
      </c>
      <c r="F1038" s="17">
        <v>44481</v>
      </c>
      <c r="G1038" s="18">
        <v>757.5</v>
      </c>
      <c r="H1038" s="18">
        <v>2.653465347</v>
      </c>
      <c r="I1038" s="18">
        <v>1.137361474</v>
      </c>
      <c r="J1038" s="18"/>
      <c r="K1038" s="17">
        <v>44481</v>
      </c>
      <c r="L1038" s="18">
        <v>17991.95</v>
      </c>
      <c r="M1038" s="18">
        <v>0.94375540170000005</v>
      </c>
      <c r="N1038" s="18">
        <v>0.40794577180000002</v>
      </c>
    </row>
    <row r="1039" spans="1:14" ht="15" thickBot="1" x14ac:dyDescent="0.35">
      <c r="A1039" s="17">
        <v>44482</v>
      </c>
      <c r="B1039" s="18">
        <v>142.6</v>
      </c>
      <c r="C1039" s="18">
        <v>-0.63829787230000001</v>
      </c>
      <c r="D1039" s="18">
        <v>-0.2290185384</v>
      </c>
      <c r="F1039" s="17">
        <v>44482</v>
      </c>
      <c r="G1039" s="18">
        <v>777.6</v>
      </c>
      <c r="H1039" s="18">
        <v>5.1568930039999996</v>
      </c>
      <c r="I1039" s="18">
        <v>2.1837745829999999</v>
      </c>
      <c r="J1039" s="18"/>
      <c r="K1039" s="17">
        <v>44482</v>
      </c>
      <c r="L1039" s="18">
        <v>18161.75</v>
      </c>
      <c r="M1039" s="18">
        <v>0.97347447239999996</v>
      </c>
      <c r="N1039" s="18">
        <v>0.42073004829999999</v>
      </c>
    </row>
    <row r="1040" spans="1:14" ht="15" thickBot="1" x14ac:dyDescent="0.35">
      <c r="A1040" s="17">
        <v>44483</v>
      </c>
      <c r="B1040" s="18">
        <v>141.85</v>
      </c>
      <c r="C1040" s="18">
        <v>-0.32119914350000001</v>
      </c>
      <c r="D1040" s="18">
        <v>-9.194664307E-2</v>
      </c>
      <c r="F1040" s="17">
        <v>44483</v>
      </c>
      <c r="G1040" s="18">
        <v>817.7</v>
      </c>
      <c r="H1040" s="18">
        <v>0.55643879169999999</v>
      </c>
      <c r="I1040" s="18">
        <v>0.2409884403</v>
      </c>
      <c r="J1040" s="18"/>
      <c r="K1040" s="17">
        <v>44483</v>
      </c>
      <c r="L1040" s="18">
        <v>18338.55</v>
      </c>
      <c r="M1040" s="18">
        <v>0.75523964539999999</v>
      </c>
      <c r="N1040" s="18">
        <v>0.32676403209999999</v>
      </c>
    </row>
    <row r="1041" spans="1:14" ht="15" thickBot="1" x14ac:dyDescent="0.35">
      <c r="A1041" s="17">
        <v>44487</v>
      </c>
      <c r="B1041" s="18">
        <v>141.55000000000001</v>
      </c>
      <c r="C1041" s="18">
        <v>-3.3297529539999999</v>
      </c>
      <c r="D1041" s="18">
        <v>-1.59363337</v>
      </c>
      <c r="F1041" s="17">
        <v>44487</v>
      </c>
      <c r="G1041" s="18">
        <v>822.25</v>
      </c>
      <c r="H1041" s="18">
        <v>-3.678929766</v>
      </c>
      <c r="I1041" s="18">
        <v>-1.627870057</v>
      </c>
      <c r="J1041" s="18"/>
      <c r="K1041" s="17">
        <v>44487</v>
      </c>
      <c r="L1041" s="18">
        <v>18477.05</v>
      </c>
      <c r="M1041" s="18">
        <v>-0.31552655860000001</v>
      </c>
      <c r="N1041" s="18">
        <v>-0.1372480844</v>
      </c>
    </row>
    <row r="1042" spans="1:14" ht="15" thickBot="1" x14ac:dyDescent="0.35">
      <c r="A1042" s="17">
        <v>44488</v>
      </c>
      <c r="B1042" s="18">
        <v>136.44999999999999</v>
      </c>
      <c r="C1042" s="18">
        <v>-2.7407407410000002</v>
      </c>
      <c r="D1042" s="18">
        <v>-1.0143390590000001</v>
      </c>
      <c r="F1042" s="17">
        <v>44488</v>
      </c>
      <c r="G1042" s="18">
        <v>792</v>
      </c>
      <c r="H1042" s="18">
        <v>-2.7335858590000002</v>
      </c>
      <c r="I1042" s="18">
        <v>-1.2037094690000001</v>
      </c>
      <c r="J1042" s="18"/>
      <c r="K1042" s="17">
        <v>44488</v>
      </c>
      <c r="L1042" s="18">
        <v>18418.75</v>
      </c>
      <c r="M1042" s="18">
        <v>-0.82606040039999995</v>
      </c>
      <c r="N1042" s="18">
        <v>-0.36024344489999999</v>
      </c>
    </row>
    <row r="1043" spans="1:14" ht="15" thickBot="1" x14ac:dyDescent="0.35">
      <c r="A1043" s="17">
        <v>44489</v>
      </c>
      <c r="B1043" s="18">
        <v>133.30000000000001</v>
      </c>
      <c r="C1043" s="18">
        <v>0.64737242959999997</v>
      </c>
      <c r="D1043" s="18">
        <v>0.48597427850000002</v>
      </c>
      <c r="F1043" s="17">
        <v>44489</v>
      </c>
      <c r="G1043" s="18">
        <v>770.35</v>
      </c>
      <c r="H1043" s="18">
        <v>5.6467839289999997</v>
      </c>
      <c r="I1043" s="18">
        <v>2.3856280920000001</v>
      </c>
      <c r="J1043" s="18"/>
      <c r="K1043" s="17">
        <v>44489</v>
      </c>
      <c r="L1043" s="18">
        <v>18266.599999999999</v>
      </c>
      <c r="M1043" s="18">
        <v>-0.48449081929999999</v>
      </c>
      <c r="N1043" s="18">
        <v>-0.2109230544</v>
      </c>
    </row>
    <row r="1044" spans="1:14" ht="15" thickBot="1" x14ac:dyDescent="0.35">
      <c r="A1044" s="17">
        <v>44490</v>
      </c>
      <c r="B1044" s="18">
        <v>134.80000000000001</v>
      </c>
      <c r="C1044" s="18">
        <v>-4.0862656069999996</v>
      </c>
      <c r="D1044" s="18">
        <v>-1.926854573</v>
      </c>
      <c r="F1044" s="17">
        <v>44490</v>
      </c>
      <c r="G1044" s="18">
        <v>813.85</v>
      </c>
      <c r="H1044" s="18">
        <v>1.259445844</v>
      </c>
      <c r="I1044" s="18">
        <v>0.54355463209999999</v>
      </c>
      <c r="J1044" s="18"/>
      <c r="K1044" s="17">
        <v>44490</v>
      </c>
      <c r="L1044" s="18">
        <v>18178.099999999999</v>
      </c>
      <c r="M1044" s="18">
        <v>-0.34767109870000001</v>
      </c>
      <c r="N1044" s="18">
        <v>-0.15125472679999999</v>
      </c>
    </row>
    <row r="1045" spans="1:14" ht="15" thickBot="1" x14ac:dyDescent="0.35">
      <c r="A1045" s="17">
        <v>44491</v>
      </c>
      <c r="B1045" s="18">
        <v>128.94999999999999</v>
      </c>
      <c r="C1045" s="18">
        <v>-3.6686390530000001</v>
      </c>
      <c r="D1045" s="18">
        <v>-1.9634418520000001</v>
      </c>
      <c r="F1045" s="17">
        <v>44491</v>
      </c>
      <c r="G1045" s="18">
        <v>824.1</v>
      </c>
      <c r="H1045" s="18">
        <v>-4.143914573</v>
      </c>
      <c r="I1045" s="18">
        <v>-1.8380310710000001</v>
      </c>
      <c r="J1045" s="18"/>
      <c r="K1045" s="17">
        <v>44491</v>
      </c>
      <c r="L1045" s="18">
        <v>18114.900000000001</v>
      </c>
      <c r="M1045" s="18">
        <v>5.7963334050000002E-2</v>
      </c>
      <c r="N1045" s="18">
        <v>2.5165863350000001E-2</v>
      </c>
    </row>
    <row r="1046" spans="1:14" ht="15" thickBot="1" x14ac:dyDescent="0.35">
      <c r="A1046" s="17">
        <v>44494</v>
      </c>
      <c r="B1046" s="18">
        <v>123.25</v>
      </c>
      <c r="C1046" s="18">
        <v>0.98280098279999994</v>
      </c>
      <c r="D1046" s="18">
        <v>0.66439259949999996</v>
      </c>
      <c r="F1046" s="17">
        <v>44494</v>
      </c>
      <c r="G1046" s="18">
        <v>789.95</v>
      </c>
      <c r="H1046" s="18">
        <v>2.5761124120000001</v>
      </c>
      <c r="I1046" s="18">
        <v>1.104623548</v>
      </c>
      <c r="J1046" s="18"/>
      <c r="K1046" s="17">
        <v>44494</v>
      </c>
      <c r="L1046" s="18">
        <v>18125.400000000001</v>
      </c>
      <c r="M1046" s="18">
        <v>0.78894810599999998</v>
      </c>
      <c r="N1046" s="18">
        <v>0.34129126679999999</v>
      </c>
    </row>
    <row r="1047" spans="1:14" ht="15" thickBot="1" x14ac:dyDescent="0.35">
      <c r="A1047" s="17">
        <v>44495</v>
      </c>
      <c r="B1047" s="18">
        <v>125.15</v>
      </c>
      <c r="C1047" s="18">
        <v>2.189781022</v>
      </c>
      <c r="D1047" s="18">
        <v>1.6679502589999999</v>
      </c>
      <c r="F1047" s="17">
        <v>44495</v>
      </c>
      <c r="G1047" s="18">
        <v>810.3</v>
      </c>
      <c r="H1047" s="18">
        <v>3.085277058</v>
      </c>
      <c r="I1047" s="18">
        <v>1.31966425</v>
      </c>
      <c r="J1047" s="18"/>
      <c r="K1047" s="17">
        <v>44495</v>
      </c>
      <c r="L1047" s="18">
        <v>18268.400000000001</v>
      </c>
      <c r="M1047" s="18">
        <v>-0.31447745830000001</v>
      </c>
      <c r="N1047" s="18">
        <v>-0.1367910262</v>
      </c>
    </row>
    <row r="1048" spans="1:14" ht="15" thickBot="1" x14ac:dyDescent="0.35">
      <c r="A1048" s="17">
        <v>44496</v>
      </c>
      <c r="B1048" s="18">
        <v>130.05000000000001</v>
      </c>
      <c r="C1048" s="18">
        <v>-2.3412698409999999</v>
      </c>
      <c r="D1048" s="18">
        <v>-1.9813959130000001</v>
      </c>
      <c r="F1048" s="17">
        <v>44496</v>
      </c>
      <c r="G1048" s="18">
        <v>835.3</v>
      </c>
      <c r="H1048" s="18">
        <v>-1.753860888</v>
      </c>
      <c r="I1048" s="18">
        <v>-0.76845075730000001</v>
      </c>
      <c r="J1048" s="18"/>
      <c r="K1048" s="17">
        <v>44496</v>
      </c>
      <c r="L1048" s="18">
        <v>18210.95</v>
      </c>
      <c r="M1048" s="18">
        <v>-1.942238049</v>
      </c>
      <c r="N1048" s="18">
        <v>-0.85180232199999995</v>
      </c>
    </row>
    <row r="1049" spans="1:14" ht="15" thickBot="1" x14ac:dyDescent="0.35">
      <c r="A1049" s="17">
        <v>44497</v>
      </c>
      <c r="B1049" s="18">
        <v>124.25</v>
      </c>
      <c r="C1049" s="18">
        <v>-2.4786672080000001</v>
      </c>
      <c r="D1049" s="18">
        <v>-0.5983081817</v>
      </c>
      <c r="F1049" s="17">
        <v>44497</v>
      </c>
      <c r="G1049" s="18">
        <v>820.65</v>
      </c>
      <c r="H1049" s="18">
        <v>-1.766892098</v>
      </c>
      <c r="I1049" s="18">
        <v>-0.77421155129999997</v>
      </c>
      <c r="J1049" s="18"/>
      <c r="K1049" s="17">
        <v>44497</v>
      </c>
      <c r="L1049" s="18">
        <v>17857.25</v>
      </c>
      <c r="M1049" s="18">
        <v>-1.0393537639999999</v>
      </c>
      <c r="N1049" s="18">
        <v>-0.4537477325</v>
      </c>
    </row>
    <row r="1050" spans="1:14" ht="15" thickBot="1" x14ac:dyDescent="0.35">
      <c r="A1050" s="17">
        <v>44498</v>
      </c>
      <c r="B1050" s="18">
        <v>122.55</v>
      </c>
      <c r="C1050" s="18">
        <v>3.0833333330000001</v>
      </c>
      <c r="D1050" s="18">
        <v>0.75531378900000001</v>
      </c>
      <c r="F1050" s="17">
        <v>44498</v>
      </c>
      <c r="G1050" s="18">
        <v>806.15</v>
      </c>
      <c r="H1050" s="18">
        <v>0</v>
      </c>
      <c r="I1050" s="18">
        <v>0</v>
      </c>
      <c r="J1050" s="18"/>
      <c r="K1050" s="17">
        <v>44498</v>
      </c>
      <c r="L1050" s="18">
        <v>17671.650000000001</v>
      </c>
      <c r="M1050" s="18">
        <v>1.4599655380000001</v>
      </c>
      <c r="N1050" s="18">
        <v>0.6294710469</v>
      </c>
    </row>
    <row r="1051" spans="1:14" ht="15" thickBot="1" x14ac:dyDescent="0.35">
      <c r="A1051" s="17">
        <v>44501</v>
      </c>
      <c r="B1051" s="18">
        <v>124.7</v>
      </c>
      <c r="C1051" s="18">
        <v>1.010509297</v>
      </c>
      <c r="D1051" s="18">
        <v>1.673854806</v>
      </c>
      <c r="F1051" s="17">
        <v>44501</v>
      </c>
      <c r="G1051" s="18">
        <v>806.15</v>
      </c>
      <c r="H1051" s="18">
        <v>0.18606959000000001</v>
      </c>
      <c r="I1051" s="18">
        <v>8.0733908839999993E-2</v>
      </c>
      <c r="J1051" s="18"/>
      <c r="K1051" s="17">
        <v>44501</v>
      </c>
      <c r="L1051" s="18">
        <v>17929.650000000001</v>
      </c>
      <c r="M1051" s="18">
        <v>-0.2269982961</v>
      </c>
      <c r="N1051" s="18">
        <v>-9.8696169149999999E-2</v>
      </c>
    </row>
    <row r="1052" spans="1:14" ht="15" thickBot="1" x14ac:dyDescent="0.35">
      <c r="A1052" s="17">
        <v>44502</v>
      </c>
      <c r="B1052" s="18">
        <v>129.6</v>
      </c>
      <c r="C1052" s="18">
        <v>1.120448179</v>
      </c>
      <c r="D1052" s="18">
        <v>5.0236498589999998E-2</v>
      </c>
      <c r="F1052" s="17">
        <v>44502</v>
      </c>
      <c r="G1052" s="18">
        <v>807.65</v>
      </c>
      <c r="H1052" s="18">
        <v>0.48288243669999997</v>
      </c>
      <c r="I1052" s="18">
        <v>0.20920846770000001</v>
      </c>
      <c r="J1052" s="18"/>
      <c r="K1052" s="17">
        <v>44502</v>
      </c>
      <c r="L1052" s="18">
        <v>17888.95</v>
      </c>
      <c r="M1052" s="18">
        <v>-0.33400507019999998</v>
      </c>
      <c r="N1052" s="18">
        <v>-0.14529934780000001</v>
      </c>
    </row>
    <row r="1053" spans="1:14" ht="15" thickBot="1" x14ac:dyDescent="0.35">
      <c r="A1053" s="17">
        <v>44503</v>
      </c>
      <c r="B1053" s="18">
        <v>129.75</v>
      </c>
      <c r="C1053" s="18">
        <v>2.9283735649999998</v>
      </c>
      <c r="D1053" s="18">
        <v>0.53227106020000003</v>
      </c>
      <c r="F1053" s="17">
        <v>44503</v>
      </c>
      <c r="G1053" s="18">
        <v>811.55</v>
      </c>
      <c r="H1053" s="18">
        <v>-3.0250754729999998</v>
      </c>
      <c r="I1053" s="18">
        <v>-1.334054973</v>
      </c>
      <c r="J1053" s="18"/>
      <c r="K1053" s="17">
        <v>44503</v>
      </c>
      <c r="L1053" s="18">
        <v>17829.2</v>
      </c>
      <c r="M1053" s="18">
        <v>0.4913288314</v>
      </c>
      <c r="N1053" s="18">
        <v>0.2128589088</v>
      </c>
    </row>
    <row r="1054" spans="1:14" ht="15" thickBot="1" x14ac:dyDescent="0.35">
      <c r="A1054" s="17">
        <v>44504</v>
      </c>
      <c r="B1054" s="18">
        <v>131.35</v>
      </c>
      <c r="C1054" s="18">
        <v>-1.3071895419999999</v>
      </c>
      <c r="D1054" s="18">
        <v>0.72138152349999995</v>
      </c>
      <c r="F1054" s="17">
        <v>44504</v>
      </c>
      <c r="G1054" s="18">
        <v>787</v>
      </c>
      <c r="H1054" s="18">
        <v>8.354510801</v>
      </c>
      <c r="I1054" s="18">
        <v>3.4846995719999998</v>
      </c>
      <c r="J1054" s="18"/>
      <c r="K1054" s="17">
        <v>44504</v>
      </c>
      <c r="L1054" s="18">
        <v>17916.8</v>
      </c>
      <c r="M1054" s="18">
        <v>0.84697044119999998</v>
      </c>
      <c r="N1054" s="18">
        <v>0.36628560399999999</v>
      </c>
    </row>
    <row r="1055" spans="1:14" ht="15" thickBot="1" x14ac:dyDescent="0.35">
      <c r="A1055" s="17">
        <v>44508</v>
      </c>
      <c r="B1055" s="18">
        <v>133.55000000000001</v>
      </c>
      <c r="C1055" s="18">
        <v>1.0907674329999999</v>
      </c>
      <c r="D1055" s="18">
        <v>-0.82068670749999995</v>
      </c>
      <c r="F1055" s="17">
        <v>44508</v>
      </c>
      <c r="G1055" s="18">
        <v>852.75</v>
      </c>
      <c r="H1055" s="18">
        <v>2.1870419230000002</v>
      </c>
      <c r="I1055" s="18">
        <v>0.93958275199999997</v>
      </c>
      <c r="J1055" s="18"/>
      <c r="K1055" s="17">
        <v>44508</v>
      </c>
      <c r="L1055" s="18">
        <v>18068.55</v>
      </c>
      <c r="M1055" s="18">
        <v>-0.13448782549999999</v>
      </c>
      <c r="N1055" s="18">
        <v>-5.8446631130000003E-2</v>
      </c>
    </row>
    <row r="1056" spans="1:14" ht="15" thickBot="1" x14ac:dyDescent="0.35">
      <c r="A1056" s="17">
        <v>44509</v>
      </c>
      <c r="B1056" s="18">
        <v>131.05000000000001</v>
      </c>
      <c r="C1056" s="18">
        <v>-7.7071290939999995E-2</v>
      </c>
      <c r="D1056" s="18">
        <v>-0.16601491239999999</v>
      </c>
      <c r="F1056" s="17">
        <v>44509</v>
      </c>
      <c r="G1056" s="18">
        <v>871.4</v>
      </c>
      <c r="H1056" s="18">
        <v>-3.5058526510000001</v>
      </c>
      <c r="I1056" s="18">
        <v>-1.5499027080000001</v>
      </c>
      <c r="J1056" s="18"/>
      <c r="K1056" s="17">
        <v>44509</v>
      </c>
      <c r="L1056" s="18">
        <v>18044.25</v>
      </c>
      <c r="M1056" s="18">
        <v>-0.14990925090000001</v>
      </c>
      <c r="N1056" s="18">
        <v>-6.5153608289999998E-2</v>
      </c>
    </row>
    <row r="1057" spans="1:14" ht="15" thickBot="1" x14ac:dyDescent="0.35">
      <c r="A1057" s="17">
        <v>44510</v>
      </c>
      <c r="B1057" s="18">
        <v>130.55000000000001</v>
      </c>
      <c r="C1057" s="18">
        <v>-2.583879676</v>
      </c>
      <c r="D1057" s="18">
        <v>-1.2144170949999999</v>
      </c>
      <c r="F1057" s="17">
        <v>44510</v>
      </c>
      <c r="G1057" s="18">
        <v>840.85</v>
      </c>
      <c r="H1057" s="18">
        <v>-4.0970446569999996</v>
      </c>
      <c r="I1057" s="18">
        <v>-1.816800942</v>
      </c>
      <c r="J1057" s="18"/>
      <c r="K1057" s="17">
        <v>44510</v>
      </c>
      <c r="L1057" s="18">
        <v>18017.2</v>
      </c>
      <c r="M1057" s="18">
        <v>-0.7970161845</v>
      </c>
      <c r="N1057" s="18">
        <v>-0.34752649920000001</v>
      </c>
    </row>
    <row r="1058" spans="1:14" ht="15" thickBot="1" x14ac:dyDescent="0.35">
      <c r="A1058" s="17">
        <v>44511</v>
      </c>
      <c r="B1058" s="18">
        <v>126.95</v>
      </c>
      <c r="C1058" s="18">
        <v>-0.83135391920000001</v>
      </c>
      <c r="D1058" s="18">
        <v>-0.37794853249999999</v>
      </c>
      <c r="F1058" s="17">
        <v>44511</v>
      </c>
      <c r="G1058" s="18">
        <v>806.4</v>
      </c>
      <c r="H1058" s="18">
        <v>-1.413690476</v>
      </c>
      <c r="I1058" s="18">
        <v>-0.61833904449999999</v>
      </c>
      <c r="J1058" s="18"/>
      <c r="K1058" s="17">
        <v>44511</v>
      </c>
      <c r="L1058" s="18">
        <v>17873.599999999999</v>
      </c>
      <c r="M1058" s="18">
        <v>1.282058455</v>
      </c>
      <c r="N1058" s="18">
        <v>0.55325193569999997</v>
      </c>
    </row>
    <row r="1059" spans="1:14" ht="15" thickBot="1" x14ac:dyDescent="0.35">
      <c r="A1059" s="17">
        <v>44512</v>
      </c>
      <c r="B1059" s="18">
        <v>125.85</v>
      </c>
      <c r="C1059" s="18">
        <v>-2.0359281440000001</v>
      </c>
      <c r="D1059" s="18">
        <v>-1.0301336999999999</v>
      </c>
      <c r="F1059" s="17">
        <v>44512</v>
      </c>
      <c r="G1059" s="18">
        <v>795</v>
      </c>
      <c r="H1059" s="18">
        <v>-0.28930817609999998</v>
      </c>
      <c r="I1059" s="18">
        <v>-0.1258270463</v>
      </c>
      <c r="J1059" s="18"/>
      <c r="K1059" s="17">
        <v>44512</v>
      </c>
      <c r="L1059" s="18">
        <v>18102.75</v>
      </c>
      <c r="M1059" s="18">
        <v>3.7010951370000003E-2</v>
      </c>
      <c r="N1059" s="18">
        <v>1.6070678179999999E-2</v>
      </c>
    </row>
    <row r="1060" spans="1:14" ht="15" thickBot="1" x14ac:dyDescent="0.35">
      <c r="A1060" s="17">
        <v>44515</v>
      </c>
      <c r="B1060" s="18">
        <v>122.9</v>
      </c>
      <c r="C1060" s="18">
        <v>-1.0594947029999999</v>
      </c>
      <c r="D1060" s="18">
        <v>-0.33700782369999999</v>
      </c>
      <c r="F1060" s="17">
        <v>44515</v>
      </c>
      <c r="G1060" s="18">
        <v>792.7</v>
      </c>
      <c r="H1060" s="18">
        <v>3.3493124760000001</v>
      </c>
      <c r="I1060" s="18">
        <v>1.430759186</v>
      </c>
      <c r="J1060" s="18"/>
      <c r="K1060" s="17">
        <v>44515</v>
      </c>
      <c r="L1060" s="18">
        <v>18109.45</v>
      </c>
      <c r="M1060" s="18">
        <v>-0.60879816890000005</v>
      </c>
      <c r="N1060" s="18">
        <v>-0.26520579100000002</v>
      </c>
    </row>
    <row r="1061" spans="1:14" ht="15" thickBot="1" x14ac:dyDescent="0.35">
      <c r="A1061" s="17">
        <v>44516</v>
      </c>
      <c r="B1061" s="18">
        <v>121.95</v>
      </c>
      <c r="C1061" s="18">
        <v>-1.1120263589999999</v>
      </c>
      <c r="D1061" s="18">
        <v>-0.50145899360000001</v>
      </c>
      <c r="F1061" s="17">
        <v>44516</v>
      </c>
      <c r="G1061" s="18">
        <v>819.25</v>
      </c>
      <c r="H1061" s="18">
        <v>-3.1736344220000001</v>
      </c>
      <c r="I1061" s="18">
        <v>-1.4006369279999999</v>
      </c>
      <c r="J1061" s="18"/>
      <c r="K1061" s="17">
        <v>44516</v>
      </c>
      <c r="L1061" s="18">
        <v>17999.2</v>
      </c>
      <c r="M1061" s="18">
        <v>-0.5586359394</v>
      </c>
      <c r="N1061" s="18">
        <v>-0.24329270059999999</v>
      </c>
    </row>
    <row r="1062" spans="1:14" ht="15" thickBot="1" x14ac:dyDescent="0.35">
      <c r="A1062" s="17">
        <v>44517</v>
      </c>
      <c r="B1062" s="18">
        <v>120.55</v>
      </c>
      <c r="C1062" s="18">
        <v>-2.4573094539999998</v>
      </c>
      <c r="D1062" s="18">
        <v>-0.4708827001</v>
      </c>
      <c r="F1062" s="17">
        <v>44517</v>
      </c>
      <c r="G1062" s="18">
        <v>793.25</v>
      </c>
      <c r="H1062" s="18">
        <v>1.5442798609999999</v>
      </c>
      <c r="I1062" s="18">
        <v>0.66554639829999995</v>
      </c>
      <c r="J1062" s="18"/>
      <c r="K1062" s="17">
        <v>44517</v>
      </c>
      <c r="L1062" s="18">
        <v>17898.650000000001</v>
      </c>
      <c r="M1062" s="18">
        <v>-0.74782176310000004</v>
      </c>
      <c r="N1062" s="18">
        <v>-0.32599532209999998</v>
      </c>
    </row>
    <row r="1063" spans="1:14" ht="15" thickBot="1" x14ac:dyDescent="0.35">
      <c r="A1063" s="17">
        <v>44518</v>
      </c>
      <c r="B1063" s="18">
        <v>119.25</v>
      </c>
      <c r="C1063" s="18">
        <v>-7.3441502989999998</v>
      </c>
      <c r="D1063" s="18">
        <v>-2.976816634</v>
      </c>
      <c r="F1063" s="17">
        <v>44518</v>
      </c>
      <c r="G1063" s="18">
        <v>805.5</v>
      </c>
      <c r="H1063" s="18">
        <v>2.8739913100000001</v>
      </c>
      <c r="I1063" s="18">
        <v>1.2305589939999999</v>
      </c>
      <c r="J1063" s="18"/>
      <c r="K1063" s="17">
        <v>44518</v>
      </c>
      <c r="L1063" s="18">
        <v>17764.8</v>
      </c>
      <c r="M1063" s="18">
        <v>-1.9603372960000001</v>
      </c>
      <c r="N1063" s="18">
        <v>-0.85981915669999998</v>
      </c>
    </row>
    <row r="1064" spans="1:14" ht="15" thickBot="1" x14ac:dyDescent="0.35">
      <c r="A1064" s="17">
        <v>44522</v>
      </c>
      <c r="B1064" s="18">
        <v>111.35</v>
      </c>
      <c r="C1064" s="18">
        <v>0</v>
      </c>
      <c r="D1064" s="18">
        <v>0.56188782770000001</v>
      </c>
      <c r="F1064" s="17">
        <v>44522</v>
      </c>
      <c r="G1064" s="18">
        <v>828.65</v>
      </c>
      <c r="H1064" s="18">
        <v>-2.8419718820000002</v>
      </c>
      <c r="I1064" s="18">
        <v>-1.252130805</v>
      </c>
      <c r="J1064" s="18"/>
      <c r="K1064" s="17">
        <v>44522</v>
      </c>
      <c r="L1064" s="18">
        <v>17416.55</v>
      </c>
      <c r="M1064" s="18">
        <v>0.49837654409999999</v>
      </c>
      <c r="N1064" s="18">
        <v>0.2159046198</v>
      </c>
    </row>
    <row r="1065" spans="1:14" ht="15" thickBot="1" x14ac:dyDescent="0.35">
      <c r="A1065" s="17">
        <v>44523</v>
      </c>
      <c r="B1065" s="18">
        <v>112.8</v>
      </c>
      <c r="C1065" s="18">
        <v>3.225806452</v>
      </c>
      <c r="D1065" s="18">
        <v>-0.17360228920000001</v>
      </c>
      <c r="F1065" s="17">
        <v>44523</v>
      </c>
      <c r="G1065" s="18">
        <v>805.1</v>
      </c>
      <c r="H1065" s="18">
        <v>1.068190287</v>
      </c>
      <c r="I1065" s="18">
        <v>0.46144893529999997</v>
      </c>
      <c r="J1065" s="18"/>
      <c r="K1065" s="17">
        <v>44523</v>
      </c>
      <c r="L1065" s="18">
        <v>17503.349999999999</v>
      </c>
      <c r="M1065" s="18">
        <v>-0.5044748577</v>
      </c>
      <c r="N1065" s="18">
        <v>-0.2196451412</v>
      </c>
    </row>
    <row r="1066" spans="1:14" ht="15" thickBot="1" x14ac:dyDescent="0.35">
      <c r="A1066" s="17">
        <v>44524</v>
      </c>
      <c r="B1066" s="18">
        <v>112.35</v>
      </c>
      <c r="C1066" s="18">
        <v>8.9285714289999998E-2</v>
      </c>
      <c r="D1066" s="18">
        <v>9.6531376020000004E-2</v>
      </c>
      <c r="F1066" s="17">
        <v>44524</v>
      </c>
      <c r="G1066" s="18">
        <v>813.7</v>
      </c>
      <c r="H1066" s="18">
        <v>-7.9882020400000003E-2</v>
      </c>
      <c r="I1066" s="18">
        <v>-3.4706184510000002E-2</v>
      </c>
      <c r="J1066" s="18"/>
      <c r="K1066" s="17">
        <v>44524</v>
      </c>
      <c r="L1066" s="18">
        <v>17415.05</v>
      </c>
      <c r="M1066" s="18">
        <v>0.69594976760000005</v>
      </c>
      <c r="N1066" s="18">
        <v>0.301200254</v>
      </c>
    </row>
    <row r="1067" spans="1:14" ht="15" thickBot="1" x14ac:dyDescent="0.35">
      <c r="A1067" s="17">
        <v>44525</v>
      </c>
      <c r="B1067" s="18">
        <v>112.6</v>
      </c>
      <c r="C1067" s="18">
        <v>-10.793933989999999</v>
      </c>
      <c r="D1067" s="18">
        <v>-2.602771766</v>
      </c>
      <c r="F1067" s="17">
        <v>44525</v>
      </c>
      <c r="G1067" s="18">
        <v>813.05</v>
      </c>
      <c r="H1067" s="18">
        <v>-0.3751306808</v>
      </c>
      <c r="I1067" s="18">
        <v>-0.1632235272</v>
      </c>
      <c r="J1067" s="18"/>
      <c r="K1067" s="17">
        <v>44525</v>
      </c>
      <c r="L1067" s="18">
        <v>17536.25</v>
      </c>
      <c r="M1067" s="18">
        <v>-2.9071209640000002</v>
      </c>
      <c r="N1067" s="18">
        <v>-1.2812620850000001</v>
      </c>
    </row>
    <row r="1068" spans="1:14" ht="15" thickBot="1" x14ac:dyDescent="0.35">
      <c r="A1068" s="17">
        <v>44526</v>
      </c>
      <c r="B1068" s="18">
        <v>106.05</v>
      </c>
      <c r="C1068" s="18">
        <v>2.4</v>
      </c>
      <c r="D1068" s="18">
        <v>-0.39079568240000001</v>
      </c>
      <c r="F1068" s="17">
        <v>44526</v>
      </c>
      <c r="G1068" s="18">
        <v>810</v>
      </c>
      <c r="H1068" s="18">
        <v>0.12345679010000001</v>
      </c>
      <c r="I1068" s="18">
        <v>5.3583533250000003E-2</v>
      </c>
      <c r="J1068" s="18"/>
      <c r="K1068" s="17">
        <v>44526</v>
      </c>
      <c r="L1068" s="18">
        <v>17026.45</v>
      </c>
      <c r="M1068" s="18">
        <v>0.16151341</v>
      </c>
      <c r="N1068" s="18">
        <v>7.0087797349999995E-2</v>
      </c>
    </row>
    <row r="1069" spans="1:14" ht="15" thickBot="1" x14ac:dyDescent="0.35">
      <c r="A1069" s="17">
        <v>44529</v>
      </c>
      <c r="B1069" s="18">
        <v>105.1</v>
      </c>
      <c r="C1069" s="18">
        <v>3.759765625</v>
      </c>
      <c r="D1069" s="18">
        <v>1.0007698700000001</v>
      </c>
      <c r="F1069" s="17">
        <v>44529</v>
      </c>
      <c r="G1069" s="18">
        <v>811</v>
      </c>
      <c r="H1069" s="18">
        <v>0</v>
      </c>
      <c r="I1069" s="18">
        <v>0</v>
      </c>
      <c r="J1069" s="18"/>
      <c r="K1069" s="17">
        <v>44529</v>
      </c>
      <c r="L1069" s="18">
        <v>17053.95</v>
      </c>
      <c r="M1069" s="18">
        <v>-0.41485990049999999</v>
      </c>
      <c r="N1069" s="18">
        <v>-0.18054613180000001</v>
      </c>
    </row>
    <row r="1070" spans="1:14" ht="15" thickBot="1" x14ac:dyDescent="0.35">
      <c r="A1070" s="17">
        <v>44530</v>
      </c>
      <c r="B1070" s="18">
        <v>107.55</v>
      </c>
      <c r="C1070" s="18">
        <v>0.61176470589999998</v>
      </c>
      <c r="D1070" s="18">
        <v>1.234100354</v>
      </c>
      <c r="F1070" s="17">
        <v>44530</v>
      </c>
      <c r="G1070" s="18">
        <v>811</v>
      </c>
      <c r="H1070" s="18">
        <v>11.917385940000001</v>
      </c>
      <c r="I1070" s="18">
        <v>4.8897557779999996</v>
      </c>
      <c r="J1070" s="18"/>
      <c r="K1070" s="17">
        <v>44530</v>
      </c>
      <c r="L1070" s="18">
        <v>16983.2</v>
      </c>
      <c r="M1070" s="18">
        <v>1.0816571669999999</v>
      </c>
      <c r="N1070" s="18">
        <v>0.46723532779999999</v>
      </c>
    </row>
    <row r="1071" spans="1:14" ht="15" thickBot="1" x14ac:dyDescent="0.35">
      <c r="A1071" s="17">
        <v>44531</v>
      </c>
      <c r="B1071" s="18">
        <v>110.65</v>
      </c>
      <c r="C1071" s="18">
        <v>1.8709073899999999</v>
      </c>
      <c r="D1071" s="18">
        <v>-0.1966916776</v>
      </c>
      <c r="F1071" s="17">
        <v>44531</v>
      </c>
      <c r="G1071" s="18">
        <v>907.65</v>
      </c>
      <c r="H1071" s="18">
        <v>4.2362143999999997</v>
      </c>
      <c r="I1071" s="18">
        <v>1.8018630499999999</v>
      </c>
      <c r="J1071" s="18"/>
      <c r="K1071" s="17">
        <v>44531</v>
      </c>
      <c r="L1071" s="18">
        <v>17166.900000000001</v>
      </c>
      <c r="M1071" s="18">
        <v>1.367457141</v>
      </c>
      <c r="N1071" s="18">
        <v>0.58985521139999997</v>
      </c>
    </row>
    <row r="1072" spans="1:14" ht="15" thickBot="1" x14ac:dyDescent="0.35">
      <c r="A1072" s="17">
        <v>44532</v>
      </c>
      <c r="B1072" s="18">
        <v>110.15</v>
      </c>
      <c r="C1072" s="18">
        <v>0.55096418729999996</v>
      </c>
      <c r="D1072" s="18">
        <v>1.97093029E-2</v>
      </c>
      <c r="F1072" s="17">
        <v>44532</v>
      </c>
      <c r="G1072" s="18">
        <v>946.1</v>
      </c>
      <c r="H1072" s="18">
        <v>3.2237607019999999</v>
      </c>
      <c r="I1072" s="18">
        <v>1.3779677459999999</v>
      </c>
      <c r="J1072" s="18"/>
      <c r="K1072" s="17">
        <v>44532</v>
      </c>
      <c r="L1072" s="18">
        <v>17401.650000000001</v>
      </c>
      <c r="M1072" s="18">
        <v>-1.177761879</v>
      </c>
      <c r="N1072" s="18">
        <v>-0.51453144559999997</v>
      </c>
    </row>
    <row r="1073" spans="1:14" ht="15" thickBot="1" x14ac:dyDescent="0.35">
      <c r="A1073" s="17">
        <v>44533</v>
      </c>
      <c r="B1073" s="18">
        <v>110.2</v>
      </c>
      <c r="C1073" s="18">
        <v>-2.2831050230000001</v>
      </c>
      <c r="D1073" s="18">
        <v>-0.93614450770000002</v>
      </c>
      <c r="F1073" s="17">
        <v>44533</v>
      </c>
      <c r="G1073" s="18">
        <v>976.6</v>
      </c>
      <c r="H1073" s="18">
        <v>3.5736227729999999</v>
      </c>
      <c r="I1073" s="18">
        <v>1.5249167159999999</v>
      </c>
      <c r="J1073" s="18"/>
      <c r="K1073" s="17">
        <v>44533</v>
      </c>
      <c r="L1073" s="18">
        <v>17196.7</v>
      </c>
      <c r="M1073" s="18">
        <v>-1.6540964250000001</v>
      </c>
      <c r="N1073" s="18">
        <v>-0.72437251400000002</v>
      </c>
    </row>
    <row r="1074" spans="1:14" ht="15" thickBot="1" x14ac:dyDescent="0.35">
      <c r="A1074" s="17">
        <v>44536</v>
      </c>
      <c r="B1074" s="18">
        <v>107.85</v>
      </c>
      <c r="C1074" s="18">
        <v>0</v>
      </c>
      <c r="D1074" s="18">
        <v>0.83750842579999996</v>
      </c>
      <c r="F1074" s="17">
        <v>44536</v>
      </c>
      <c r="G1074" s="18">
        <v>1011.5</v>
      </c>
      <c r="H1074" s="18">
        <v>0.40533860599999999</v>
      </c>
      <c r="I1074" s="18">
        <v>0.1756805095</v>
      </c>
      <c r="J1074" s="18"/>
      <c r="K1074" s="17">
        <v>44536</v>
      </c>
      <c r="L1074" s="18">
        <v>16912.25</v>
      </c>
      <c r="M1074" s="18">
        <v>1.5636594779999999</v>
      </c>
      <c r="N1074" s="18">
        <v>0.67383407080000002</v>
      </c>
    </row>
    <row r="1075" spans="1:14" ht="15" thickBot="1" x14ac:dyDescent="0.35">
      <c r="A1075" s="17">
        <v>44537</v>
      </c>
      <c r="B1075" s="18">
        <v>109.95</v>
      </c>
      <c r="C1075" s="18">
        <v>3.5981308410000001</v>
      </c>
      <c r="D1075" s="18">
        <v>1.6470870209999999</v>
      </c>
      <c r="F1075" s="17">
        <v>44537</v>
      </c>
      <c r="G1075" s="18">
        <v>1015.6</v>
      </c>
      <c r="H1075" s="18">
        <v>-2.8456085070000001</v>
      </c>
      <c r="I1075" s="18">
        <v>-1.2537564000000001</v>
      </c>
      <c r="J1075" s="18"/>
      <c r="K1075" s="17">
        <v>44537</v>
      </c>
      <c r="L1075" s="18">
        <v>17176.7</v>
      </c>
      <c r="M1075" s="18">
        <v>1.706090227</v>
      </c>
      <c r="N1075" s="18">
        <v>0.73469595379999997</v>
      </c>
    </row>
    <row r="1076" spans="1:14" ht="15" thickBot="1" x14ac:dyDescent="0.35">
      <c r="A1076" s="17">
        <v>44538</v>
      </c>
      <c r="B1076" s="18">
        <v>114.2</v>
      </c>
      <c r="C1076" s="18">
        <v>2.48082995</v>
      </c>
      <c r="D1076" s="18">
        <v>-7.6125257340000002E-2</v>
      </c>
      <c r="F1076" s="17">
        <v>44538</v>
      </c>
      <c r="G1076" s="18">
        <v>986.7</v>
      </c>
      <c r="H1076" s="18">
        <v>-5.1535421100000001</v>
      </c>
      <c r="I1076" s="18">
        <v>-2.2978883520000002</v>
      </c>
      <c r="J1076" s="18"/>
      <c r="K1076" s="17">
        <v>44538</v>
      </c>
      <c r="L1076" s="18">
        <v>17469.75</v>
      </c>
      <c r="M1076" s="18">
        <v>0.26960889539999999</v>
      </c>
      <c r="N1076" s="18">
        <v>0.11693209659999999</v>
      </c>
    </row>
    <row r="1077" spans="1:14" ht="15" thickBot="1" x14ac:dyDescent="0.35">
      <c r="A1077" s="17">
        <v>44539</v>
      </c>
      <c r="B1077" s="18">
        <v>114</v>
      </c>
      <c r="C1077" s="18">
        <v>0.92429577460000001</v>
      </c>
      <c r="D1077" s="18">
        <v>1.25782426</v>
      </c>
      <c r="F1077" s="17">
        <v>44539</v>
      </c>
      <c r="G1077" s="18">
        <v>935.85</v>
      </c>
      <c r="H1077" s="18">
        <v>3.0667307799999999</v>
      </c>
      <c r="I1077" s="18">
        <v>1.311850068</v>
      </c>
      <c r="J1077" s="18"/>
      <c r="K1077" s="17">
        <v>44539</v>
      </c>
      <c r="L1077" s="18">
        <v>17516.849999999999</v>
      </c>
      <c r="M1077" s="18">
        <v>-3.1683778760000003E-2</v>
      </c>
      <c r="N1077" s="18">
        <v>-1.3762270599999999E-2</v>
      </c>
    </row>
    <row r="1078" spans="1:14" ht="15" thickBot="1" x14ac:dyDescent="0.35">
      <c r="A1078" s="17">
        <v>44540</v>
      </c>
      <c r="B1078" s="18">
        <v>117.35</v>
      </c>
      <c r="C1078" s="18">
        <v>0.3488879198</v>
      </c>
      <c r="D1078" s="18">
        <v>-0.69011097060000004</v>
      </c>
      <c r="F1078" s="17">
        <v>44540</v>
      </c>
      <c r="G1078" s="18">
        <v>964.55</v>
      </c>
      <c r="H1078" s="18">
        <v>2.7422113939999999</v>
      </c>
      <c r="I1078" s="18">
        <v>1.174890912</v>
      </c>
      <c r="J1078" s="18"/>
      <c r="K1078" s="17">
        <v>44540</v>
      </c>
      <c r="L1078" s="18">
        <v>17511.3</v>
      </c>
      <c r="M1078" s="18">
        <v>-0.81690108669999995</v>
      </c>
      <c r="N1078" s="18">
        <v>-0.3562326576</v>
      </c>
    </row>
    <row r="1079" spans="1:14" ht="15" thickBot="1" x14ac:dyDescent="0.35">
      <c r="A1079" s="17">
        <v>44543</v>
      </c>
      <c r="B1079" s="18">
        <v>115.5</v>
      </c>
      <c r="C1079" s="18">
        <v>-3.2594524119999999</v>
      </c>
      <c r="D1079" s="18">
        <v>-0.5867654712</v>
      </c>
      <c r="F1079" s="17">
        <v>44543</v>
      </c>
      <c r="G1079" s="18">
        <v>991</v>
      </c>
      <c r="H1079" s="18">
        <v>-1.286579213</v>
      </c>
      <c r="I1079" s="18">
        <v>-0.56237979130000004</v>
      </c>
      <c r="J1079" s="18"/>
      <c r="K1079" s="17">
        <v>44543</v>
      </c>
      <c r="L1079" s="18">
        <v>17368.25</v>
      </c>
      <c r="M1079" s="18">
        <v>-0.2495933672</v>
      </c>
      <c r="N1079" s="18">
        <v>-0.10853252350000001</v>
      </c>
    </row>
    <row r="1080" spans="1:14" ht="15" thickBot="1" x14ac:dyDescent="0.35">
      <c r="A1080" s="17">
        <v>44544</v>
      </c>
      <c r="B1080" s="18">
        <v>113.95</v>
      </c>
      <c r="C1080" s="18">
        <v>2.4258760110000002</v>
      </c>
      <c r="D1080" s="18">
        <v>0.2280764009</v>
      </c>
      <c r="F1080" s="17">
        <v>44544</v>
      </c>
      <c r="G1080" s="18">
        <v>978.25</v>
      </c>
      <c r="H1080" s="18">
        <v>1.4822386919999999</v>
      </c>
      <c r="I1080" s="18">
        <v>0.63900391629999997</v>
      </c>
      <c r="J1080" s="18"/>
      <c r="K1080" s="17">
        <v>44544</v>
      </c>
      <c r="L1080" s="18">
        <v>17324.900000000001</v>
      </c>
      <c r="M1080" s="18">
        <v>-0.59740604559999999</v>
      </c>
      <c r="N1080" s="18">
        <v>-0.26022823490000002</v>
      </c>
    </row>
    <row r="1081" spans="1:14" ht="15" thickBot="1" x14ac:dyDescent="0.35">
      <c r="A1081" s="17">
        <v>44545</v>
      </c>
      <c r="B1081" s="18">
        <v>114.55</v>
      </c>
      <c r="C1081" s="18">
        <v>-1.754385965</v>
      </c>
      <c r="D1081" s="18">
        <v>-0.6493530112</v>
      </c>
      <c r="F1081" s="17">
        <v>44545</v>
      </c>
      <c r="G1081" s="18">
        <v>992.75</v>
      </c>
      <c r="H1081" s="18">
        <v>-0.69000251830000003</v>
      </c>
      <c r="I1081" s="18">
        <v>-0.30070291220000001</v>
      </c>
      <c r="J1081" s="18"/>
      <c r="K1081" s="17">
        <v>44545</v>
      </c>
      <c r="L1081" s="18">
        <v>17221.400000000001</v>
      </c>
      <c r="M1081" s="18">
        <v>0.1567816786</v>
      </c>
      <c r="N1081" s="18">
        <v>6.8036097739999996E-2</v>
      </c>
    </row>
    <row r="1082" spans="1:14" ht="15" thickBot="1" x14ac:dyDescent="0.35">
      <c r="A1082" s="17">
        <v>44546</v>
      </c>
      <c r="B1082" s="18">
        <v>112.85</v>
      </c>
      <c r="C1082" s="18">
        <v>-3.125</v>
      </c>
      <c r="D1082" s="18">
        <v>-1.368277604</v>
      </c>
      <c r="F1082" s="17">
        <v>44546</v>
      </c>
      <c r="G1082" s="18">
        <v>985.9</v>
      </c>
      <c r="H1082" s="18">
        <v>-1.4555228730000001</v>
      </c>
      <c r="I1082" s="18">
        <v>-0.63677105040000004</v>
      </c>
      <c r="J1082" s="18"/>
      <c r="K1082" s="17">
        <v>44546</v>
      </c>
      <c r="L1082" s="18">
        <v>17248.400000000001</v>
      </c>
      <c r="M1082" s="18">
        <v>-1.525938638</v>
      </c>
      <c r="N1082" s="18">
        <v>-0.66781501190000003</v>
      </c>
    </row>
    <row r="1083" spans="1:14" ht="15" thickBot="1" x14ac:dyDescent="0.35">
      <c r="A1083" s="17">
        <v>44547</v>
      </c>
      <c r="B1083" s="18">
        <v>109.35</v>
      </c>
      <c r="C1083" s="18">
        <v>-6.1290322579999996</v>
      </c>
      <c r="D1083" s="18">
        <v>-2.3459031960000001</v>
      </c>
      <c r="F1083" s="17">
        <v>44547</v>
      </c>
      <c r="G1083" s="18">
        <v>971.55</v>
      </c>
      <c r="H1083" s="18">
        <v>2.4136688799999999</v>
      </c>
      <c r="I1083" s="18">
        <v>1.035792464</v>
      </c>
      <c r="J1083" s="18"/>
      <c r="K1083" s="17">
        <v>44547</v>
      </c>
      <c r="L1083" s="18">
        <v>16985.2</v>
      </c>
      <c r="M1083" s="18">
        <v>-2.1842545269999998</v>
      </c>
      <c r="N1083" s="18">
        <v>-0.95912308830000004</v>
      </c>
    </row>
    <row r="1084" spans="1:14" ht="15" thickBot="1" x14ac:dyDescent="0.35">
      <c r="A1084" s="17">
        <v>44550</v>
      </c>
      <c r="B1084" s="18">
        <v>103.6</v>
      </c>
      <c r="C1084" s="18">
        <v>3.0927835049999999</v>
      </c>
      <c r="D1084" s="18">
        <v>1.015091744</v>
      </c>
      <c r="F1084" s="17">
        <v>44550</v>
      </c>
      <c r="G1084" s="18">
        <v>995</v>
      </c>
      <c r="H1084" s="18">
        <v>-1.140703518</v>
      </c>
      <c r="I1084" s="18">
        <v>-0.49824844569999999</v>
      </c>
      <c r="J1084" s="18"/>
      <c r="K1084" s="17">
        <v>44550</v>
      </c>
      <c r="L1084" s="18">
        <v>16614.2</v>
      </c>
      <c r="M1084" s="18">
        <v>0.94286814890000004</v>
      </c>
      <c r="N1084" s="18">
        <v>0.40756404369999999</v>
      </c>
    </row>
    <row r="1085" spans="1:14" ht="15" thickBot="1" x14ac:dyDescent="0.35">
      <c r="A1085" s="17">
        <v>44551</v>
      </c>
      <c r="B1085" s="18">
        <v>106.05</v>
      </c>
      <c r="C1085" s="18">
        <v>-0.42857142860000003</v>
      </c>
      <c r="D1085" s="18">
        <v>2.3125315579999999</v>
      </c>
      <c r="F1085" s="17">
        <v>44551</v>
      </c>
      <c r="G1085" s="18">
        <v>983.65</v>
      </c>
      <c r="H1085" s="18">
        <v>0.53880953590000003</v>
      </c>
      <c r="I1085" s="18">
        <v>0.23337385099999999</v>
      </c>
      <c r="J1085" s="18"/>
      <c r="K1085" s="17">
        <v>44551</v>
      </c>
      <c r="L1085" s="18">
        <v>16770.849999999999</v>
      </c>
      <c r="M1085" s="18">
        <v>1.100719403</v>
      </c>
      <c r="N1085" s="18">
        <v>0.47542459139999999</v>
      </c>
    </row>
    <row r="1086" spans="1:14" ht="15" thickBot="1" x14ac:dyDescent="0.35">
      <c r="A1086" s="17">
        <v>44552</v>
      </c>
      <c r="B1086" s="18">
        <v>111.85</v>
      </c>
      <c r="C1086" s="18">
        <v>5.6432329030000004</v>
      </c>
      <c r="D1086" s="18">
        <v>-0.27265213980000003</v>
      </c>
      <c r="F1086" s="17">
        <v>44552</v>
      </c>
      <c r="G1086" s="18">
        <v>988.95</v>
      </c>
      <c r="H1086" s="18">
        <v>-1.602709945</v>
      </c>
      <c r="I1086" s="18">
        <v>-0.70168622430000005</v>
      </c>
      <c r="J1086" s="18"/>
      <c r="K1086" s="17">
        <v>44552</v>
      </c>
      <c r="L1086" s="18">
        <v>16955.45</v>
      </c>
      <c r="M1086" s="18">
        <v>0.69092828559999997</v>
      </c>
      <c r="N1086" s="18">
        <v>0.29903447049999998</v>
      </c>
    </row>
    <row r="1087" spans="1:14" ht="15" thickBot="1" x14ac:dyDescent="0.35">
      <c r="A1087" s="17">
        <v>44553</v>
      </c>
      <c r="B1087" s="18">
        <v>111.15</v>
      </c>
      <c r="C1087" s="18">
        <v>-2.0823902219999999</v>
      </c>
      <c r="D1087" s="18">
        <v>-0.98797363780000003</v>
      </c>
      <c r="F1087" s="17">
        <v>44553</v>
      </c>
      <c r="G1087" s="18">
        <v>973.1</v>
      </c>
      <c r="H1087" s="18">
        <v>0.96084677829999998</v>
      </c>
      <c r="I1087" s="18">
        <v>0.4152984428</v>
      </c>
      <c r="J1087" s="18"/>
      <c r="K1087" s="17">
        <v>44553</v>
      </c>
      <c r="L1087" s="18">
        <v>17072.599999999999</v>
      </c>
      <c r="M1087" s="18">
        <v>-0.40327776669999998</v>
      </c>
      <c r="N1087" s="18">
        <v>-0.1754954141</v>
      </c>
    </row>
    <row r="1088" spans="1:14" ht="15" thickBot="1" x14ac:dyDescent="0.35">
      <c r="A1088" s="17">
        <v>44554</v>
      </c>
      <c r="B1088" s="18">
        <v>108.65</v>
      </c>
      <c r="C1088" s="18">
        <v>-1.941747573</v>
      </c>
      <c r="D1088" s="18">
        <v>0.13967672840000001</v>
      </c>
      <c r="F1088" s="17">
        <v>44554</v>
      </c>
      <c r="G1088" s="18">
        <v>982.45</v>
      </c>
      <c r="H1088" s="18">
        <v>-0.35116290909999998</v>
      </c>
      <c r="I1088" s="18">
        <v>-0.15277651819999999</v>
      </c>
      <c r="J1088" s="18"/>
      <c r="K1088" s="17">
        <v>44554</v>
      </c>
      <c r="L1088" s="18">
        <v>17003.75</v>
      </c>
      <c r="M1088" s="18">
        <v>0.48518709110000002</v>
      </c>
      <c r="N1088" s="18">
        <v>0.2102045451</v>
      </c>
    </row>
    <row r="1089" spans="1:14" ht="15" thickBot="1" x14ac:dyDescent="0.35">
      <c r="A1089" s="17">
        <v>44557</v>
      </c>
      <c r="B1089" s="18">
        <v>109</v>
      </c>
      <c r="C1089" s="18">
        <v>3.9132484679999999</v>
      </c>
      <c r="D1089" s="18">
        <v>1.1015305609999999</v>
      </c>
      <c r="F1089" s="17">
        <v>44557</v>
      </c>
      <c r="G1089" s="18">
        <v>979</v>
      </c>
      <c r="H1089" s="18">
        <v>-2.6302349340000002</v>
      </c>
      <c r="I1089" s="18">
        <v>-1.1575877859999999</v>
      </c>
      <c r="J1089" s="18"/>
      <c r="K1089" s="17">
        <v>44557</v>
      </c>
      <c r="L1089" s="18">
        <v>17086.25</v>
      </c>
      <c r="M1089" s="18">
        <v>0.86034091739999996</v>
      </c>
      <c r="N1089" s="18">
        <v>0.37204317819999999</v>
      </c>
    </row>
    <row r="1090" spans="1:14" ht="15" thickBot="1" x14ac:dyDescent="0.35">
      <c r="A1090" s="17">
        <v>44558</v>
      </c>
      <c r="B1090" s="18">
        <v>111.8</v>
      </c>
      <c r="C1090" s="18">
        <v>0.86206896550000001</v>
      </c>
      <c r="D1090" s="18">
        <v>0.21312732049999999</v>
      </c>
      <c r="F1090" s="17">
        <v>44558</v>
      </c>
      <c r="G1090" s="18">
        <v>953.25</v>
      </c>
      <c r="H1090" s="18">
        <v>0.40912667190000002</v>
      </c>
      <c r="I1090" s="18">
        <v>0.17731897320000001</v>
      </c>
      <c r="J1090" s="18"/>
      <c r="K1090" s="17">
        <v>44558</v>
      </c>
      <c r="L1090" s="18">
        <v>17233.25</v>
      </c>
      <c r="M1090" s="18">
        <v>-0.1140237622</v>
      </c>
      <c r="N1090" s="18">
        <v>-4.9548144430000003E-2</v>
      </c>
    </row>
    <row r="1091" spans="1:14" ht="15" thickBot="1" x14ac:dyDescent="0.35">
      <c r="A1091" s="17">
        <v>44559</v>
      </c>
      <c r="B1091" s="18">
        <v>112.35</v>
      </c>
      <c r="C1091" s="18">
        <v>-0.26990553309999998</v>
      </c>
      <c r="D1091" s="18">
        <v>-0.3687885917</v>
      </c>
      <c r="F1091" s="17">
        <v>44559</v>
      </c>
      <c r="G1091" s="18">
        <v>957.15</v>
      </c>
      <c r="H1091" s="18">
        <v>-2.611920807E-2</v>
      </c>
      <c r="I1091" s="18">
        <v>-1.13449096E-2</v>
      </c>
      <c r="J1091" s="18"/>
      <c r="K1091" s="17">
        <v>44559</v>
      </c>
      <c r="L1091" s="18">
        <v>17213.599999999999</v>
      </c>
      <c r="M1091" s="18">
        <v>-5.6060324389999999E-2</v>
      </c>
      <c r="N1091" s="18">
        <v>-2.4353516509999999E-2</v>
      </c>
    </row>
    <row r="1092" spans="1:14" ht="15" thickBot="1" x14ac:dyDescent="0.35">
      <c r="A1092" s="17">
        <v>44560</v>
      </c>
      <c r="B1092" s="18">
        <v>111.4</v>
      </c>
      <c r="C1092" s="18">
        <v>0.13531799729999999</v>
      </c>
      <c r="D1092" s="18">
        <v>0.23328318319999999</v>
      </c>
      <c r="F1092" s="17">
        <v>44560</v>
      </c>
      <c r="G1092" s="18">
        <v>956.9</v>
      </c>
      <c r="H1092" s="18">
        <v>1.0398160729999999</v>
      </c>
      <c r="I1092" s="18">
        <v>0.44925469820000002</v>
      </c>
      <c r="J1092" s="18"/>
      <c r="K1092" s="17">
        <v>44560</v>
      </c>
      <c r="L1092" s="18">
        <v>17203.95</v>
      </c>
      <c r="M1092" s="18">
        <v>0.87247405389999999</v>
      </c>
      <c r="N1092" s="18">
        <v>0.37726727049999997</v>
      </c>
    </row>
    <row r="1093" spans="1:14" ht="15" thickBot="1" x14ac:dyDescent="0.35">
      <c r="A1093" s="17">
        <v>44561</v>
      </c>
      <c r="B1093" s="18">
        <v>112</v>
      </c>
      <c r="C1093" s="18">
        <v>-0.85585585590000002</v>
      </c>
      <c r="D1093" s="18">
        <v>-0.38950438840000001</v>
      </c>
      <c r="F1093" s="17">
        <v>44561</v>
      </c>
      <c r="G1093" s="18">
        <v>966.85</v>
      </c>
      <c r="H1093" s="18">
        <v>2.2909448210000001</v>
      </c>
      <c r="I1093" s="18">
        <v>0.98371900329999995</v>
      </c>
      <c r="J1093" s="18"/>
      <c r="K1093" s="17">
        <v>44561</v>
      </c>
      <c r="L1093" s="18">
        <v>17354.05</v>
      </c>
      <c r="M1093" s="18">
        <v>1.565340655</v>
      </c>
      <c r="N1093" s="18">
        <v>0.67455295010000005</v>
      </c>
    </row>
    <row r="1094" spans="1:14" ht="15" thickBot="1" x14ac:dyDescent="0.35">
      <c r="A1094" s="17">
        <v>44564</v>
      </c>
      <c r="B1094" s="18">
        <v>111</v>
      </c>
      <c r="C1094" s="18">
        <v>0.18173557470000001</v>
      </c>
      <c r="D1094" s="18">
        <v>-7.8321839419999997E-2</v>
      </c>
      <c r="F1094" s="17">
        <v>44564</v>
      </c>
      <c r="G1094" s="18">
        <v>989</v>
      </c>
      <c r="H1094" s="18">
        <v>-0.36400404450000001</v>
      </c>
      <c r="I1094" s="18">
        <v>-0.1583733658</v>
      </c>
      <c r="J1094" s="18"/>
      <c r="K1094" s="17">
        <v>44564</v>
      </c>
      <c r="L1094" s="18">
        <v>17625.7</v>
      </c>
      <c r="M1094" s="18">
        <v>1.018682946</v>
      </c>
      <c r="N1094" s="18">
        <v>0.44017020000000001</v>
      </c>
    </row>
    <row r="1095" spans="1:14" ht="15" thickBot="1" x14ac:dyDescent="0.35">
      <c r="A1095" s="17">
        <v>44565</v>
      </c>
      <c r="B1095" s="18">
        <v>110.8</v>
      </c>
      <c r="C1095" s="18">
        <v>-0.95238095239999998</v>
      </c>
      <c r="D1095" s="18">
        <v>0.23454304449999999</v>
      </c>
      <c r="F1095" s="17">
        <v>44565</v>
      </c>
      <c r="G1095" s="18">
        <v>985.4</v>
      </c>
      <c r="H1095" s="18">
        <v>1.3547797850000001</v>
      </c>
      <c r="I1095" s="18">
        <v>0.58442343829999999</v>
      </c>
      <c r="J1095" s="18"/>
      <c r="K1095" s="17">
        <v>44565</v>
      </c>
      <c r="L1095" s="18">
        <v>17805.25</v>
      </c>
      <c r="M1095" s="18">
        <v>0.67395852349999996</v>
      </c>
      <c r="N1095" s="18">
        <v>0.29171455070000002</v>
      </c>
    </row>
    <row r="1096" spans="1:14" ht="15" thickBot="1" x14ac:dyDescent="0.35">
      <c r="A1096" s="17">
        <v>44566</v>
      </c>
      <c r="B1096" s="18">
        <v>111.4</v>
      </c>
      <c r="C1096" s="18">
        <v>-0.59523809520000004</v>
      </c>
      <c r="D1096" s="18">
        <v>-0.58874984139999997</v>
      </c>
      <c r="F1096" s="17">
        <v>44566</v>
      </c>
      <c r="G1096" s="18">
        <v>998.75</v>
      </c>
      <c r="H1096" s="18">
        <v>-1.8372966209999999</v>
      </c>
      <c r="I1096" s="18">
        <v>-0.80534897419999996</v>
      </c>
      <c r="J1096" s="18"/>
      <c r="K1096" s="17">
        <v>44566</v>
      </c>
      <c r="L1096" s="18">
        <v>17925.25</v>
      </c>
      <c r="M1096" s="18">
        <v>-1.0005439249999999</v>
      </c>
      <c r="N1096" s="18">
        <v>-0.43671915080000001</v>
      </c>
    </row>
    <row r="1097" spans="1:14" ht="15" thickBot="1" x14ac:dyDescent="0.35">
      <c r="A1097" s="17">
        <v>44567</v>
      </c>
      <c r="B1097" s="18">
        <v>109.9</v>
      </c>
      <c r="C1097" s="18">
        <v>1.243666513</v>
      </c>
      <c r="D1097" s="18">
        <v>3.1619784119999998</v>
      </c>
      <c r="F1097" s="17">
        <v>44567</v>
      </c>
      <c r="G1097" s="18">
        <v>980.4</v>
      </c>
      <c r="H1097" s="18">
        <v>1.999184007</v>
      </c>
      <c r="I1097" s="18">
        <v>0.85966974200000001</v>
      </c>
      <c r="J1097" s="18"/>
      <c r="K1097" s="17">
        <v>44567</v>
      </c>
      <c r="L1097" s="18">
        <v>17745.900000000001</v>
      </c>
      <c r="M1097" s="18">
        <v>0.37642497699999999</v>
      </c>
      <c r="N1097" s="18">
        <v>0.1631723719</v>
      </c>
    </row>
    <row r="1098" spans="1:14" ht="15" thickBot="1" x14ac:dyDescent="0.35">
      <c r="A1098" s="17">
        <v>44568</v>
      </c>
      <c r="B1098" s="18">
        <v>118.2</v>
      </c>
      <c r="C1098" s="18">
        <v>6.4604185620000001</v>
      </c>
      <c r="D1098" s="18">
        <v>0.65637695019999998</v>
      </c>
      <c r="F1098" s="17">
        <v>44568</v>
      </c>
      <c r="G1098" s="18">
        <v>1000</v>
      </c>
      <c r="H1098" s="18">
        <v>2.57</v>
      </c>
      <c r="I1098" s="18">
        <v>1.102035552</v>
      </c>
      <c r="J1098" s="18"/>
      <c r="K1098" s="17">
        <v>44568</v>
      </c>
      <c r="L1098" s="18">
        <v>17812.7</v>
      </c>
      <c r="M1098" s="18">
        <v>1.070023073</v>
      </c>
      <c r="N1098" s="18">
        <v>0.46223648470000001</v>
      </c>
    </row>
    <row r="1099" spans="1:14" ht="15" thickBot="1" x14ac:dyDescent="0.35">
      <c r="A1099" s="17">
        <v>44571</v>
      </c>
      <c r="B1099" s="18">
        <v>120</v>
      </c>
      <c r="C1099" s="18">
        <v>-0.64102564100000003</v>
      </c>
      <c r="D1099" s="18">
        <v>-1.2296502920000001</v>
      </c>
      <c r="F1099" s="17">
        <v>44571</v>
      </c>
      <c r="G1099" s="18">
        <v>1025.7</v>
      </c>
      <c r="H1099" s="18">
        <v>-1.9645120410000001</v>
      </c>
      <c r="I1099" s="18">
        <v>-0.86166851739999994</v>
      </c>
      <c r="J1099" s="18"/>
      <c r="K1099" s="17">
        <v>44571</v>
      </c>
      <c r="L1099" s="18">
        <v>18003.3</v>
      </c>
      <c r="M1099" s="18">
        <v>0.29133547739999999</v>
      </c>
      <c r="N1099" s="18">
        <v>0.1263414407</v>
      </c>
    </row>
    <row r="1100" spans="1:14" ht="15" thickBot="1" x14ac:dyDescent="0.35">
      <c r="A1100" s="17">
        <v>44572</v>
      </c>
      <c r="B1100" s="18">
        <v>116.65</v>
      </c>
      <c r="C1100" s="18">
        <v>0.30107526880000002</v>
      </c>
      <c r="D1100" s="18">
        <v>1.428247158</v>
      </c>
      <c r="F1100" s="17">
        <v>44572</v>
      </c>
      <c r="G1100" s="18">
        <v>1005.55</v>
      </c>
      <c r="H1100" s="18">
        <v>0.26353736760000002</v>
      </c>
      <c r="I1100" s="18">
        <v>0.11430227599999999</v>
      </c>
      <c r="J1100" s="18"/>
      <c r="K1100" s="17">
        <v>44572</v>
      </c>
      <c r="L1100" s="18">
        <v>18055.75</v>
      </c>
      <c r="M1100" s="18">
        <v>0.8673137366</v>
      </c>
      <c r="N1100" s="18">
        <v>0.37504550019999999</v>
      </c>
    </row>
    <row r="1101" spans="1:14" ht="15" thickBot="1" x14ac:dyDescent="0.35">
      <c r="A1101" s="17">
        <v>44573</v>
      </c>
      <c r="B1101" s="18">
        <v>120.55</v>
      </c>
      <c r="C1101" s="18">
        <v>0.98627787310000004</v>
      </c>
      <c r="D1101" s="18">
        <v>0.62592423230000005</v>
      </c>
      <c r="F1101" s="17">
        <v>44573</v>
      </c>
      <c r="G1101" s="18">
        <v>1008.2</v>
      </c>
      <c r="H1101" s="18">
        <v>0.91747669109999996</v>
      </c>
      <c r="I1101" s="18">
        <v>0.39663830189999999</v>
      </c>
      <c r="J1101" s="18"/>
      <c r="K1101" s="17">
        <v>44573</v>
      </c>
      <c r="L1101" s="18">
        <v>18212.349999999999</v>
      </c>
      <c r="M1101" s="18">
        <v>0.2495559332</v>
      </c>
      <c r="N1101" s="18">
        <v>0.108245754</v>
      </c>
    </row>
    <row r="1102" spans="1:14" ht="15" thickBot="1" x14ac:dyDescent="0.35">
      <c r="A1102" s="17">
        <v>44574</v>
      </c>
      <c r="B1102" s="18">
        <v>122.3</v>
      </c>
      <c r="C1102" s="18">
        <v>1.95329087</v>
      </c>
      <c r="D1102" s="18">
        <v>-0.69803624249999996</v>
      </c>
      <c r="F1102" s="17">
        <v>44574</v>
      </c>
      <c r="G1102" s="18">
        <v>1017.45</v>
      </c>
      <c r="H1102" s="18">
        <v>-0.79610791690000005</v>
      </c>
      <c r="I1102" s="18">
        <v>-0.34712887619999999</v>
      </c>
      <c r="J1102" s="18"/>
      <c r="K1102" s="17">
        <v>44574</v>
      </c>
      <c r="L1102" s="18">
        <v>18257.8</v>
      </c>
      <c r="M1102" s="18">
        <v>-1.122807786E-2</v>
      </c>
      <c r="N1102" s="18">
        <v>-4.8765660359999996E-3</v>
      </c>
    </row>
    <row r="1103" spans="1:14" ht="15" thickBot="1" x14ac:dyDescent="0.35">
      <c r="A1103" s="17">
        <v>44575</v>
      </c>
      <c r="B1103" s="18">
        <v>120.35</v>
      </c>
      <c r="C1103" s="18">
        <v>-0.20824656389999999</v>
      </c>
      <c r="D1103" s="18">
        <v>-7.223194711E-2</v>
      </c>
      <c r="F1103" s="17">
        <v>44575</v>
      </c>
      <c r="G1103" s="18">
        <v>1009.35</v>
      </c>
      <c r="H1103" s="18">
        <v>0.47555357409999999</v>
      </c>
      <c r="I1103" s="18">
        <v>0.20604076330000001</v>
      </c>
      <c r="J1103" s="18"/>
      <c r="K1103" s="17">
        <v>44575</v>
      </c>
      <c r="L1103" s="18">
        <v>18255.75</v>
      </c>
      <c r="M1103" s="18">
        <v>0.28675896639999998</v>
      </c>
      <c r="N1103" s="18">
        <v>0.1243596156</v>
      </c>
    </row>
    <row r="1104" spans="1:14" ht="15" thickBot="1" x14ac:dyDescent="0.35">
      <c r="A1104" s="17">
        <v>44578</v>
      </c>
      <c r="B1104" s="18">
        <v>120.15</v>
      </c>
      <c r="C1104" s="18">
        <v>-2.3372287150000002</v>
      </c>
      <c r="D1104" s="18">
        <v>-1.024068121</v>
      </c>
      <c r="F1104" s="17">
        <v>44578</v>
      </c>
      <c r="G1104" s="18">
        <v>1014.15</v>
      </c>
      <c r="H1104" s="18">
        <v>-0.25144209439999998</v>
      </c>
      <c r="I1104" s="18">
        <v>-0.1093374319</v>
      </c>
      <c r="J1104" s="18"/>
      <c r="K1104" s="17">
        <v>44578</v>
      </c>
      <c r="L1104" s="18">
        <v>18308.099999999999</v>
      </c>
      <c r="M1104" s="18">
        <v>-1.065375435</v>
      </c>
      <c r="N1104" s="18">
        <v>-0.46516899410000001</v>
      </c>
    </row>
    <row r="1105" spans="1:14" ht="15" thickBot="1" x14ac:dyDescent="0.35">
      <c r="A1105" s="17">
        <v>44579</v>
      </c>
      <c r="B1105" s="18">
        <v>117.35</v>
      </c>
      <c r="C1105" s="18">
        <v>-1.4529914530000001</v>
      </c>
      <c r="D1105" s="18">
        <v>1.258384035</v>
      </c>
      <c r="F1105" s="17">
        <v>44579</v>
      </c>
      <c r="G1105" s="18">
        <v>1011.6</v>
      </c>
      <c r="H1105" s="18">
        <v>0.4300118624</v>
      </c>
      <c r="I1105" s="18">
        <v>0.186351399</v>
      </c>
      <c r="J1105" s="18"/>
      <c r="K1105" s="17">
        <v>44579</v>
      </c>
      <c r="L1105" s="18">
        <v>18113.05</v>
      </c>
      <c r="M1105" s="18">
        <v>-0.96422192839999998</v>
      </c>
      <c r="N1105" s="18">
        <v>-0.42078820490000002</v>
      </c>
    </row>
    <row r="1106" spans="1:14" ht="15" thickBot="1" x14ac:dyDescent="0.35">
      <c r="A1106" s="17">
        <v>44580</v>
      </c>
      <c r="B1106" s="18">
        <v>120.8</v>
      </c>
      <c r="C1106" s="18">
        <v>1.951431049</v>
      </c>
      <c r="D1106" s="18">
        <v>-0.88986720200000002</v>
      </c>
      <c r="F1106" s="17">
        <v>44580</v>
      </c>
      <c r="G1106" s="18">
        <v>1015.95</v>
      </c>
      <c r="H1106" s="18">
        <v>3.0808602789999999</v>
      </c>
      <c r="I1106" s="18">
        <v>1.317803437</v>
      </c>
      <c r="J1106" s="18"/>
      <c r="K1106" s="17">
        <v>44580</v>
      </c>
      <c r="L1106" s="18">
        <v>17938.400000000001</v>
      </c>
      <c r="M1106" s="18">
        <v>-1.011238461</v>
      </c>
      <c r="N1106" s="18">
        <v>-0.44141092250000002</v>
      </c>
    </row>
    <row r="1107" spans="1:14" ht="15" thickBot="1" x14ac:dyDescent="0.35">
      <c r="A1107" s="17">
        <v>44581</v>
      </c>
      <c r="B1107" s="18">
        <v>118.35</v>
      </c>
      <c r="C1107" s="18">
        <v>-2.1692896639999999</v>
      </c>
      <c r="D1107" s="18">
        <v>-0.55395455370000002</v>
      </c>
      <c r="F1107" s="17">
        <v>44581</v>
      </c>
      <c r="G1107" s="18">
        <v>1047.25</v>
      </c>
      <c r="H1107" s="18">
        <v>0.20052518499999999</v>
      </c>
      <c r="I1107" s="18">
        <v>8.6999782220000002E-2</v>
      </c>
      <c r="J1107" s="18"/>
      <c r="K1107" s="17">
        <v>44581</v>
      </c>
      <c r="L1107" s="18">
        <v>17757</v>
      </c>
      <c r="M1107" s="18">
        <v>-0.78757673029999997</v>
      </c>
      <c r="N1107" s="18">
        <v>-0.34339425670000001</v>
      </c>
    </row>
    <row r="1108" spans="1:14" ht="15" thickBot="1" x14ac:dyDescent="0.35">
      <c r="A1108" s="17">
        <v>44582</v>
      </c>
      <c r="B1108" s="18">
        <v>116.85</v>
      </c>
      <c r="C1108" s="18">
        <v>-6.6521739130000004</v>
      </c>
      <c r="D1108" s="18">
        <v>-3.2799801070000001</v>
      </c>
      <c r="F1108" s="17">
        <v>44582</v>
      </c>
      <c r="G1108" s="18">
        <v>1049.3499999999999</v>
      </c>
      <c r="H1108" s="18">
        <v>1.872587792</v>
      </c>
      <c r="I1108" s="18">
        <v>0.80573383529999998</v>
      </c>
      <c r="J1108" s="18"/>
      <c r="K1108" s="17">
        <v>44582</v>
      </c>
      <c r="L1108" s="18">
        <v>17617.150000000001</v>
      </c>
      <c r="M1108" s="18">
        <v>-2.6567861430000002</v>
      </c>
      <c r="N1108" s="18">
        <v>-1.1694319310000001</v>
      </c>
    </row>
    <row r="1109" spans="1:14" ht="15" thickBot="1" x14ac:dyDescent="0.35">
      <c r="A1109" s="17">
        <v>44585</v>
      </c>
      <c r="B1109" s="18">
        <v>108.35</v>
      </c>
      <c r="C1109" s="18">
        <v>-0.60549604099999998</v>
      </c>
      <c r="D1109" s="18">
        <v>0.43868502479999999</v>
      </c>
      <c r="F1109" s="17">
        <v>44585</v>
      </c>
      <c r="G1109" s="18">
        <v>1069</v>
      </c>
      <c r="H1109" s="18">
        <v>-2.7128157160000002</v>
      </c>
      <c r="I1109" s="18">
        <v>-1.1944365910000001</v>
      </c>
      <c r="J1109" s="18"/>
      <c r="K1109" s="17">
        <v>44585</v>
      </c>
      <c r="L1109" s="18">
        <v>17149.099999999999</v>
      </c>
      <c r="M1109" s="18">
        <v>0.75135138290000003</v>
      </c>
      <c r="N1109" s="18">
        <v>0.32508800659999998</v>
      </c>
    </row>
    <row r="1110" spans="1:14" ht="15" thickBot="1" x14ac:dyDescent="0.35">
      <c r="A1110" s="17">
        <v>44586</v>
      </c>
      <c r="B1110" s="18">
        <v>109.45</v>
      </c>
      <c r="C1110" s="18">
        <v>-1.405810684</v>
      </c>
      <c r="D1110" s="18">
        <v>9.9086167079999996E-2</v>
      </c>
      <c r="F1110" s="17">
        <v>44586</v>
      </c>
      <c r="G1110" s="18">
        <v>1040</v>
      </c>
      <c r="H1110" s="18">
        <v>5.375</v>
      </c>
      <c r="I1110" s="18">
        <v>2.273758763</v>
      </c>
      <c r="J1110" s="18"/>
      <c r="K1110" s="17">
        <v>44586</v>
      </c>
      <c r="L1110" s="18">
        <v>17277.95</v>
      </c>
      <c r="M1110" s="18">
        <v>-0.97118002999999997</v>
      </c>
      <c r="N1110" s="18">
        <v>-0.42383959840000002</v>
      </c>
    </row>
    <row r="1111" spans="1:14" ht="15" thickBot="1" x14ac:dyDescent="0.35">
      <c r="A1111" s="17">
        <v>44588</v>
      </c>
      <c r="B1111" s="18">
        <v>109.7</v>
      </c>
      <c r="C1111" s="18">
        <v>1.330798479</v>
      </c>
      <c r="D1111" s="18">
        <v>-0.65818563549999998</v>
      </c>
      <c r="F1111" s="17">
        <v>44588</v>
      </c>
      <c r="G1111" s="18">
        <v>1095.9000000000001</v>
      </c>
      <c r="H1111" s="18">
        <v>-0.15512364270000001</v>
      </c>
      <c r="I1111" s="18">
        <v>-6.7421649010000001E-2</v>
      </c>
      <c r="J1111" s="18"/>
      <c r="K1111" s="17">
        <v>44588</v>
      </c>
      <c r="L1111" s="18">
        <v>17110.150000000001</v>
      </c>
      <c r="M1111" s="18">
        <v>-4.7924769800000003E-2</v>
      </c>
      <c r="N1111" s="18">
        <v>-2.081845207E-2</v>
      </c>
    </row>
    <row r="1112" spans="1:14" ht="15" thickBot="1" x14ac:dyDescent="0.35">
      <c r="A1112" s="17">
        <v>44589</v>
      </c>
      <c r="B1112" s="18">
        <v>108.05</v>
      </c>
      <c r="C1112" s="18">
        <v>0.84427767350000005</v>
      </c>
      <c r="D1112" s="18">
        <v>0.1003685406</v>
      </c>
      <c r="F1112" s="17">
        <v>44589</v>
      </c>
      <c r="G1112" s="18">
        <v>1094.2</v>
      </c>
      <c r="H1112" s="18">
        <v>0.9870224822</v>
      </c>
      <c r="I1112" s="18">
        <v>0.42655675799999998</v>
      </c>
      <c r="J1112" s="18"/>
      <c r="K1112" s="17">
        <v>44589</v>
      </c>
      <c r="L1112" s="18">
        <v>17101.95</v>
      </c>
      <c r="M1112" s="18">
        <v>1.391069439</v>
      </c>
      <c r="N1112" s="18">
        <v>0.59997038729999996</v>
      </c>
    </row>
    <row r="1113" spans="1:14" ht="15" thickBot="1" x14ac:dyDescent="0.35">
      <c r="A1113" s="17">
        <v>44592</v>
      </c>
      <c r="B1113" s="18">
        <v>108.3</v>
      </c>
      <c r="C1113" s="18">
        <v>1.11627907</v>
      </c>
      <c r="D1113" s="18">
        <v>0.77501415149999997</v>
      </c>
      <c r="F1113" s="17">
        <v>44592</v>
      </c>
      <c r="G1113" s="18">
        <v>1105</v>
      </c>
      <c r="H1113" s="18">
        <v>0.15837104069999999</v>
      </c>
      <c r="I1113" s="18">
        <v>6.8725262979999993E-2</v>
      </c>
      <c r="J1113" s="18"/>
      <c r="K1113" s="17">
        <v>44592</v>
      </c>
      <c r="L1113" s="18">
        <v>17339.849999999999</v>
      </c>
      <c r="M1113" s="18">
        <v>1.36679383</v>
      </c>
      <c r="N1113" s="18">
        <v>0.58957102429999997</v>
      </c>
    </row>
    <row r="1114" spans="1:14" ht="15" thickBot="1" x14ac:dyDescent="0.35">
      <c r="A1114" s="17">
        <v>44593</v>
      </c>
      <c r="B1114" s="18">
        <v>110.25</v>
      </c>
      <c r="C1114" s="18">
        <v>2.115915363</v>
      </c>
      <c r="D1114" s="18">
        <v>1.8130377470000001</v>
      </c>
      <c r="F1114" s="17">
        <v>44593</v>
      </c>
      <c r="G1114" s="18">
        <v>1106.75</v>
      </c>
      <c r="H1114" s="18">
        <v>-0.57826970860000004</v>
      </c>
      <c r="I1114" s="18">
        <v>-0.25186828639999997</v>
      </c>
      <c r="J1114" s="18"/>
      <c r="K1114" s="17">
        <v>44593</v>
      </c>
      <c r="L1114" s="18">
        <v>17576.849999999999</v>
      </c>
      <c r="M1114" s="18">
        <v>1.15578161</v>
      </c>
      <c r="N1114" s="18">
        <v>0.49907101399999998</v>
      </c>
    </row>
    <row r="1115" spans="1:14" ht="15" thickBot="1" x14ac:dyDescent="0.35">
      <c r="A1115" s="17">
        <v>44594</v>
      </c>
      <c r="B1115" s="18">
        <v>114.95</v>
      </c>
      <c r="C1115" s="18">
        <v>3.6936936939999998</v>
      </c>
      <c r="D1115" s="18">
        <v>0.65618804399999997</v>
      </c>
      <c r="F1115" s="17">
        <v>44594</v>
      </c>
      <c r="G1115" s="18">
        <v>1100.3499999999999</v>
      </c>
      <c r="H1115" s="18">
        <v>-1.0996501110000001</v>
      </c>
      <c r="I1115" s="18">
        <v>-0.48021719569999999</v>
      </c>
      <c r="J1115" s="18"/>
      <c r="K1115" s="17">
        <v>44594</v>
      </c>
      <c r="L1115" s="18">
        <v>17780</v>
      </c>
      <c r="M1115" s="18">
        <v>-1.2362204720000001</v>
      </c>
      <c r="N1115" s="18">
        <v>-0.5402298686</v>
      </c>
    </row>
    <row r="1116" spans="1:14" ht="15" thickBot="1" x14ac:dyDescent="0.35">
      <c r="A1116" s="17">
        <v>44595</v>
      </c>
      <c r="B1116" s="18">
        <v>116.7</v>
      </c>
      <c r="C1116" s="18">
        <v>-0.95569070369999998</v>
      </c>
      <c r="D1116" s="18">
        <v>0.24122378890000001</v>
      </c>
      <c r="F1116" s="17">
        <v>44595</v>
      </c>
      <c r="G1116" s="18">
        <v>1088.25</v>
      </c>
      <c r="H1116" s="18">
        <v>-10.47553411</v>
      </c>
      <c r="I1116" s="18">
        <v>-4.8058261360000003</v>
      </c>
      <c r="J1116" s="18"/>
      <c r="K1116" s="17">
        <v>44595</v>
      </c>
      <c r="L1116" s="18">
        <v>17560.2</v>
      </c>
      <c r="M1116" s="18">
        <v>-0.2499971527</v>
      </c>
      <c r="N1116" s="18">
        <v>-0.1087083244</v>
      </c>
    </row>
    <row r="1117" spans="1:14" ht="15" thickBot="1" x14ac:dyDescent="0.35">
      <c r="A1117" s="17">
        <v>44596</v>
      </c>
      <c r="B1117" s="18">
        <v>117.35</v>
      </c>
      <c r="C1117" s="18">
        <v>0.2192982456</v>
      </c>
      <c r="D1117" s="18">
        <v>-1.8508181910000001E-2</v>
      </c>
      <c r="F1117" s="17">
        <v>44596</v>
      </c>
      <c r="G1117" s="18">
        <v>974.25</v>
      </c>
      <c r="H1117" s="18">
        <v>4.2340261740000003</v>
      </c>
      <c r="I1117" s="18">
        <v>1.800951328</v>
      </c>
      <c r="J1117" s="18"/>
      <c r="K1117" s="17">
        <v>44596</v>
      </c>
      <c r="L1117" s="18">
        <v>17516.3</v>
      </c>
      <c r="M1117" s="18">
        <v>-1.7281046799999999</v>
      </c>
      <c r="N1117" s="18">
        <v>-0.75706678490000001</v>
      </c>
    </row>
    <row r="1118" spans="1:14" ht="15" thickBot="1" x14ac:dyDescent="0.35">
      <c r="A1118" s="17">
        <v>44599</v>
      </c>
      <c r="B1118" s="18">
        <v>117.3</v>
      </c>
      <c r="C1118" s="18">
        <v>1.312910284</v>
      </c>
      <c r="D1118" s="18">
        <v>0.86146908339999995</v>
      </c>
      <c r="F1118" s="17">
        <v>44599</v>
      </c>
      <c r="G1118" s="18">
        <v>1015.5</v>
      </c>
      <c r="H1118" s="18">
        <v>-0.61546036439999996</v>
      </c>
      <c r="I1118" s="18">
        <v>-0.2681169658</v>
      </c>
      <c r="J1118" s="18"/>
      <c r="K1118" s="17">
        <v>44599</v>
      </c>
      <c r="L1118" s="18">
        <v>17213.599999999999</v>
      </c>
      <c r="M1118" s="18">
        <v>0.3087674862</v>
      </c>
      <c r="N1118" s="18">
        <v>0.13388941809999999</v>
      </c>
    </row>
    <row r="1119" spans="1:14" ht="15" thickBot="1" x14ac:dyDescent="0.35">
      <c r="A1119" s="17">
        <v>44600</v>
      </c>
      <c r="B1119" s="18">
        <v>119.65</v>
      </c>
      <c r="C1119" s="18">
        <v>1.5550755940000001</v>
      </c>
      <c r="D1119" s="18">
        <v>-0.49279583220000001</v>
      </c>
      <c r="F1119" s="17">
        <v>44600</v>
      </c>
      <c r="G1119" s="18">
        <v>1009.25</v>
      </c>
      <c r="H1119" s="18">
        <v>5.3505078030000002</v>
      </c>
      <c r="I1119" s="18">
        <v>2.26366333</v>
      </c>
      <c r="J1119" s="18"/>
      <c r="K1119" s="17">
        <v>44600</v>
      </c>
      <c r="L1119" s="18">
        <v>17266.75</v>
      </c>
      <c r="M1119" s="18">
        <v>1.141210708</v>
      </c>
      <c r="N1119" s="18">
        <v>0.49281480389999999</v>
      </c>
    </row>
    <row r="1120" spans="1:14" ht="15" thickBot="1" x14ac:dyDescent="0.35">
      <c r="A1120" s="17">
        <v>44601</v>
      </c>
      <c r="B1120" s="18">
        <v>118.3</v>
      </c>
      <c r="C1120" s="18">
        <v>-1.6588685670000001</v>
      </c>
      <c r="D1120" s="18">
        <v>-0.62861942049999997</v>
      </c>
      <c r="F1120" s="17">
        <v>44601</v>
      </c>
      <c r="G1120" s="18">
        <v>1063.25</v>
      </c>
      <c r="H1120" s="18">
        <v>1.2414766049999999</v>
      </c>
      <c r="I1120" s="18">
        <v>0.53584707080000005</v>
      </c>
      <c r="J1120" s="18"/>
      <c r="K1120" s="17">
        <v>44601</v>
      </c>
      <c r="L1120" s="18">
        <v>17463.8</v>
      </c>
      <c r="M1120" s="18">
        <v>0.81339685520000005</v>
      </c>
      <c r="N1120" s="18">
        <v>0.35182483170000001</v>
      </c>
    </row>
    <row r="1121" spans="1:14" ht="15" thickBot="1" x14ac:dyDescent="0.35">
      <c r="A1121" s="17">
        <v>44602</v>
      </c>
      <c r="B1121" s="18">
        <v>116.6</v>
      </c>
      <c r="C1121" s="18">
        <v>-4.2387543250000004</v>
      </c>
      <c r="D1121" s="18">
        <v>-1.9423683039999999</v>
      </c>
      <c r="F1121" s="17">
        <v>44602</v>
      </c>
      <c r="G1121" s="18">
        <v>1076.45</v>
      </c>
      <c r="H1121" s="18">
        <v>-4.3104649540000004</v>
      </c>
      <c r="I1121" s="18">
        <v>-1.9135555639999999</v>
      </c>
      <c r="J1121" s="18"/>
      <c r="K1121" s="17">
        <v>44602</v>
      </c>
      <c r="L1121" s="18">
        <v>17605.849999999999</v>
      </c>
      <c r="M1121" s="18">
        <v>-1.3126318809999999</v>
      </c>
      <c r="N1121" s="18">
        <v>-0.57384330169999997</v>
      </c>
    </row>
    <row r="1122" spans="1:14" ht="15" thickBot="1" x14ac:dyDescent="0.35">
      <c r="A1122" s="17">
        <v>44603</v>
      </c>
      <c r="B1122" s="18">
        <v>111.5</v>
      </c>
      <c r="C1122" s="18">
        <v>-5.1490514909999998</v>
      </c>
      <c r="D1122" s="18">
        <v>-2.3610949190000001</v>
      </c>
      <c r="F1122" s="17">
        <v>44603</v>
      </c>
      <c r="G1122" s="18">
        <v>1030.05</v>
      </c>
      <c r="H1122" s="18">
        <v>-3.4027474390000001</v>
      </c>
      <c r="I1122" s="18">
        <v>-1.5035225699999999</v>
      </c>
      <c r="J1122" s="18"/>
      <c r="K1122" s="17">
        <v>44603</v>
      </c>
      <c r="L1122" s="18">
        <v>17374.75</v>
      </c>
      <c r="M1122" s="18">
        <v>-3.0616267860000002</v>
      </c>
      <c r="N1122" s="18">
        <v>-1.350427273</v>
      </c>
    </row>
    <row r="1123" spans="1:14" ht="15" thickBot="1" x14ac:dyDescent="0.35">
      <c r="A1123" s="17">
        <v>44606</v>
      </c>
      <c r="B1123" s="18">
        <v>105.6</v>
      </c>
      <c r="C1123" s="18">
        <v>-1.7142857140000001</v>
      </c>
      <c r="D1123" s="18">
        <v>1.1965909589999999</v>
      </c>
      <c r="F1123" s="17">
        <v>44606</v>
      </c>
      <c r="G1123" s="18">
        <v>995</v>
      </c>
      <c r="H1123" s="18">
        <v>0.47236180900000002</v>
      </c>
      <c r="I1123" s="18">
        <v>0.20466113629999999</v>
      </c>
      <c r="J1123" s="18"/>
      <c r="K1123" s="17">
        <v>44606</v>
      </c>
      <c r="L1123" s="18">
        <v>16842.8</v>
      </c>
      <c r="M1123" s="18">
        <v>3.0259220560000002</v>
      </c>
      <c r="N1123" s="18">
        <v>1.2946510040000001</v>
      </c>
    </row>
    <row r="1124" spans="1:14" ht="15" thickBot="1" x14ac:dyDescent="0.35">
      <c r="A1124" s="17">
        <v>44607</v>
      </c>
      <c r="B1124" s="18">
        <v>108.55</v>
      </c>
      <c r="C1124" s="18">
        <v>5.7655038760000004</v>
      </c>
      <c r="D1124" s="18">
        <v>0.51702334660000004</v>
      </c>
      <c r="F1124" s="17">
        <v>44607</v>
      </c>
      <c r="G1124" s="18">
        <v>999.7</v>
      </c>
      <c r="H1124" s="18">
        <v>-4.4663399019999996</v>
      </c>
      <c r="I1124" s="18">
        <v>-1.984358319</v>
      </c>
      <c r="J1124" s="18"/>
      <c r="K1124" s="17">
        <v>44607</v>
      </c>
      <c r="L1124" s="18">
        <v>17352.45</v>
      </c>
      <c r="M1124" s="18">
        <v>-0.17432696819999999</v>
      </c>
      <c r="N1124" s="18">
        <v>-7.5775307959999996E-2</v>
      </c>
    </row>
    <row r="1125" spans="1:14" ht="15" thickBot="1" x14ac:dyDescent="0.35">
      <c r="A1125" s="17">
        <v>44608</v>
      </c>
      <c r="B1125" s="18">
        <v>109.85</v>
      </c>
      <c r="C1125" s="18">
        <v>-1.19102153</v>
      </c>
      <c r="D1125" s="18">
        <v>-0.63721562310000002</v>
      </c>
      <c r="F1125" s="17">
        <v>44608</v>
      </c>
      <c r="G1125" s="18">
        <v>955.05</v>
      </c>
      <c r="H1125" s="18">
        <v>3.6804355790000001</v>
      </c>
      <c r="I1125" s="18">
        <v>1.5696813080000001</v>
      </c>
      <c r="J1125" s="18"/>
      <c r="K1125" s="17">
        <v>44608</v>
      </c>
      <c r="L1125" s="18">
        <v>17322.2</v>
      </c>
      <c r="M1125" s="18">
        <v>-0.1016037224</v>
      </c>
      <c r="N1125" s="18">
        <v>-4.4148367969999998E-2</v>
      </c>
    </row>
    <row r="1126" spans="1:14" ht="15" thickBot="1" x14ac:dyDescent="0.35">
      <c r="A1126" s="17">
        <v>44609</v>
      </c>
      <c r="B1126" s="18">
        <v>108.25</v>
      </c>
      <c r="C1126" s="18">
        <v>-2.318034307</v>
      </c>
      <c r="D1126" s="18">
        <v>-0.91220397610000004</v>
      </c>
      <c r="F1126" s="17">
        <v>44609</v>
      </c>
      <c r="G1126" s="18">
        <v>990.2</v>
      </c>
      <c r="H1126" s="18">
        <v>2.0955362549999998</v>
      </c>
      <c r="I1126" s="18">
        <v>0.90067546030000001</v>
      </c>
      <c r="J1126" s="18"/>
      <c r="K1126" s="17">
        <v>44609</v>
      </c>
      <c r="L1126" s="18">
        <v>17304.599999999999</v>
      </c>
      <c r="M1126" s="18">
        <v>-0.16354033030000001</v>
      </c>
      <c r="N1126" s="18">
        <v>-7.1082803410000006E-2</v>
      </c>
    </row>
    <row r="1127" spans="1:14" ht="15" thickBot="1" x14ac:dyDescent="0.35">
      <c r="A1127" s="17">
        <v>44610</v>
      </c>
      <c r="B1127" s="18">
        <v>106</v>
      </c>
      <c r="C1127" s="18">
        <v>-2.3255813949999999</v>
      </c>
      <c r="D1127" s="18">
        <v>-1.183663296</v>
      </c>
      <c r="F1127" s="17">
        <v>44610</v>
      </c>
      <c r="G1127" s="18">
        <v>1010.95</v>
      </c>
      <c r="H1127" s="18">
        <v>-2.6361343289999999</v>
      </c>
      <c r="I1127" s="18">
        <v>-1.160219149</v>
      </c>
      <c r="J1127" s="18"/>
      <c r="K1127" s="17">
        <v>44610</v>
      </c>
      <c r="L1127" s="18">
        <v>17276.3</v>
      </c>
      <c r="M1127" s="18">
        <v>-0.40315345299999999</v>
      </c>
      <c r="N1127" s="18">
        <v>-0.17544120669999999</v>
      </c>
    </row>
    <row r="1128" spans="1:14" ht="15" thickBot="1" x14ac:dyDescent="0.35">
      <c r="A1128" s="17">
        <v>44613</v>
      </c>
      <c r="B1128" s="18">
        <v>103.15</v>
      </c>
      <c r="C1128" s="18">
        <v>-3.8872691929999998</v>
      </c>
      <c r="D1128" s="18">
        <v>-1.260151078</v>
      </c>
      <c r="F1128" s="17">
        <v>44613</v>
      </c>
      <c r="G1128" s="18">
        <v>984.3</v>
      </c>
      <c r="H1128" s="18">
        <v>-2.6211520880000001</v>
      </c>
      <c r="I1128" s="18">
        <v>-1.1535367889999999</v>
      </c>
      <c r="J1128" s="18"/>
      <c r="K1128" s="17">
        <v>44613</v>
      </c>
      <c r="L1128" s="18">
        <v>17206.650000000001</v>
      </c>
      <c r="M1128" s="18">
        <v>-0.66514981129999995</v>
      </c>
      <c r="N1128" s="18">
        <v>-0.28983588630000001</v>
      </c>
    </row>
    <row r="1129" spans="1:14" ht="15" thickBot="1" x14ac:dyDescent="0.35">
      <c r="A1129" s="17">
        <v>44614</v>
      </c>
      <c r="B1129" s="18">
        <v>100.2</v>
      </c>
      <c r="C1129" s="18">
        <v>0.1516683519</v>
      </c>
      <c r="D1129" s="18">
        <v>0.62396614429999997</v>
      </c>
      <c r="F1129" s="17">
        <v>44614</v>
      </c>
      <c r="G1129" s="18">
        <v>958.5</v>
      </c>
      <c r="H1129" s="18">
        <v>2.410015649</v>
      </c>
      <c r="I1129" s="18">
        <v>1.0342432500000001</v>
      </c>
      <c r="J1129" s="18"/>
      <c r="K1129" s="17">
        <v>44614</v>
      </c>
      <c r="L1129" s="18">
        <v>17092.2</v>
      </c>
      <c r="M1129" s="18">
        <v>-0.1693755046</v>
      </c>
      <c r="N1129" s="18">
        <v>-7.3621212790000001E-2</v>
      </c>
    </row>
    <row r="1130" spans="1:14" ht="15" thickBot="1" x14ac:dyDescent="0.35">
      <c r="A1130" s="17">
        <v>44615</v>
      </c>
      <c r="B1130" s="18">
        <v>101.65</v>
      </c>
      <c r="C1130" s="18">
        <v>-10.499747599999999</v>
      </c>
      <c r="D1130" s="18">
        <v>-4.4738047300000003</v>
      </c>
      <c r="F1130" s="17">
        <v>44615</v>
      </c>
      <c r="G1130" s="18">
        <v>981.6</v>
      </c>
      <c r="H1130" s="18">
        <v>-3.1632029340000001</v>
      </c>
      <c r="I1130" s="18">
        <v>-1.395958354</v>
      </c>
      <c r="J1130" s="18"/>
      <c r="K1130" s="17">
        <v>44615</v>
      </c>
      <c r="L1130" s="18">
        <v>17063.25</v>
      </c>
      <c r="M1130" s="18">
        <v>-4.7781049920000003</v>
      </c>
      <c r="N1130" s="18">
        <v>-2.1263179889999999</v>
      </c>
    </row>
    <row r="1131" spans="1:14" ht="15" thickBot="1" x14ac:dyDescent="0.35">
      <c r="A1131" s="17">
        <v>44616</v>
      </c>
      <c r="B1131" s="18">
        <v>91.7</v>
      </c>
      <c r="C1131" s="18">
        <v>7.6142131979999998</v>
      </c>
      <c r="D1131" s="18">
        <v>4.5378442330000004</v>
      </c>
      <c r="F1131" s="17">
        <v>44616</v>
      </c>
      <c r="G1131" s="18">
        <v>950.55</v>
      </c>
      <c r="H1131" s="18">
        <v>1.888380411</v>
      </c>
      <c r="I1131" s="18">
        <v>0.81246588740000003</v>
      </c>
      <c r="J1131" s="18"/>
      <c r="K1131" s="17">
        <v>44616</v>
      </c>
      <c r="L1131" s="18">
        <v>16247.95</v>
      </c>
      <c r="M1131" s="18">
        <v>2.5261648390000002</v>
      </c>
      <c r="N1131" s="18">
        <v>1.083471217</v>
      </c>
    </row>
    <row r="1132" spans="1:14" ht="15" thickBot="1" x14ac:dyDescent="0.35">
      <c r="A1132" s="17">
        <v>44617</v>
      </c>
      <c r="B1132" s="18">
        <v>101.8</v>
      </c>
      <c r="C1132" s="18">
        <v>3.0398322850000001</v>
      </c>
      <c r="D1132" s="18">
        <v>1.095272067</v>
      </c>
      <c r="F1132" s="17">
        <v>44617</v>
      </c>
      <c r="G1132" s="18">
        <v>968.5</v>
      </c>
      <c r="H1132" s="18">
        <v>-2.6226122869999999</v>
      </c>
      <c r="I1132" s="18">
        <v>-1.1541880200000001</v>
      </c>
      <c r="J1132" s="18"/>
      <c r="K1132" s="17">
        <v>44617</v>
      </c>
      <c r="L1132" s="18">
        <v>16658.400000000001</v>
      </c>
      <c r="M1132" s="18">
        <v>0.81340344809999998</v>
      </c>
      <c r="N1132" s="18">
        <v>0.35182767180000002</v>
      </c>
    </row>
    <row r="1133" spans="1:14" ht="15" thickBot="1" x14ac:dyDescent="0.35">
      <c r="A1133" s="17">
        <v>44620</v>
      </c>
      <c r="B1133" s="18">
        <v>104.4</v>
      </c>
      <c r="C1133" s="18">
        <v>3.916581892</v>
      </c>
      <c r="D1133" s="18">
        <v>-0.39700036640000003</v>
      </c>
      <c r="F1133" s="17">
        <v>44620</v>
      </c>
      <c r="G1133" s="18">
        <v>943.1</v>
      </c>
      <c r="H1133" s="18">
        <v>3.9974552010000002</v>
      </c>
      <c r="I1133" s="18">
        <v>1.702271232</v>
      </c>
      <c r="J1133" s="18"/>
      <c r="K1133" s="17">
        <v>44620</v>
      </c>
      <c r="L1133" s="18">
        <v>16793.900000000001</v>
      </c>
      <c r="M1133" s="18">
        <v>-1.1191563600000001</v>
      </c>
      <c r="N1133" s="18">
        <v>-0.48878368900000002</v>
      </c>
    </row>
    <row r="1134" spans="1:14" ht="15" thickBot="1" x14ac:dyDescent="0.35">
      <c r="A1134" s="17">
        <v>44622</v>
      </c>
      <c r="B1134" s="18">
        <v>103.45</v>
      </c>
      <c r="C1134" s="18">
        <v>0.83210964269999999</v>
      </c>
      <c r="D1134" s="18">
        <v>4.1960822770000003E-2</v>
      </c>
      <c r="F1134" s="17">
        <v>44622</v>
      </c>
      <c r="G1134" s="18">
        <v>980.8</v>
      </c>
      <c r="H1134" s="18">
        <v>1.0093800980000001</v>
      </c>
      <c r="I1134" s="18">
        <v>0.43617058180000001</v>
      </c>
      <c r="J1134" s="18"/>
      <c r="K1134" s="17">
        <v>44622</v>
      </c>
      <c r="L1134" s="18">
        <v>16605.95</v>
      </c>
      <c r="M1134" s="18">
        <v>-0.64976710159999995</v>
      </c>
      <c r="N1134" s="18">
        <v>-0.28311104729999997</v>
      </c>
    </row>
    <row r="1135" spans="1:14" ht="15" thickBot="1" x14ac:dyDescent="0.35">
      <c r="A1135" s="17">
        <v>44623</v>
      </c>
      <c r="B1135" s="18">
        <v>103.55</v>
      </c>
      <c r="C1135" s="18">
        <v>-2.3786407770000002</v>
      </c>
      <c r="D1135" s="18">
        <v>-1.0828729450000001</v>
      </c>
      <c r="F1135" s="17">
        <v>44623</v>
      </c>
      <c r="G1135" s="18">
        <v>990.7</v>
      </c>
      <c r="H1135" s="18">
        <v>-1.3424851120000001</v>
      </c>
      <c r="I1135" s="18">
        <v>-0.58698282999999996</v>
      </c>
      <c r="J1135" s="18"/>
      <c r="K1135" s="17">
        <v>44623</v>
      </c>
      <c r="L1135" s="18">
        <v>16498.05</v>
      </c>
      <c r="M1135" s="18">
        <v>-1.53169617</v>
      </c>
      <c r="N1135" s="18">
        <v>-0.67035429749999997</v>
      </c>
    </row>
    <row r="1136" spans="1:14" ht="15" thickBot="1" x14ac:dyDescent="0.35">
      <c r="A1136" s="17">
        <v>44624</v>
      </c>
      <c r="B1136" s="18">
        <v>101</v>
      </c>
      <c r="C1136" s="18">
        <v>-4.4753853799999996</v>
      </c>
      <c r="D1136" s="18">
        <v>-1.5094100050000001</v>
      </c>
      <c r="F1136" s="17">
        <v>44624</v>
      </c>
      <c r="G1136" s="18">
        <v>977.4</v>
      </c>
      <c r="H1136" s="18">
        <v>-4.6398608550000002</v>
      </c>
      <c r="I1136" s="18">
        <v>-2.0633123900000001</v>
      </c>
      <c r="J1136" s="18"/>
      <c r="K1136" s="17">
        <v>44624</v>
      </c>
      <c r="L1136" s="18">
        <v>16245.35</v>
      </c>
      <c r="M1136" s="18">
        <v>-2.3526732259999998</v>
      </c>
      <c r="N1136" s="18">
        <v>-1.0339641610000001</v>
      </c>
    </row>
    <row r="1137" spans="1:14" ht="15" thickBot="1" x14ac:dyDescent="0.35">
      <c r="A1137" s="17">
        <v>44627</v>
      </c>
      <c r="B1137" s="18">
        <v>97.55</v>
      </c>
      <c r="C1137" s="18">
        <v>1.5616866220000001</v>
      </c>
      <c r="D1137" s="18">
        <v>1.2722667350000001</v>
      </c>
      <c r="F1137" s="17">
        <v>44627</v>
      </c>
      <c r="G1137" s="18">
        <v>932.05</v>
      </c>
      <c r="H1137" s="18">
        <v>7.3011104549999999</v>
      </c>
      <c r="I1137" s="18">
        <v>3.0604216489999998</v>
      </c>
      <c r="J1137" s="18"/>
      <c r="K1137" s="17">
        <v>44627</v>
      </c>
      <c r="L1137" s="18">
        <v>15863.15</v>
      </c>
      <c r="M1137" s="18">
        <v>0.94747890550000002</v>
      </c>
      <c r="N1137" s="18">
        <v>0.4095477206</v>
      </c>
    </row>
    <row r="1138" spans="1:14" ht="15" thickBot="1" x14ac:dyDescent="0.35">
      <c r="A1138" s="17">
        <v>44628</v>
      </c>
      <c r="B1138" s="18">
        <v>100.45</v>
      </c>
      <c r="C1138" s="18">
        <v>2.7165556130000001</v>
      </c>
      <c r="D1138" s="18">
        <v>0.47299866569999999</v>
      </c>
      <c r="F1138" s="17">
        <v>44628</v>
      </c>
      <c r="G1138" s="18">
        <v>1000.1</v>
      </c>
      <c r="H1138" s="18">
        <v>0.1899810019</v>
      </c>
      <c r="I1138" s="18">
        <v>8.2429425439999995E-2</v>
      </c>
      <c r="J1138" s="18"/>
      <c r="K1138" s="17">
        <v>44628</v>
      </c>
      <c r="L1138" s="18">
        <v>16013.45</v>
      </c>
      <c r="M1138" s="18">
        <v>2.0726326930000001</v>
      </c>
      <c r="N1138" s="18">
        <v>0.89093163909999995</v>
      </c>
    </row>
    <row r="1139" spans="1:14" ht="15" thickBot="1" x14ac:dyDescent="0.35">
      <c r="A1139" s="17">
        <v>44629</v>
      </c>
      <c r="B1139" s="18">
        <v>101.55</v>
      </c>
      <c r="C1139" s="18">
        <v>1.19760479</v>
      </c>
      <c r="D1139" s="18">
        <v>0.27709680580000001</v>
      </c>
      <c r="F1139" s="17">
        <v>44629</v>
      </c>
      <c r="G1139" s="18">
        <v>1002</v>
      </c>
      <c r="H1139" s="18">
        <v>-4.4910179639999999E-2</v>
      </c>
      <c r="I1139" s="18">
        <v>-1.9508624209999999E-2</v>
      </c>
      <c r="J1139" s="18"/>
      <c r="K1139" s="17">
        <v>44629</v>
      </c>
      <c r="L1139" s="18">
        <v>16345.35</v>
      </c>
      <c r="M1139" s="18">
        <v>1.526733903</v>
      </c>
      <c r="N1139" s="18">
        <v>0.65804152319999998</v>
      </c>
    </row>
    <row r="1140" spans="1:14" ht="15" thickBot="1" x14ac:dyDescent="0.35">
      <c r="A1140" s="17">
        <v>44630</v>
      </c>
      <c r="B1140" s="18">
        <v>102.2</v>
      </c>
      <c r="C1140" s="18">
        <v>0</v>
      </c>
      <c r="D1140" s="18">
        <v>1.5445064310000001</v>
      </c>
      <c r="F1140" s="17">
        <v>44630</v>
      </c>
      <c r="G1140" s="18">
        <v>1001.55</v>
      </c>
      <c r="H1140" s="18">
        <v>-0.19469821779999999</v>
      </c>
      <c r="I1140" s="18">
        <v>-8.4638783479999993E-2</v>
      </c>
      <c r="J1140" s="18"/>
      <c r="K1140" s="17">
        <v>44630</v>
      </c>
      <c r="L1140" s="18">
        <v>16594.900000000001</v>
      </c>
      <c r="M1140" s="18">
        <v>0.2142224418</v>
      </c>
      <c r="N1140" s="18">
        <v>9.2936114880000004E-2</v>
      </c>
    </row>
    <row r="1141" spans="1:14" ht="15" thickBot="1" x14ac:dyDescent="0.35">
      <c r="A1141" s="17">
        <v>44631</v>
      </c>
      <c r="B1141" s="18">
        <v>105.9</v>
      </c>
      <c r="C1141" s="18">
        <v>1.380670611</v>
      </c>
      <c r="D1141" s="18">
        <v>-1.058547914</v>
      </c>
      <c r="F1141" s="17">
        <v>44631</v>
      </c>
      <c r="G1141" s="18">
        <v>999.6</v>
      </c>
      <c r="H1141" s="18">
        <v>0.41016406560000002</v>
      </c>
      <c r="I1141" s="18">
        <v>0.1777676695</v>
      </c>
      <c r="J1141" s="18"/>
      <c r="K1141" s="17">
        <v>44631</v>
      </c>
      <c r="L1141" s="18">
        <v>16630.45</v>
      </c>
      <c r="M1141" s="18">
        <v>1.4482470409999999</v>
      </c>
      <c r="N1141" s="18">
        <v>0.62445471100000005</v>
      </c>
    </row>
    <row r="1142" spans="1:14" ht="15" thickBot="1" x14ac:dyDescent="0.35">
      <c r="A1142" s="17">
        <v>44634</v>
      </c>
      <c r="B1142" s="18">
        <v>103.35</v>
      </c>
      <c r="C1142" s="18">
        <v>0.24319066149999999</v>
      </c>
      <c r="D1142" s="18">
        <v>0.16776244209999999</v>
      </c>
      <c r="F1142" s="17">
        <v>44634</v>
      </c>
      <c r="G1142" s="18">
        <v>1003.7</v>
      </c>
      <c r="H1142" s="18">
        <v>2.9939224869999999</v>
      </c>
      <c r="I1142" s="18">
        <v>1.281159841</v>
      </c>
      <c r="J1142" s="18"/>
      <c r="K1142" s="17">
        <v>44634</v>
      </c>
      <c r="L1142" s="18">
        <v>16871.3</v>
      </c>
      <c r="M1142" s="18">
        <v>-1.234641077</v>
      </c>
      <c r="N1142" s="18">
        <v>-0.53953536570000005</v>
      </c>
    </row>
    <row r="1143" spans="1:14" ht="15" thickBot="1" x14ac:dyDescent="0.35">
      <c r="A1143" s="17">
        <v>44635</v>
      </c>
      <c r="B1143" s="18">
        <v>103.75</v>
      </c>
      <c r="C1143" s="18">
        <v>0.38816108690000001</v>
      </c>
      <c r="D1143" s="18">
        <v>2.092481283E-2</v>
      </c>
      <c r="F1143" s="17">
        <v>44635</v>
      </c>
      <c r="G1143" s="18">
        <v>1033.75</v>
      </c>
      <c r="H1143" s="18">
        <v>-2.9020556229999999</v>
      </c>
      <c r="I1143" s="18">
        <v>-1.278996427</v>
      </c>
      <c r="J1143" s="18"/>
      <c r="K1143" s="17">
        <v>44635</v>
      </c>
      <c r="L1143" s="18">
        <v>16663</v>
      </c>
      <c r="M1143" s="18">
        <v>1.8745123930000001</v>
      </c>
      <c r="N1143" s="18">
        <v>0.80655430669999995</v>
      </c>
    </row>
    <row r="1144" spans="1:14" ht="15" thickBot="1" x14ac:dyDescent="0.35">
      <c r="A1144" s="17">
        <v>44636</v>
      </c>
      <c r="B1144" s="18">
        <v>103.8</v>
      </c>
      <c r="C1144" s="18">
        <v>0</v>
      </c>
      <c r="D1144" s="18">
        <v>-4.1859712340000001E-2</v>
      </c>
      <c r="F1144" s="17">
        <v>44636</v>
      </c>
      <c r="G1144" s="18">
        <v>1003.75</v>
      </c>
      <c r="H1144" s="18">
        <v>0.80199252799999998</v>
      </c>
      <c r="I1144" s="18">
        <v>0.3469116786</v>
      </c>
      <c r="J1144" s="18"/>
      <c r="K1144" s="17">
        <v>44636</v>
      </c>
      <c r="L1144" s="18">
        <v>16975.349999999999</v>
      </c>
      <c r="M1144" s="18">
        <v>1.83619189</v>
      </c>
      <c r="N1144" s="18">
        <v>0.79021507390000001</v>
      </c>
    </row>
    <row r="1145" spans="1:14" ht="15" thickBot="1" x14ac:dyDescent="0.35">
      <c r="A1145" s="17">
        <v>44637</v>
      </c>
      <c r="B1145" s="18">
        <v>103.7</v>
      </c>
      <c r="C1145" s="18">
        <v>0.53165780569999999</v>
      </c>
      <c r="D1145" s="18">
        <v>0.60305206330000005</v>
      </c>
      <c r="F1145" s="17">
        <v>44637</v>
      </c>
      <c r="G1145" s="18">
        <v>1011.8</v>
      </c>
      <c r="H1145" s="18">
        <v>-2.2287013240000002</v>
      </c>
      <c r="I1145" s="18">
        <v>-0.9788616134</v>
      </c>
      <c r="J1145" s="18"/>
      <c r="K1145" s="17">
        <v>44637</v>
      </c>
      <c r="L1145" s="18">
        <v>17287.05</v>
      </c>
      <c r="M1145" s="18">
        <v>-0.98021351239999999</v>
      </c>
      <c r="N1145" s="18">
        <v>-0.42780144549999999</v>
      </c>
    </row>
    <row r="1146" spans="1:14" ht="15" thickBot="1" x14ac:dyDescent="0.35">
      <c r="A1146" s="17">
        <v>44641</v>
      </c>
      <c r="B1146" s="18">
        <v>105.15</v>
      </c>
      <c r="C1146" s="18">
        <v>0.9615384615</v>
      </c>
      <c r="D1146" s="18">
        <v>0.9801137701</v>
      </c>
      <c r="F1146" s="17">
        <v>44641</v>
      </c>
      <c r="G1146" s="18">
        <v>989.25</v>
      </c>
      <c r="H1146" s="18">
        <v>2.4513520340000001</v>
      </c>
      <c r="I1146" s="18">
        <v>1.051769409</v>
      </c>
      <c r="J1146" s="18"/>
      <c r="K1146" s="17">
        <v>44641</v>
      </c>
      <c r="L1146" s="18">
        <v>17117.599999999999</v>
      </c>
      <c r="M1146" s="18">
        <v>1.1561200170000001</v>
      </c>
      <c r="N1146" s="18">
        <v>0.49921630249999999</v>
      </c>
    </row>
    <row r="1147" spans="1:14" ht="15" thickBot="1" x14ac:dyDescent="0.35">
      <c r="A1147" s="17">
        <v>44642</v>
      </c>
      <c r="B1147" s="18">
        <v>107.55</v>
      </c>
      <c r="C1147" s="18">
        <v>1.2857142859999999</v>
      </c>
      <c r="D1147" s="18">
        <v>-0.3039162031</v>
      </c>
      <c r="F1147" s="17">
        <v>44642</v>
      </c>
      <c r="G1147" s="18">
        <v>1013.5</v>
      </c>
      <c r="H1147" s="18">
        <v>0.1726689689</v>
      </c>
      <c r="I1147" s="18">
        <v>7.4924513299999995E-2</v>
      </c>
      <c r="J1147" s="18"/>
      <c r="K1147" s="17">
        <v>44642</v>
      </c>
      <c r="L1147" s="18">
        <v>17315.5</v>
      </c>
      <c r="M1147" s="18">
        <v>-0.40339580139999998</v>
      </c>
      <c r="N1147" s="18">
        <v>-0.1755468835</v>
      </c>
    </row>
    <row r="1148" spans="1:14" ht="15" thickBot="1" x14ac:dyDescent="0.35">
      <c r="A1148" s="17">
        <v>44643</v>
      </c>
      <c r="B1148" s="18">
        <v>106.8</v>
      </c>
      <c r="C1148" s="18">
        <v>-0.70521861779999995</v>
      </c>
      <c r="D1148" s="18">
        <v>0.36444506049999997</v>
      </c>
      <c r="F1148" s="17">
        <v>44643</v>
      </c>
      <c r="G1148" s="18">
        <v>1015.25</v>
      </c>
      <c r="H1148" s="18">
        <v>3.112533859</v>
      </c>
      <c r="I1148" s="18">
        <v>1.3311459219999999</v>
      </c>
      <c r="J1148" s="18"/>
      <c r="K1148" s="17">
        <v>44643</v>
      </c>
      <c r="L1148" s="18">
        <v>17245.650000000001</v>
      </c>
      <c r="M1148" s="18">
        <v>-0.13278710860000001</v>
      </c>
      <c r="N1148" s="18">
        <v>-5.7707030780000002E-2</v>
      </c>
    </row>
    <row r="1149" spans="1:14" ht="15" thickBot="1" x14ac:dyDescent="0.35">
      <c r="A1149" s="17">
        <v>44644</v>
      </c>
      <c r="B1149" s="18">
        <v>107.7</v>
      </c>
      <c r="C1149" s="18">
        <v>0.4734848485</v>
      </c>
      <c r="D1149" s="18">
        <v>-0.52740753389999995</v>
      </c>
      <c r="F1149" s="17">
        <v>44644</v>
      </c>
      <c r="G1149" s="18">
        <v>1046.8499999999999</v>
      </c>
      <c r="H1149" s="18">
        <v>0.42030854470000001</v>
      </c>
      <c r="I1149" s="18">
        <v>0.1821551424</v>
      </c>
      <c r="J1149" s="18"/>
      <c r="K1149" s="17">
        <v>44644</v>
      </c>
      <c r="L1149" s="18">
        <v>17222.75</v>
      </c>
      <c r="M1149" s="18">
        <v>-0.40498758909999999</v>
      </c>
      <c r="N1149" s="18">
        <v>-0.17624099360000001</v>
      </c>
    </row>
    <row r="1150" spans="1:14" ht="15" thickBot="1" x14ac:dyDescent="0.35">
      <c r="A1150" s="17">
        <v>44645</v>
      </c>
      <c r="B1150" s="18">
        <v>106.4</v>
      </c>
      <c r="C1150" s="18">
        <v>-2.968897267</v>
      </c>
      <c r="D1150" s="18">
        <v>-1.074427445</v>
      </c>
      <c r="F1150" s="17">
        <v>44645</v>
      </c>
      <c r="G1150" s="18">
        <v>1051.25</v>
      </c>
      <c r="H1150" s="18">
        <v>0.67538644469999998</v>
      </c>
      <c r="I1150" s="18">
        <v>0.29233053320000002</v>
      </c>
      <c r="J1150" s="18"/>
      <c r="K1150" s="17">
        <v>44645</v>
      </c>
      <c r="L1150" s="18">
        <v>17153</v>
      </c>
      <c r="M1150" s="18">
        <v>0.40226199499999998</v>
      </c>
      <c r="N1150" s="18">
        <v>0.17434972800000001</v>
      </c>
    </row>
    <row r="1151" spans="1:14" ht="15" thickBot="1" x14ac:dyDescent="0.35">
      <c r="A1151" s="17">
        <v>44648</v>
      </c>
      <c r="B1151" s="18">
        <v>103.8</v>
      </c>
      <c r="C1151" s="18">
        <v>-1.4084507040000001</v>
      </c>
      <c r="D1151" s="18">
        <v>-0.69589825439999997</v>
      </c>
      <c r="F1151" s="17">
        <v>44648</v>
      </c>
      <c r="G1151" s="18">
        <v>1058.3499999999999</v>
      </c>
      <c r="H1151" s="18">
        <v>7.8612935229999996</v>
      </c>
      <c r="I1151" s="18">
        <v>3.2865624250000001</v>
      </c>
      <c r="J1151" s="18"/>
      <c r="K1151" s="17">
        <v>44648</v>
      </c>
      <c r="L1151" s="18">
        <v>17222</v>
      </c>
      <c r="M1151" s="18">
        <v>0.59981419120000001</v>
      </c>
      <c r="N1151" s="18">
        <v>0.25971785739999997</v>
      </c>
    </row>
    <row r="1152" spans="1:14" ht="15" thickBot="1" x14ac:dyDescent="0.35">
      <c r="A1152" s="17">
        <v>44649</v>
      </c>
      <c r="B1152" s="18">
        <v>102.15</v>
      </c>
      <c r="C1152" s="18">
        <v>-4.9261083740000003E-2</v>
      </c>
      <c r="D1152" s="18">
        <v>-6.381992065E-2</v>
      </c>
      <c r="F1152" s="17">
        <v>44649</v>
      </c>
      <c r="G1152" s="18">
        <v>1141.55</v>
      </c>
      <c r="H1152" s="18">
        <v>-11.90048618</v>
      </c>
      <c r="I1152" s="18">
        <v>-5.5026488249999996</v>
      </c>
      <c r="J1152" s="18"/>
      <c r="K1152" s="17">
        <v>44649</v>
      </c>
      <c r="L1152" s="18">
        <v>17325.3</v>
      </c>
      <c r="M1152" s="18">
        <v>0.99825111249999998</v>
      </c>
      <c r="N1152" s="18">
        <v>0.43138535970000003</v>
      </c>
    </row>
    <row r="1153" spans="1:14" ht="15" thickBot="1" x14ac:dyDescent="0.35">
      <c r="A1153" s="17">
        <v>44650</v>
      </c>
      <c r="B1153" s="18">
        <v>102</v>
      </c>
      <c r="C1153" s="18">
        <v>-1.281419418</v>
      </c>
      <c r="D1153" s="18">
        <v>-0.51396396519999998</v>
      </c>
      <c r="F1153" s="17">
        <v>44650</v>
      </c>
      <c r="G1153" s="18">
        <v>1005.7</v>
      </c>
      <c r="H1153" s="18">
        <v>-2.6250372870000001</v>
      </c>
      <c r="I1153" s="18">
        <v>-1.155269562</v>
      </c>
      <c r="J1153" s="18"/>
      <c r="K1153" s="17">
        <v>44650</v>
      </c>
      <c r="L1153" s="18">
        <v>17498.25</v>
      </c>
      <c r="M1153" s="18">
        <v>-0.19144771620000001</v>
      </c>
      <c r="N1153" s="18">
        <v>-8.3224377749999995E-2</v>
      </c>
    </row>
    <row r="1154" spans="1:14" ht="15" thickBot="1" x14ac:dyDescent="0.35">
      <c r="A1154" s="17">
        <v>44651</v>
      </c>
      <c r="B1154" s="18">
        <v>100.8</v>
      </c>
      <c r="C1154" s="18">
        <v>1.6974538189999999</v>
      </c>
      <c r="D1154" s="18">
        <v>3.4563207939999998</v>
      </c>
      <c r="F1154" s="17">
        <v>44651</v>
      </c>
      <c r="G1154" s="18">
        <v>979.3</v>
      </c>
      <c r="H1154" s="18">
        <v>-2.0371694069999999</v>
      </c>
      <c r="I1154" s="18">
        <v>-0.89386746159999997</v>
      </c>
      <c r="J1154" s="18"/>
      <c r="K1154" s="17">
        <v>44651</v>
      </c>
      <c r="L1154" s="18">
        <v>17464.75</v>
      </c>
      <c r="M1154" s="18">
        <v>1.177800999</v>
      </c>
      <c r="N1154" s="18">
        <v>0.50852362080000002</v>
      </c>
    </row>
    <row r="1155" spans="1:14" ht="15" thickBot="1" x14ac:dyDescent="0.35">
      <c r="A1155" s="17">
        <v>44652</v>
      </c>
      <c r="B1155" s="18">
        <v>109.15</v>
      </c>
      <c r="C1155" s="18">
        <v>7.020127639</v>
      </c>
      <c r="D1155" s="18">
        <v>0.1192025859</v>
      </c>
      <c r="F1155" s="17">
        <v>44652</v>
      </c>
      <c r="G1155" s="18">
        <v>959.35</v>
      </c>
      <c r="H1155" s="18">
        <v>-1.3186011360000001</v>
      </c>
      <c r="I1155" s="18">
        <v>-0.57647027719999999</v>
      </c>
      <c r="J1155" s="18"/>
      <c r="K1155" s="17">
        <v>44652</v>
      </c>
      <c r="L1155" s="18">
        <v>17670.45</v>
      </c>
      <c r="M1155" s="18">
        <v>2.167177406</v>
      </c>
      <c r="N1155" s="18">
        <v>0.93113952040000003</v>
      </c>
    </row>
    <row r="1156" spans="1:14" ht="15" thickBot="1" x14ac:dyDescent="0.35">
      <c r="A1156" s="17">
        <v>44655</v>
      </c>
      <c r="B1156" s="18">
        <v>109.45</v>
      </c>
      <c r="C1156" s="18">
        <v>9.1743119270000006E-2</v>
      </c>
      <c r="D1156" s="18">
        <v>0.96143206240000001</v>
      </c>
      <c r="F1156" s="17">
        <v>44655</v>
      </c>
      <c r="G1156" s="18">
        <v>946.7</v>
      </c>
      <c r="H1156" s="18">
        <v>3.0474279069999999</v>
      </c>
      <c r="I1156" s="18">
        <v>1.3037156139999999</v>
      </c>
      <c r="J1156" s="18"/>
      <c r="K1156" s="17">
        <v>44655</v>
      </c>
      <c r="L1156" s="18">
        <v>18053.400000000001</v>
      </c>
      <c r="M1156" s="18">
        <v>-0.53175579120000005</v>
      </c>
      <c r="N1156" s="18">
        <v>-0.23155480589999999</v>
      </c>
    </row>
    <row r="1157" spans="1:14" ht="15" thickBot="1" x14ac:dyDescent="0.35">
      <c r="A1157" s="17">
        <v>44656</v>
      </c>
      <c r="B1157" s="18">
        <v>111.9</v>
      </c>
      <c r="C1157" s="18">
        <v>-0.18331805679999999</v>
      </c>
      <c r="D1157" s="18">
        <v>0.52081241570000003</v>
      </c>
      <c r="F1157" s="17">
        <v>44656</v>
      </c>
      <c r="G1157" s="18">
        <v>975.55</v>
      </c>
      <c r="H1157" s="18">
        <v>0.41515042800000002</v>
      </c>
      <c r="I1157" s="18">
        <v>0.17992431959999999</v>
      </c>
      <c r="J1157" s="18"/>
      <c r="K1157" s="17">
        <v>44656</v>
      </c>
      <c r="L1157" s="18">
        <v>17957.400000000001</v>
      </c>
      <c r="M1157" s="18">
        <v>-0.83391805050000001</v>
      </c>
      <c r="N1157" s="18">
        <v>-0.36368453960000002</v>
      </c>
    </row>
    <row r="1158" spans="1:14" ht="15" thickBot="1" x14ac:dyDescent="0.35">
      <c r="A1158" s="17">
        <v>44657</v>
      </c>
      <c r="B1158" s="18">
        <v>113.25</v>
      </c>
      <c r="C1158" s="18">
        <v>1.7906336089999999</v>
      </c>
      <c r="D1158" s="18">
        <v>-0.65686360649999997</v>
      </c>
      <c r="F1158" s="17">
        <v>44657</v>
      </c>
      <c r="G1158" s="18">
        <v>979.6</v>
      </c>
      <c r="H1158" s="18">
        <v>-3.200285831</v>
      </c>
      <c r="I1158" s="18">
        <v>-1.4125925079999999</v>
      </c>
      <c r="J1158" s="18"/>
      <c r="K1158" s="17">
        <v>44657</v>
      </c>
      <c r="L1158" s="18">
        <v>17807.650000000001</v>
      </c>
      <c r="M1158" s="18">
        <v>-0.94397632480000004</v>
      </c>
      <c r="N1158" s="18">
        <v>-0.41191095309999998</v>
      </c>
    </row>
    <row r="1159" spans="1:14" ht="15" thickBot="1" x14ac:dyDescent="0.35">
      <c r="A1159" s="17">
        <v>44658</v>
      </c>
      <c r="B1159" s="18">
        <v>111.55</v>
      </c>
      <c r="C1159" s="18">
        <v>1.0374379789999999</v>
      </c>
      <c r="D1159" s="18">
        <v>0.27167750559999998</v>
      </c>
      <c r="F1159" s="17">
        <v>44658</v>
      </c>
      <c r="G1159" s="18">
        <v>948.25</v>
      </c>
      <c r="H1159" s="18">
        <v>0.1950962299</v>
      </c>
      <c r="I1159" s="18">
        <v>8.4646671670000007E-2</v>
      </c>
      <c r="J1159" s="18"/>
      <c r="K1159" s="17">
        <v>44658</v>
      </c>
      <c r="L1159" s="18">
        <v>17639.55</v>
      </c>
      <c r="M1159" s="18">
        <v>0.82088261890000003</v>
      </c>
      <c r="N1159" s="18">
        <v>0.35504950740000002</v>
      </c>
    </row>
    <row r="1160" spans="1:14" ht="15" thickBot="1" x14ac:dyDescent="0.35">
      <c r="A1160" s="17">
        <v>44659</v>
      </c>
      <c r="B1160" s="18">
        <v>112.25</v>
      </c>
      <c r="C1160" s="18">
        <v>0.75892857140000003</v>
      </c>
      <c r="D1160" s="18">
        <v>0.40435601879999999</v>
      </c>
      <c r="F1160" s="17">
        <v>44659</v>
      </c>
      <c r="G1160" s="18">
        <v>950.1</v>
      </c>
      <c r="H1160" s="18">
        <v>0.74728975900000005</v>
      </c>
      <c r="I1160" s="18">
        <v>0.32333718500000003</v>
      </c>
      <c r="J1160" s="18"/>
      <c r="K1160" s="17">
        <v>44659</v>
      </c>
      <c r="L1160" s="18">
        <v>17784.349999999999</v>
      </c>
      <c r="M1160" s="18">
        <v>-0.61514758759999999</v>
      </c>
      <c r="N1160" s="18">
        <v>-0.26798028769999999</v>
      </c>
    </row>
    <row r="1161" spans="1:14" ht="15" thickBot="1" x14ac:dyDescent="0.35">
      <c r="A1161" s="17">
        <v>44662</v>
      </c>
      <c r="B1161" s="18">
        <v>113.3</v>
      </c>
      <c r="C1161" s="18">
        <v>-4.652193177</v>
      </c>
      <c r="D1161" s="18">
        <v>-1.541112249</v>
      </c>
      <c r="F1161" s="17">
        <v>44662</v>
      </c>
      <c r="G1161" s="18">
        <v>957.2</v>
      </c>
      <c r="H1161" s="18">
        <v>0.20371918089999999</v>
      </c>
      <c r="I1161" s="18">
        <v>8.8384118979999995E-2</v>
      </c>
      <c r="J1161" s="18"/>
      <c r="K1161" s="17">
        <v>44662</v>
      </c>
      <c r="L1161" s="18">
        <v>17674.95</v>
      </c>
      <c r="M1161" s="18">
        <v>-0.81838986810000003</v>
      </c>
      <c r="N1161" s="18">
        <v>-0.35688455740000002</v>
      </c>
    </row>
    <row r="1162" spans="1:14" ht="15" thickBot="1" x14ac:dyDescent="0.35">
      <c r="A1162" s="17">
        <v>44663</v>
      </c>
      <c r="B1162" s="18">
        <v>109.35</v>
      </c>
      <c r="C1162" s="18">
        <v>0.78996282529999995</v>
      </c>
      <c r="D1162" s="18">
        <v>-0.1193117459</v>
      </c>
      <c r="F1162" s="17">
        <v>44663</v>
      </c>
      <c r="G1162" s="18">
        <v>959.15</v>
      </c>
      <c r="H1162" s="18">
        <v>-1.527394047</v>
      </c>
      <c r="I1162" s="18">
        <v>-0.66845688729999997</v>
      </c>
      <c r="J1162" s="18"/>
      <c r="K1162" s="17">
        <v>44663</v>
      </c>
      <c r="L1162" s="18">
        <v>17530.3</v>
      </c>
      <c r="M1162" s="18">
        <v>-0.31174594839999997</v>
      </c>
      <c r="N1162" s="18">
        <v>-0.1356010205</v>
      </c>
    </row>
    <row r="1163" spans="1:14" ht="15" thickBot="1" x14ac:dyDescent="0.35">
      <c r="A1163" s="17">
        <v>44664</v>
      </c>
      <c r="B1163" s="18">
        <v>109.05</v>
      </c>
      <c r="C1163" s="18">
        <v>-1.8441678189999999</v>
      </c>
      <c r="D1163" s="18">
        <v>-0.66213885510000003</v>
      </c>
      <c r="F1163" s="17">
        <v>44664</v>
      </c>
      <c r="G1163" s="18">
        <v>944.5</v>
      </c>
      <c r="H1163" s="18">
        <v>4.764425622E-2</v>
      </c>
      <c r="I1163" s="18">
        <v>2.068670995E-2</v>
      </c>
      <c r="J1163" s="18"/>
      <c r="K1163" s="17">
        <v>44664</v>
      </c>
      <c r="L1163" s="18">
        <v>17475.650000000001</v>
      </c>
      <c r="M1163" s="18">
        <v>-1.72811884</v>
      </c>
      <c r="N1163" s="18">
        <v>-0.75707304269999998</v>
      </c>
    </row>
    <row r="1164" spans="1:14" ht="15" thickBot="1" x14ac:dyDescent="0.35">
      <c r="A1164" s="17">
        <v>44669</v>
      </c>
      <c r="B1164" s="18">
        <v>107.4</v>
      </c>
      <c r="C1164" s="18">
        <v>1.7848755279999999</v>
      </c>
      <c r="D1164" s="18">
        <v>3.195355272</v>
      </c>
      <c r="F1164" s="17">
        <v>44669</v>
      </c>
      <c r="G1164" s="18">
        <v>944.95</v>
      </c>
      <c r="H1164" s="18">
        <v>0.72490607969999998</v>
      </c>
      <c r="I1164" s="18">
        <v>0.31368711049999998</v>
      </c>
      <c r="J1164" s="18"/>
      <c r="K1164" s="17">
        <v>44669</v>
      </c>
      <c r="L1164" s="18">
        <v>17173.650000000001</v>
      </c>
      <c r="M1164" s="18">
        <v>-1.2519179090000001</v>
      </c>
      <c r="N1164" s="18">
        <v>-0.54713305919999999</v>
      </c>
    </row>
    <row r="1165" spans="1:14" ht="15" thickBot="1" x14ac:dyDescent="0.35">
      <c r="A1165" s="17">
        <v>44670</v>
      </c>
      <c r="B1165" s="18">
        <v>115.6</v>
      </c>
      <c r="C1165" s="18">
        <v>6.3682510380000004</v>
      </c>
      <c r="D1165" s="18">
        <v>0.2435127477</v>
      </c>
      <c r="F1165" s="17">
        <v>44670</v>
      </c>
      <c r="G1165" s="18">
        <v>951.8</v>
      </c>
      <c r="H1165" s="18">
        <v>2.8524900190000002</v>
      </c>
      <c r="I1165" s="18">
        <v>1.221481026</v>
      </c>
      <c r="J1165" s="18"/>
      <c r="K1165" s="17">
        <v>44670</v>
      </c>
      <c r="L1165" s="18">
        <v>16958.650000000001</v>
      </c>
      <c r="M1165" s="18">
        <v>1.0490221799999999</v>
      </c>
      <c r="N1165" s="18">
        <v>0.45321153409999998</v>
      </c>
    </row>
    <row r="1166" spans="1:14" ht="15" thickBot="1" x14ac:dyDescent="0.35">
      <c r="A1166" s="17">
        <v>44671</v>
      </c>
      <c r="B1166" s="18">
        <v>116.25</v>
      </c>
      <c r="C1166" s="18">
        <v>-1.084598698</v>
      </c>
      <c r="D1166" s="18">
        <v>-0.45063385569999997</v>
      </c>
      <c r="F1166" s="17">
        <v>44671</v>
      </c>
      <c r="G1166" s="18">
        <v>978.95</v>
      </c>
      <c r="H1166" s="18">
        <v>-2.3903161549999998</v>
      </c>
      <c r="I1166" s="18">
        <v>-1.0507093890000001</v>
      </c>
      <c r="J1166" s="18"/>
      <c r="K1166" s="17">
        <v>44671</v>
      </c>
      <c r="L1166" s="18">
        <v>17136.55</v>
      </c>
      <c r="M1166" s="18">
        <v>1.4941747320000001</v>
      </c>
      <c r="N1166" s="18">
        <v>0.644111659</v>
      </c>
    </row>
    <row r="1167" spans="1:14" ht="15" thickBot="1" x14ac:dyDescent="0.35">
      <c r="A1167" s="17">
        <v>44672</v>
      </c>
      <c r="B1167" s="18">
        <v>115.05</v>
      </c>
      <c r="C1167" s="18">
        <v>4.3859649119999997E-2</v>
      </c>
      <c r="D1167" s="18">
        <v>-0.20811363290000001</v>
      </c>
      <c r="F1167" s="17">
        <v>44672</v>
      </c>
      <c r="G1167" s="18">
        <v>955.55</v>
      </c>
      <c r="H1167" s="18">
        <v>0.1465124797</v>
      </c>
      <c r="I1167" s="18">
        <v>6.3582994330000003E-2</v>
      </c>
      <c r="J1167" s="18"/>
      <c r="K1167" s="17">
        <v>44672</v>
      </c>
      <c r="L1167" s="18">
        <v>17392.599999999999</v>
      </c>
      <c r="M1167" s="18">
        <v>-1.2686429859999999</v>
      </c>
      <c r="N1167" s="18">
        <v>-0.55448937809999999</v>
      </c>
    </row>
    <row r="1168" spans="1:14" ht="15" thickBot="1" x14ac:dyDescent="0.35">
      <c r="A1168" s="17">
        <v>44673</v>
      </c>
      <c r="B1168" s="18">
        <v>114.5</v>
      </c>
      <c r="C1168" s="18">
        <v>-2.9811486189999998</v>
      </c>
      <c r="D1168" s="18">
        <v>-1.075231356</v>
      </c>
      <c r="F1168" s="17">
        <v>44673</v>
      </c>
      <c r="G1168" s="18">
        <v>956.95</v>
      </c>
      <c r="H1168" s="18">
        <v>1.09723601</v>
      </c>
      <c r="I1168" s="18">
        <v>0.4739282179</v>
      </c>
      <c r="J1168" s="18"/>
      <c r="K1168" s="17">
        <v>44673</v>
      </c>
      <c r="L1168" s="18">
        <v>17171.95</v>
      </c>
      <c r="M1168" s="18">
        <v>-1.269512199</v>
      </c>
      <c r="N1168" s="18">
        <v>-0.5548717246</v>
      </c>
    </row>
    <row r="1169" spans="1:14" ht="15" thickBot="1" x14ac:dyDescent="0.35">
      <c r="A1169" s="17">
        <v>44676</v>
      </c>
      <c r="B1169" s="18">
        <v>111.7</v>
      </c>
      <c r="C1169" s="18">
        <v>1.4460009039999999</v>
      </c>
      <c r="D1169" s="18">
        <v>0.36780229440000001</v>
      </c>
      <c r="F1169" s="17">
        <v>44676</v>
      </c>
      <c r="G1169" s="18">
        <v>967.45</v>
      </c>
      <c r="H1169" s="18">
        <v>1.2972246629999999</v>
      </c>
      <c r="I1169" s="18">
        <v>0.55975467410000002</v>
      </c>
      <c r="J1169" s="18"/>
      <c r="K1169" s="17">
        <v>44676</v>
      </c>
      <c r="L1169" s="18">
        <v>16953.95</v>
      </c>
      <c r="M1169" s="18">
        <v>1.4560028780000001</v>
      </c>
      <c r="N1169" s="18">
        <v>0.62777481639999999</v>
      </c>
    </row>
    <row r="1170" spans="1:14" ht="15" thickBot="1" x14ac:dyDescent="0.35">
      <c r="A1170" s="17">
        <v>44677</v>
      </c>
      <c r="B1170" s="18">
        <v>112.65</v>
      </c>
      <c r="C1170" s="18">
        <v>-3.3853006680000002</v>
      </c>
      <c r="D1170" s="18">
        <v>-0.95496015440000004</v>
      </c>
      <c r="F1170" s="17">
        <v>44677</v>
      </c>
      <c r="G1170" s="18">
        <v>980</v>
      </c>
      <c r="H1170" s="18">
        <v>-1.7959183670000001</v>
      </c>
      <c r="I1170" s="18">
        <v>-0.78704613609999996</v>
      </c>
      <c r="J1170" s="18"/>
      <c r="K1170" s="17">
        <v>44677</v>
      </c>
      <c r="L1170" s="18">
        <v>17200.8</v>
      </c>
      <c r="M1170" s="18">
        <v>-0.94414213290000004</v>
      </c>
      <c r="N1170" s="18">
        <v>-0.41198364900000001</v>
      </c>
    </row>
    <row r="1171" spans="1:14" ht="15" thickBot="1" x14ac:dyDescent="0.35">
      <c r="A1171" s="17">
        <v>44678</v>
      </c>
      <c r="B1171" s="18">
        <v>110.2</v>
      </c>
      <c r="C1171" s="18">
        <v>-1.6136468420000001</v>
      </c>
      <c r="D1171" s="18">
        <v>-0.55526991540000004</v>
      </c>
      <c r="F1171" s="17">
        <v>44678</v>
      </c>
      <c r="G1171" s="18">
        <v>962.4</v>
      </c>
      <c r="H1171" s="18">
        <v>-3.0444721530000001</v>
      </c>
      <c r="I1171" s="18">
        <v>-1.34274249</v>
      </c>
      <c r="J1171" s="18"/>
      <c r="K1171" s="17">
        <v>44678</v>
      </c>
      <c r="L1171" s="18">
        <v>17038.400000000001</v>
      </c>
      <c r="M1171" s="18">
        <v>1.212848624</v>
      </c>
      <c r="N1171" s="18">
        <v>0.52356482000000004</v>
      </c>
    </row>
    <row r="1172" spans="1:14" ht="15" thickBot="1" x14ac:dyDescent="0.35">
      <c r="A1172" s="17">
        <v>44679</v>
      </c>
      <c r="B1172" s="18">
        <v>108.8</v>
      </c>
      <c r="C1172" s="18">
        <v>2.530459231</v>
      </c>
      <c r="D1172" s="18">
        <v>0.59466170780000005</v>
      </c>
      <c r="F1172" s="17">
        <v>44679</v>
      </c>
      <c r="G1172" s="18">
        <v>933.1</v>
      </c>
      <c r="H1172" s="18">
        <v>-3.7080698750000001</v>
      </c>
      <c r="I1172" s="18">
        <v>-1.6410107979999999</v>
      </c>
      <c r="J1172" s="18"/>
      <c r="K1172" s="17">
        <v>44679</v>
      </c>
      <c r="L1172" s="18">
        <v>17245.05</v>
      </c>
      <c r="M1172" s="18">
        <v>-0.82632407559999999</v>
      </c>
      <c r="N1172" s="18">
        <v>-0.36035891149999999</v>
      </c>
    </row>
    <row r="1173" spans="1:14" ht="15" thickBot="1" x14ac:dyDescent="0.35">
      <c r="A1173" s="17">
        <v>44680</v>
      </c>
      <c r="B1173" s="18">
        <v>110.3</v>
      </c>
      <c r="C1173" s="18">
        <v>-2.1480804390000001</v>
      </c>
      <c r="D1173" s="18">
        <v>0.60604759919999995</v>
      </c>
      <c r="F1173" s="17">
        <v>44680</v>
      </c>
      <c r="G1173" s="18">
        <v>898.5</v>
      </c>
      <c r="H1173" s="18">
        <v>-3.222036728</v>
      </c>
      <c r="I1173" s="18">
        <v>-1.4223522019999999</v>
      </c>
      <c r="J1173" s="18"/>
      <c r="K1173" s="17">
        <v>44680</v>
      </c>
      <c r="L1173" s="18">
        <v>17102.55</v>
      </c>
      <c r="M1173" s="18">
        <v>-0.19558486889999999</v>
      </c>
      <c r="N1173" s="18">
        <v>-8.5024604079999996E-2</v>
      </c>
    </row>
    <row r="1174" spans="1:14" ht="15" thickBot="1" x14ac:dyDescent="0.35">
      <c r="A1174" s="17">
        <v>44683</v>
      </c>
      <c r="B1174" s="18">
        <v>111.85</v>
      </c>
      <c r="C1174" s="18">
        <v>0.28024287720000002</v>
      </c>
      <c r="D1174" s="18">
        <v>-1.0612248390000001</v>
      </c>
      <c r="F1174" s="17">
        <v>44683</v>
      </c>
      <c r="G1174" s="18">
        <v>869.55</v>
      </c>
      <c r="H1174" s="18">
        <v>-1.1270197230000001</v>
      </c>
      <c r="I1174" s="18">
        <v>-0.49223749319999999</v>
      </c>
      <c r="J1174" s="18"/>
      <c r="K1174" s="17">
        <v>44683</v>
      </c>
      <c r="L1174" s="18">
        <v>17069.099999999999</v>
      </c>
      <c r="M1174" s="18">
        <v>-2.2936182930000002</v>
      </c>
      <c r="N1174" s="18">
        <v>-1.007706934</v>
      </c>
    </row>
    <row r="1175" spans="1:14" ht="15" thickBot="1" x14ac:dyDescent="0.35">
      <c r="A1175" s="17">
        <v>44685</v>
      </c>
      <c r="B1175" s="18">
        <v>109.15</v>
      </c>
      <c r="C1175" s="18">
        <v>-0.18630647410000001</v>
      </c>
      <c r="D1175" s="18">
        <v>-0.43989688259999998</v>
      </c>
      <c r="F1175" s="17">
        <v>44685</v>
      </c>
      <c r="G1175" s="18">
        <v>859.75</v>
      </c>
      <c r="H1175" s="18">
        <v>-0.92468740910000002</v>
      </c>
      <c r="I1175" s="18">
        <v>-0.40345487559999998</v>
      </c>
      <c r="J1175" s="18"/>
      <c r="K1175" s="17">
        <v>44685</v>
      </c>
      <c r="L1175" s="18">
        <v>16677.599999999999</v>
      </c>
      <c r="M1175" s="18">
        <v>3.0280136230000001E-2</v>
      </c>
      <c r="N1175" s="18">
        <v>1.3148505479999999E-2</v>
      </c>
    </row>
    <row r="1176" spans="1:14" ht="15" thickBot="1" x14ac:dyDescent="0.35">
      <c r="A1176" s="17">
        <v>44686</v>
      </c>
      <c r="B1176" s="18">
        <v>108.05</v>
      </c>
      <c r="C1176" s="18">
        <v>-2.7998133460000001</v>
      </c>
      <c r="D1176" s="18">
        <v>-1.388553854</v>
      </c>
      <c r="F1176" s="17">
        <v>44686</v>
      </c>
      <c r="G1176" s="18">
        <v>851.8</v>
      </c>
      <c r="H1176" s="18">
        <v>-5.4825076309999998</v>
      </c>
      <c r="I1176" s="18">
        <v>-2.44878091</v>
      </c>
      <c r="J1176" s="18"/>
      <c r="K1176" s="17">
        <v>44686</v>
      </c>
      <c r="L1176" s="18">
        <v>16682.650000000001</v>
      </c>
      <c r="M1176" s="18">
        <v>-1.6268398610000001</v>
      </c>
      <c r="N1176" s="18">
        <v>-0.71233771109999999</v>
      </c>
    </row>
    <row r="1177" spans="1:14" ht="15" thickBot="1" x14ac:dyDescent="0.35">
      <c r="A1177" s="17">
        <v>44687</v>
      </c>
      <c r="B1177" s="18">
        <v>104.65</v>
      </c>
      <c r="C1177" s="18">
        <v>-3.3125300050000002</v>
      </c>
      <c r="D1177" s="18">
        <v>-1.220481478</v>
      </c>
      <c r="F1177" s="17">
        <v>44687</v>
      </c>
      <c r="G1177" s="18">
        <v>805.1</v>
      </c>
      <c r="H1177" s="18">
        <v>0.63967209039999995</v>
      </c>
      <c r="I1177" s="18">
        <v>0.27692130619999999</v>
      </c>
      <c r="J1177" s="18"/>
      <c r="K1177" s="17">
        <v>44687</v>
      </c>
      <c r="L1177" s="18">
        <v>16411.25</v>
      </c>
      <c r="M1177" s="18">
        <v>-0.66661588849999998</v>
      </c>
      <c r="N1177" s="18">
        <v>-0.29047686369999998</v>
      </c>
    </row>
    <row r="1178" spans="1:14" ht="15" thickBot="1" x14ac:dyDescent="0.35">
      <c r="A1178" s="17">
        <v>44690</v>
      </c>
      <c r="B1178" s="18">
        <v>101.75</v>
      </c>
      <c r="C1178" s="18">
        <v>-4.6673286989999996</v>
      </c>
      <c r="D1178" s="18">
        <v>-1.5865410520000001</v>
      </c>
      <c r="F1178" s="17">
        <v>44690</v>
      </c>
      <c r="G1178" s="18">
        <v>810.25</v>
      </c>
      <c r="H1178" s="18">
        <v>-0.96883677879999996</v>
      </c>
      <c r="I1178" s="18">
        <v>-0.42281196920000003</v>
      </c>
      <c r="J1178" s="18"/>
      <c r="K1178" s="17">
        <v>44690</v>
      </c>
      <c r="L1178" s="18">
        <v>16301.85</v>
      </c>
      <c r="M1178" s="18">
        <v>-0.37909807779999999</v>
      </c>
      <c r="N1178" s="18">
        <v>-0.1649530682</v>
      </c>
    </row>
    <row r="1179" spans="1:14" ht="15" thickBot="1" x14ac:dyDescent="0.35">
      <c r="A1179" s="17">
        <v>44691</v>
      </c>
      <c r="B1179" s="18">
        <v>98.1</v>
      </c>
      <c r="C1179" s="18">
        <v>-2.2916666669999999</v>
      </c>
      <c r="D1179" s="18">
        <v>-1.0984033019999999</v>
      </c>
      <c r="F1179" s="17">
        <v>44691</v>
      </c>
      <c r="G1179" s="18">
        <v>802.4</v>
      </c>
      <c r="H1179" s="18">
        <v>1.9815553340000001</v>
      </c>
      <c r="I1179" s="18">
        <v>0.85216311639999998</v>
      </c>
      <c r="J1179" s="18"/>
      <c r="K1179" s="17">
        <v>44691</v>
      </c>
      <c r="L1179" s="18">
        <v>16240.05</v>
      </c>
      <c r="M1179" s="18">
        <v>-0.44919812440000001</v>
      </c>
      <c r="N1179" s="18">
        <v>-0.1955237407</v>
      </c>
    </row>
    <row r="1180" spans="1:14" ht="15" thickBot="1" x14ac:dyDescent="0.35">
      <c r="A1180" s="17">
        <v>44692</v>
      </c>
      <c r="B1180" s="18">
        <v>95.65</v>
      </c>
      <c r="C1180" s="18">
        <v>-3.1449893389999999</v>
      </c>
      <c r="D1180" s="18">
        <v>-1.5483273340000001</v>
      </c>
      <c r="F1180" s="17">
        <v>44692</v>
      </c>
      <c r="G1180" s="18">
        <v>818.3</v>
      </c>
      <c r="H1180" s="18">
        <v>1.833068557</v>
      </c>
      <c r="I1180" s="18">
        <v>0.78888306500000005</v>
      </c>
      <c r="J1180" s="18"/>
      <c r="K1180" s="17">
        <v>44692</v>
      </c>
      <c r="L1180" s="18">
        <v>16167.1</v>
      </c>
      <c r="M1180" s="18">
        <v>-2.2211775770000002</v>
      </c>
      <c r="N1180" s="18">
        <v>-0.97551973660000002</v>
      </c>
    </row>
    <row r="1181" spans="1:14" ht="15" thickBot="1" x14ac:dyDescent="0.35">
      <c r="A1181" s="17">
        <v>44693</v>
      </c>
      <c r="B1181" s="18">
        <v>92.3</v>
      </c>
      <c r="C1181" s="18">
        <v>1.045679692</v>
      </c>
      <c r="D1181" s="18">
        <v>0.95402034749999998</v>
      </c>
      <c r="F1181" s="17">
        <v>44693</v>
      </c>
      <c r="G1181" s="18">
        <v>833.3</v>
      </c>
      <c r="H1181" s="18">
        <v>-2.4000960040000002E-2</v>
      </c>
      <c r="I1181" s="18">
        <v>-1.042473557E-2</v>
      </c>
      <c r="J1181" s="18"/>
      <c r="K1181" s="17">
        <v>44693</v>
      </c>
      <c r="L1181" s="18">
        <v>15808</v>
      </c>
      <c r="M1181" s="18">
        <v>-0.16352479759999999</v>
      </c>
      <c r="N1181" s="18">
        <v>-7.1076046569999995E-2</v>
      </c>
    </row>
    <row r="1182" spans="1:14" ht="15" thickBot="1" x14ac:dyDescent="0.35">
      <c r="A1182" s="17">
        <v>44694</v>
      </c>
      <c r="B1182" s="18">
        <v>94.35</v>
      </c>
      <c r="C1182" s="18">
        <v>1.4705882349999999</v>
      </c>
      <c r="D1182" s="18">
        <v>0.13787137990000001</v>
      </c>
      <c r="F1182" s="17">
        <v>44694</v>
      </c>
      <c r="G1182" s="18">
        <v>833.1</v>
      </c>
      <c r="H1182" s="18">
        <v>4.8673628620000002</v>
      </c>
      <c r="I1182" s="18">
        <v>2.0640346780000001</v>
      </c>
      <c r="J1182" s="18"/>
      <c r="K1182" s="17">
        <v>44694</v>
      </c>
      <c r="L1182" s="18">
        <v>15782.15</v>
      </c>
      <c r="M1182" s="18">
        <v>0.3811267793</v>
      </c>
      <c r="N1182" s="18">
        <v>0.1652066334</v>
      </c>
    </row>
    <row r="1183" spans="1:14" ht="15" thickBot="1" x14ac:dyDescent="0.35">
      <c r="A1183" s="17">
        <v>44697</v>
      </c>
      <c r="B1183" s="18">
        <v>94.65</v>
      </c>
      <c r="C1183" s="18">
        <v>2.5228126679999998</v>
      </c>
      <c r="D1183" s="18">
        <v>1.8856055350000001</v>
      </c>
      <c r="F1183" s="17">
        <v>44697</v>
      </c>
      <c r="G1183" s="18">
        <v>873.65</v>
      </c>
      <c r="H1183" s="18">
        <v>3.6227322150000001</v>
      </c>
      <c r="I1183" s="18">
        <v>1.545503912</v>
      </c>
      <c r="J1183" s="18"/>
      <c r="K1183" s="17">
        <v>44697</v>
      </c>
      <c r="L1183" s="18">
        <v>15842.3</v>
      </c>
      <c r="M1183" s="18">
        <v>2.632193558</v>
      </c>
      <c r="N1183" s="18">
        <v>1.1283611179999999</v>
      </c>
    </row>
    <row r="1184" spans="1:14" ht="15" thickBot="1" x14ac:dyDescent="0.35">
      <c r="A1184" s="17">
        <v>44698</v>
      </c>
      <c r="B1184" s="18">
        <v>98.85</v>
      </c>
      <c r="C1184" s="18">
        <v>3.3507853399999998</v>
      </c>
      <c r="D1184" s="18">
        <v>0.26281138110000002</v>
      </c>
      <c r="F1184" s="17">
        <v>44698</v>
      </c>
      <c r="G1184" s="18">
        <v>905.3</v>
      </c>
      <c r="H1184" s="18">
        <v>0.34795095549999999</v>
      </c>
      <c r="I1184" s="18">
        <v>0.15085088830000001</v>
      </c>
      <c r="J1184" s="18"/>
      <c r="K1184" s="17">
        <v>44698</v>
      </c>
      <c r="L1184" s="18">
        <v>16259.3</v>
      </c>
      <c r="M1184" s="18">
        <v>-0.1168561992</v>
      </c>
      <c r="N1184" s="18">
        <v>-5.0779677879999999E-2</v>
      </c>
    </row>
    <row r="1185" spans="1:14" ht="15" thickBot="1" x14ac:dyDescent="0.35">
      <c r="A1185" s="17">
        <v>44699</v>
      </c>
      <c r="B1185" s="18">
        <v>99.45</v>
      </c>
      <c r="C1185" s="18">
        <v>-4.4579533939999996</v>
      </c>
      <c r="D1185" s="18">
        <v>-2.0567452240000001</v>
      </c>
      <c r="F1185" s="17">
        <v>44699</v>
      </c>
      <c r="G1185" s="18">
        <v>908.45</v>
      </c>
      <c r="H1185" s="18">
        <v>-0.42930265839999998</v>
      </c>
      <c r="I1185" s="18">
        <v>-0.1868451287</v>
      </c>
      <c r="J1185" s="18"/>
      <c r="K1185" s="17">
        <v>44699</v>
      </c>
      <c r="L1185" s="18">
        <v>16240.3</v>
      </c>
      <c r="M1185" s="18">
        <v>-2.6532761090000001</v>
      </c>
      <c r="N1185" s="18">
        <v>-1.1678659659999999</v>
      </c>
    </row>
    <row r="1186" spans="1:14" ht="15" thickBot="1" x14ac:dyDescent="0.35">
      <c r="A1186" s="17">
        <v>44700</v>
      </c>
      <c r="B1186" s="18">
        <v>94.85</v>
      </c>
      <c r="C1186" s="18">
        <v>2.1208907739999998</v>
      </c>
      <c r="D1186" s="18">
        <v>1.7059754359999999</v>
      </c>
      <c r="F1186" s="17">
        <v>44700</v>
      </c>
      <c r="G1186" s="18">
        <v>904.55</v>
      </c>
      <c r="H1186" s="18">
        <v>1.2105466810000001</v>
      </c>
      <c r="I1186" s="18">
        <v>0.52257706709999996</v>
      </c>
      <c r="J1186" s="18"/>
      <c r="K1186" s="17">
        <v>44700</v>
      </c>
      <c r="L1186" s="18">
        <v>15809.4</v>
      </c>
      <c r="M1186" s="18">
        <v>2.8891039510000001</v>
      </c>
      <c r="N1186" s="18">
        <v>1.2369385020000001</v>
      </c>
    </row>
    <row r="1187" spans="1:14" ht="15" thickBot="1" x14ac:dyDescent="0.35">
      <c r="A1187" s="17">
        <v>44701</v>
      </c>
      <c r="B1187" s="18">
        <v>98.65</v>
      </c>
      <c r="C1187" s="18">
        <v>0.62305295949999995</v>
      </c>
      <c r="D1187" s="18">
        <v>0.28521589069999997</v>
      </c>
      <c r="F1187" s="17">
        <v>44701</v>
      </c>
      <c r="G1187" s="18">
        <v>915.5</v>
      </c>
      <c r="H1187" s="18">
        <v>-1.3599126159999999</v>
      </c>
      <c r="I1187" s="18">
        <v>-0.59465516760000003</v>
      </c>
      <c r="J1187" s="18"/>
      <c r="K1187" s="17">
        <v>44701</v>
      </c>
      <c r="L1187" s="18">
        <v>16266.15</v>
      </c>
      <c r="M1187" s="18">
        <v>-0.31630103009999999</v>
      </c>
      <c r="N1187" s="18">
        <v>-0.137585499</v>
      </c>
    </row>
    <row r="1188" spans="1:14" ht="15" thickBot="1" x14ac:dyDescent="0.35">
      <c r="A1188" s="17">
        <v>44704</v>
      </c>
      <c r="B1188" s="18">
        <v>99.3</v>
      </c>
      <c r="C1188" s="18">
        <v>-5.1599587199999998E-2</v>
      </c>
      <c r="D1188" s="18">
        <v>-0.70546847769999999</v>
      </c>
      <c r="F1188" s="17">
        <v>44704</v>
      </c>
      <c r="G1188" s="18">
        <v>903.05</v>
      </c>
      <c r="H1188" s="18">
        <v>0.45401694259999997</v>
      </c>
      <c r="I1188" s="18">
        <v>0.1967307945</v>
      </c>
      <c r="J1188" s="18"/>
      <c r="K1188" s="17">
        <v>44704</v>
      </c>
      <c r="L1188" s="18">
        <v>16214.7</v>
      </c>
      <c r="M1188" s="18">
        <v>-0.55227663790000003</v>
      </c>
      <c r="N1188" s="18">
        <v>-0.24051546469999999</v>
      </c>
    </row>
    <row r="1189" spans="1:14" ht="15" thickBot="1" x14ac:dyDescent="0.35">
      <c r="A1189" s="17">
        <v>44705</v>
      </c>
      <c r="B1189" s="18">
        <v>97.7</v>
      </c>
      <c r="C1189" s="18">
        <v>-2.891068663</v>
      </c>
      <c r="D1189" s="18">
        <v>-1.515265922</v>
      </c>
      <c r="F1189" s="17">
        <v>44705</v>
      </c>
      <c r="G1189" s="18">
        <v>907.15</v>
      </c>
      <c r="H1189" s="18">
        <v>0.53464145949999997</v>
      </c>
      <c r="I1189" s="18">
        <v>0.23157334230000001</v>
      </c>
      <c r="J1189" s="18"/>
      <c r="K1189" s="17">
        <v>44705</v>
      </c>
      <c r="L1189" s="18">
        <v>16125.15</v>
      </c>
      <c r="M1189" s="18">
        <v>-0.61611829969999998</v>
      </c>
      <c r="N1189" s="18">
        <v>-0.268404474</v>
      </c>
    </row>
    <row r="1190" spans="1:14" ht="15" thickBot="1" x14ac:dyDescent="0.35">
      <c r="A1190" s="17">
        <v>44706</v>
      </c>
      <c r="B1190" s="18">
        <v>94.35</v>
      </c>
      <c r="C1190" s="18">
        <v>-4.3062200959999997</v>
      </c>
      <c r="D1190" s="18">
        <v>-0.53259921470000005</v>
      </c>
      <c r="F1190" s="17">
        <v>44706</v>
      </c>
      <c r="G1190" s="18">
        <v>912</v>
      </c>
      <c r="H1190" s="18">
        <v>1.4144736840000001</v>
      </c>
      <c r="I1190" s="18">
        <v>0.60999411179999996</v>
      </c>
      <c r="J1190" s="18"/>
      <c r="K1190" s="17">
        <v>44706</v>
      </c>
      <c r="L1190" s="18">
        <v>16025.8</v>
      </c>
      <c r="M1190" s="18">
        <v>0.90073506469999998</v>
      </c>
      <c r="N1190" s="18">
        <v>0.38943300959999999</v>
      </c>
    </row>
    <row r="1191" spans="1:14" ht="15" thickBot="1" x14ac:dyDescent="0.35">
      <c r="A1191" s="17">
        <v>44707</v>
      </c>
      <c r="B1191" s="18">
        <v>93.2</v>
      </c>
      <c r="C1191" s="18">
        <v>3.4444444440000002</v>
      </c>
      <c r="D1191" s="18">
        <v>0.32496799119999997</v>
      </c>
      <c r="F1191" s="17">
        <v>44707</v>
      </c>
      <c r="G1191" s="18">
        <v>924.9</v>
      </c>
      <c r="H1191" s="18">
        <v>-2.530003244</v>
      </c>
      <c r="I1191" s="18">
        <v>-1.112904839</v>
      </c>
      <c r="J1191" s="18"/>
      <c r="K1191" s="17">
        <v>44707</v>
      </c>
      <c r="L1191" s="18">
        <v>16170.15</v>
      </c>
      <c r="M1191" s="18">
        <v>1.1273859550000001</v>
      </c>
      <c r="N1191" s="18">
        <v>0.48687812940000003</v>
      </c>
    </row>
    <row r="1192" spans="1:14" ht="15" thickBot="1" x14ac:dyDescent="0.35">
      <c r="A1192" s="17">
        <v>44708</v>
      </c>
      <c r="B1192" s="18">
        <v>93.9</v>
      </c>
      <c r="C1192" s="18">
        <v>1.611170784</v>
      </c>
      <c r="D1192" s="18">
        <v>0.73377793179999995</v>
      </c>
      <c r="F1192" s="17">
        <v>44708</v>
      </c>
      <c r="G1192" s="18">
        <v>901.5</v>
      </c>
      <c r="H1192" s="18">
        <v>0.3882418192</v>
      </c>
      <c r="I1192" s="18">
        <v>0.16828481470000001</v>
      </c>
      <c r="J1192" s="18"/>
      <c r="K1192" s="17">
        <v>44708</v>
      </c>
      <c r="L1192" s="18">
        <v>16352.45</v>
      </c>
      <c r="M1192" s="18">
        <v>1.8893193370000001</v>
      </c>
      <c r="N1192" s="18">
        <v>0.81286609850000002</v>
      </c>
    </row>
    <row r="1193" spans="1:14" ht="15" thickBot="1" x14ac:dyDescent="0.35">
      <c r="A1193" s="17">
        <v>44711</v>
      </c>
      <c r="B1193" s="18">
        <v>95.5</v>
      </c>
      <c r="C1193" s="18">
        <v>0.1585623679</v>
      </c>
      <c r="D1193" s="18">
        <v>-0.27371591560000003</v>
      </c>
      <c r="F1193" s="17">
        <v>44711</v>
      </c>
      <c r="G1193" s="18">
        <v>905</v>
      </c>
      <c r="H1193" s="18">
        <v>-0.75690607730000004</v>
      </c>
      <c r="I1193" s="18">
        <v>-0.32997049740000001</v>
      </c>
      <c r="J1193" s="18"/>
      <c r="K1193" s="17">
        <v>44711</v>
      </c>
      <c r="L1193" s="18">
        <v>16661.400000000001</v>
      </c>
      <c r="M1193" s="18">
        <v>-0.46124575369999998</v>
      </c>
      <c r="N1193" s="18">
        <v>-0.2007798868</v>
      </c>
    </row>
    <row r="1194" spans="1:14" ht="15" thickBot="1" x14ac:dyDescent="0.35">
      <c r="A1194" s="17">
        <v>44712</v>
      </c>
      <c r="B1194" s="18">
        <v>94.9</v>
      </c>
      <c r="C1194" s="18">
        <v>1.0554089710000001</v>
      </c>
      <c r="D1194" s="18">
        <v>0.86091448810000004</v>
      </c>
      <c r="F1194" s="17">
        <v>44712</v>
      </c>
      <c r="G1194" s="18">
        <v>898.15</v>
      </c>
      <c r="H1194" s="18">
        <v>1.4641206929999999</v>
      </c>
      <c r="I1194" s="18">
        <v>0.63124960429999999</v>
      </c>
      <c r="J1194" s="18"/>
      <c r="K1194" s="17">
        <v>44712</v>
      </c>
      <c r="L1194" s="18">
        <v>16584.55</v>
      </c>
      <c r="M1194" s="18">
        <v>-0.37263597749999999</v>
      </c>
      <c r="N1194" s="18">
        <v>-0.16213602529999999</v>
      </c>
    </row>
    <row r="1195" spans="1:14" ht="15" thickBot="1" x14ac:dyDescent="0.35">
      <c r="A1195" s="17">
        <v>44713</v>
      </c>
      <c r="B1195" s="18">
        <v>96.8</v>
      </c>
      <c r="C1195" s="18">
        <v>0.83550913839999996</v>
      </c>
      <c r="D1195" s="18">
        <v>0.31292583899999998</v>
      </c>
      <c r="F1195" s="17">
        <v>44713</v>
      </c>
      <c r="G1195" s="18">
        <v>911.3</v>
      </c>
      <c r="H1195" s="18">
        <v>0.25787336770000002</v>
      </c>
      <c r="I1195" s="18">
        <v>0.1118488284</v>
      </c>
      <c r="J1195" s="18"/>
      <c r="K1195" s="17">
        <v>44713</v>
      </c>
      <c r="L1195" s="18">
        <v>16522.75</v>
      </c>
      <c r="M1195" s="18">
        <v>0.63700049930000002</v>
      </c>
      <c r="N1195" s="18">
        <v>0.27576840829999999</v>
      </c>
    </row>
    <row r="1196" spans="1:14" ht="15" thickBot="1" x14ac:dyDescent="0.35">
      <c r="A1196" s="17">
        <v>44714</v>
      </c>
      <c r="B1196" s="18">
        <v>97.5</v>
      </c>
      <c r="C1196" s="18">
        <v>1.2946659760000001</v>
      </c>
      <c r="D1196" s="18">
        <v>1.1429461780000001</v>
      </c>
      <c r="F1196" s="17">
        <v>44714</v>
      </c>
      <c r="G1196" s="18">
        <v>913.65</v>
      </c>
      <c r="H1196" s="18">
        <v>-2.0029551799999998</v>
      </c>
      <c r="I1196" s="18">
        <v>-0.87870206100000003</v>
      </c>
      <c r="J1196" s="18"/>
      <c r="K1196" s="17">
        <v>44714</v>
      </c>
      <c r="L1196" s="18">
        <v>16628</v>
      </c>
      <c r="M1196" s="18">
        <v>-0.26280971850000001</v>
      </c>
      <c r="N1196" s="18">
        <v>-0.1142870552</v>
      </c>
    </row>
    <row r="1197" spans="1:14" ht="15" thickBot="1" x14ac:dyDescent="0.35">
      <c r="A1197" s="17">
        <v>44715</v>
      </c>
      <c r="B1197" s="18">
        <v>100.1</v>
      </c>
      <c r="C1197" s="18">
        <v>-1.6871165640000001</v>
      </c>
      <c r="D1197" s="18">
        <v>-0.67774488639999997</v>
      </c>
      <c r="F1197" s="17">
        <v>44715</v>
      </c>
      <c r="G1197" s="18">
        <v>895.35</v>
      </c>
      <c r="H1197" s="18">
        <v>0.74272630809999995</v>
      </c>
      <c r="I1197" s="18">
        <v>0.32136995950000002</v>
      </c>
      <c r="J1197" s="18"/>
      <c r="K1197" s="17">
        <v>44715</v>
      </c>
      <c r="L1197" s="18">
        <v>16584.3</v>
      </c>
      <c r="M1197" s="18">
        <v>-8.8939539200000001E-2</v>
      </c>
      <c r="N1197" s="18">
        <v>-3.864313816E-2</v>
      </c>
    </row>
    <row r="1198" spans="1:14" ht="15" thickBot="1" x14ac:dyDescent="0.35">
      <c r="A1198" s="17">
        <v>44718</v>
      </c>
      <c r="B1198" s="18">
        <v>98.55</v>
      </c>
      <c r="C1198" s="18">
        <v>-0.57202288089999997</v>
      </c>
      <c r="D1198" s="18">
        <v>-1.161164954</v>
      </c>
      <c r="F1198" s="17">
        <v>44718</v>
      </c>
      <c r="G1198" s="18">
        <v>902</v>
      </c>
      <c r="H1198" s="18">
        <v>4.5565410200000001</v>
      </c>
      <c r="I1198" s="18">
        <v>1.935120731</v>
      </c>
      <c r="J1198" s="18"/>
      <c r="K1198" s="17">
        <v>44718</v>
      </c>
      <c r="L1198" s="18">
        <v>16569.55</v>
      </c>
      <c r="M1198" s="18">
        <v>-0.92458757179999995</v>
      </c>
      <c r="N1198" s="18">
        <v>-0.40341111219999998</v>
      </c>
    </row>
    <row r="1199" spans="1:14" ht="15" thickBot="1" x14ac:dyDescent="0.35">
      <c r="A1199" s="17">
        <v>44719</v>
      </c>
      <c r="B1199" s="18">
        <v>95.95</v>
      </c>
      <c r="C1199" s="18">
        <v>-5.2301255230000003E-2</v>
      </c>
      <c r="D1199" s="18">
        <v>0.3156879293</v>
      </c>
      <c r="F1199" s="17">
        <v>44719</v>
      </c>
      <c r="G1199" s="18">
        <v>943.1</v>
      </c>
      <c r="H1199" s="18">
        <v>-1.1133495920000001</v>
      </c>
      <c r="I1199" s="18">
        <v>-0.48623337350000001</v>
      </c>
      <c r="J1199" s="18"/>
      <c r="K1199" s="17">
        <v>44719</v>
      </c>
      <c r="L1199" s="18">
        <v>16416.349999999999</v>
      </c>
      <c r="M1199" s="18">
        <v>-0.36609843240000001</v>
      </c>
      <c r="N1199" s="18">
        <v>-0.15928627949999999</v>
      </c>
    </row>
    <row r="1200" spans="1:14" ht="15" thickBot="1" x14ac:dyDescent="0.35">
      <c r="A1200" s="17">
        <v>44720</v>
      </c>
      <c r="B1200" s="18">
        <v>96.65</v>
      </c>
      <c r="C1200" s="18">
        <v>-0.10465724749999999</v>
      </c>
      <c r="D1200" s="18">
        <v>-0.2026786327</v>
      </c>
      <c r="F1200" s="17">
        <v>44720</v>
      </c>
      <c r="G1200" s="18">
        <v>932.6</v>
      </c>
      <c r="H1200" s="18">
        <v>-1.3778683249999999</v>
      </c>
      <c r="I1200" s="18">
        <v>-0.60256146150000001</v>
      </c>
      <c r="J1200" s="18"/>
      <c r="K1200" s="17">
        <v>44720</v>
      </c>
      <c r="L1200" s="18">
        <v>16356.25</v>
      </c>
      <c r="M1200" s="18">
        <v>0.74497516239999995</v>
      </c>
      <c r="N1200" s="18">
        <v>0.32233941319999998</v>
      </c>
    </row>
    <row r="1201" spans="1:14" ht="15" thickBot="1" x14ac:dyDescent="0.35">
      <c r="A1201" s="17">
        <v>44721</v>
      </c>
      <c r="B1201" s="18">
        <v>96.2</v>
      </c>
      <c r="C1201" s="18">
        <v>-1.3095861710000001</v>
      </c>
      <c r="D1201" s="18">
        <v>-0.79731097799999995</v>
      </c>
      <c r="F1201" s="17">
        <v>44721</v>
      </c>
      <c r="G1201" s="18">
        <v>919.75</v>
      </c>
      <c r="H1201" s="18">
        <v>-3.5226963850000002</v>
      </c>
      <c r="I1201" s="18">
        <v>-1.557484286</v>
      </c>
      <c r="J1201" s="18"/>
      <c r="K1201" s="17">
        <v>44721</v>
      </c>
      <c r="L1201" s="18">
        <v>16478.099999999999</v>
      </c>
      <c r="M1201" s="18">
        <v>-1.676770987</v>
      </c>
      <c r="N1201" s="18">
        <v>-0.73438673109999997</v>
      </c>
    </row>
    <row r="1202" spans="1:14" ht="15" thickBot="1" x14ac:dyDescent="0.35">
      <c r="A1202" s="17">
        <v>44722</v>
      </c>
      <c r="B1202" s="18">
        <v>94.45</v>
      </c>
      <c r="C1202" s="18">
        <v>-3.1847133759999999</v>
      </c>
      <c r="D1202" s="18">
        <v>-1.235928106</v>
      </c>
      <c r="F1202" s="17">
        <v>44722</v>
      </c>
      <c r="G1202" s="18">
        <v>887.35</v>
      </c>
      <c r="H1202" s="18">
        <v>1.9834338199999999</v>
      </c>
      <c r="I1202" s="18">
        <v>0.85296307329999999</v>
      </c>
      <c r="J1202" s="18"/>
      <c r="K1202" s="17">
        <v>44722</v>
      </c>
      <c r="L1202" s="18">
        <v>16201.8</v>
      </c>
      <c r="M1202" s="18">
        <v>-2.6379784960000001</v>
      </c>
      <c r="N1202" s="18">
        <v>-1.1610417529999999</v>
      </c>
    </row>
    <row r="1203" spans="1:14" ht="15" thickBot="1" x14ac:dyDescent="0.35">
      <c r="A1203" s="17">
        <v>44725</v>
      </c>
      <c r="B1203" s="18">
        <v>91.8</v>
      </c>
      <c r="C1203" s="18">
        <v>-1.1513157890000001</v>
      </c>
      <c r="D1203" s="18">
        <v>-0.49960474929999998</v>
      </c>
      <c r="F1203" s="17">
        <v>44725</v>
      </c>
      <c r="G1203" s="18">
        <v>904.95</v>
      </c>
      <c r="H1203" s="18">
        <v>-0.22100668549999999</v>
      </c>
      <c r="I1203" s="18">
        <v>-9.6088203790000007E-2</v>
      </c>
      <c r="J1203" s="18"/>
      <c r="K1203" s="17">
        <v>44725</v>
      </c>
      <c r="L1203" s="18">
        <v>15774.4</v>
      </c>
      <c r="M1203" s="18">
        <v>-0.26815599959999997</v>
      </c>
      <c r="N1203" s="18">
        <v>-0.1166150961</v>
      </c>
    </row>
    <row r="1204" spans="1:14" ht="15" thickBot="1" x14ac:dyDescent="0.35">
      <c r="A1204" s="17">
        <v>44726</v>
      </c>
      <c r="B1204" s="18">
        <v>90.75</v>
      </c>
      <c r="C1204" s="18">
        <v>0.99833610650000004</v>
      </c>
      <c r="D1204" s="18">
        <v>0.57050998659999996</v>
      </c>
      <c r="F1204" s="17">
        <v>44726</v>
      </c>
      <c r="G1204" s="18">
        <v>902.95</v>
      </c>
      <c r="H1204" s="18">
        <v>1.8328811119999999</v>
      </c>
      <c r="I1204" s="18">
        <v>0.78880312399999997</v>
      </c>
      <c r="J1204" s="18"/>
      <c r="K1204" s="17">
        <v>44726</v>
      </c>
      <c r="L1204" s="18">
        <v>15732.1</v>
      </c>
      <c r="M1204" s="18">
        <v>-0.25393939780000002</v>
      </c>
      <c r="N1204" s="18">
        <v>-0.1104247446</v>
      </c>
    </row>
    <row r="1205" spans="1:14" ht="15" thickBot="1" x14ac:dyDescent="0.35">
      <c r="A1205" s="17">
        <v>44727</v>
      </c>
      <c r="B1205" s="18">
        <v>91.95</v>
      </c>
      <c r="C1205" s="18">
        <v>-7.1938495329999999</v>
      </c>
      <c r="D1205" s="18">
        <v>-3.0824366269999999</v>
      </c>
      <c r="F1205" s="17">
        <v>44727</v>
      </c>
      <c r="G1205" s="18">
        <v>919.5</v>
      </c>
      <c r="H1205" s="18">
        <v>0.71778140290000003</v>
      </c>
      <c r="I1205" s="18">
        <v>0.31061506280000001</v>
      </c>
      <c r="J1205" s="18"/>
      <c r="K1205" s="17">
        <v>44727</v>
      </c>
      <c r="L1205" s="18">
        <v>15692.15</v>
      </c>
      <c r="M1205" s="18">
        <v>-2.1128398590000002</v>
      </c>
      <c r="N1205" s="18">
        <v>-0.92742708709999999</v>
      </c>
    </row>
    <row r="1206" spans="1:14" ht="15" thickBot="1" x14ac:dyDescent="0.35">
      <c r="A1206" s="17">
        <v>44728</v>
      </c>
      <c r="B1206" s="18">
        <v>85.65</v>
      </c>
      <c r="C1206" s="18">
        <v>-2.544378698</v>
      </c>
      <c r="D1206" s="18">
        <v>-0.30530493530000002</v>
      </c>
      <c r="F1206" s="17">
        <v>44728</v>
      </c>
      <c r="G1206" s="18">
        <v>926.1</v>
      </c>
      <c r="H1206" s="18">
        <v>0.74505992870000004</v>
      </c>
      <c r="I1206" s="18">
        <v>0.32237595450000001</v>
      </c>
      <c r="J1206" s="18"/>
      <c r="K1206" s="17">
        <v>44728</v>
      </c>
      <c r="L1206" s="18">
        <v>15360.6</v>
      </c>
      <c r="M1206" s="18">
        <v>-0.43683189459999999</v>
      </c>
      <c r="N1206" s="18">
        <v>-0.190129257</v>
      </c>
    </row>
    <row r="1207" spans="1:14" ht="15" thickBot="1" x14ac:dyDescent="0.35">
      <c r="A1207" s="17">
        <v>44729</v>
      </c>
      <c r="B1207" s="18">
        <v>85.05</v>
      </c>
      <c r="C1207" s="18">
        <v>-7.7109896779999998</v>
      </c>
      <c r="D1207" s="18">
        <v>-3.4528128570000001</v>
      </c>
      <c r="F1207" s="17">
        <v>44729</v>
      </c>
      <c r="G1207" s="18">
        <v>933</v>
      </c>
      <c r="H1207" s="18">
        <v>-1.103965702</v>
      </c>
      <c r="I1207" s="18">
        <v>-0.4821123135</v>
      </c>
      <c r="J1207" s="18"/>
      <c r="K1207" s="17">
        <v>44729</v>
      </c>
      <c r="L1207" s="18">
        <v>15293.5</v>
      </c>
      <c r="M1207" s="18">
        <v>0.3704188054</v>
      </c>
      <c r="N1207" s="18">
        <v>0.160573629</v>
      </c>
    </row>
    <row r="1208" spans="1:14" ht="15" thickBot="1" x14ac:dyDescent="0.35">
      <c r="A1208" s="17">
        <v>44732</v>
      </c>
      <c r="B1208" s="18">
        <v>78.55</v>
      </c>
      <c r="C1208" s="18">
        <v>2.3684210530000001</v>
      </c>
      <c r="D1208" s="18">
        <v>1.7872494370000001</v>
      </c>
      <c r="F1208" s="17">
        <v>44732</v>
      </c>
      <c r="G1208" s="18">
        <v>922.7</v>
      </c>
      <c r="H1208" s="18">
        <v>0.37390267690000001</v>
      </c>
      <c r="I1208" s="18">
        <v>0.1620810452</v>
      </c>
      <c r="J1208" s="18"/>
      <c r="K1208" s="17">
        <v>44732</v>
      </c>
      <c r="L1208" s="18">
        <v>15350.15</v>
      </c>
      <c r="M1208" s="18">
        <v>1.88043765</v>
      </c>
      <c r="N1208" s="18">
        <v>0.80908019060000003</v>
      </c>
    </row>
    <row r="1209" spans="1:14" ht="15" thickBot="1" x14ac:dyDescent="0.35">
      <c r="A1209" s="17">
        <v>44733</v>
      </c>
      <c r="B1209" s="18">
        <v>81.849999999999994</v>
      </c>
      <c r="C1209" s="18">
        <v>1.0925449869999999</v>
      </c>
      <c r="D1209" s="18">
        <v>-1.210561601</v>
      </c>
      <c r="F1209" s="17">
        <v>44733</v>
      </c>
      <c r="G1209" s="18">
        <v>926.15</v>
      </c>
      <c r="H1209" s="18">
        <v>-0.16735949899999999</v>
      </c>
      <c r="I1209" s="18">
        <v>-7.2744196060000002E-2</v>
      </c>
      <c r="J1209" s="18"/>
      <c r="K1209" s="17">
        <v>44733</v>
      </c>
      <c r="L1209" s="18">
        <v>15638.8</v>
      </c>
      <c r="M1209" s="18">
        <v>-1.441926491</v>
      </c>
      <c r="N1209" s="18">
        <v>-0.63077941449999997</v>
      </c>
    </row>
    <row r="1210" spans="1:14" ht="15" thickBot="1" x14ac:dyDescent="0.35">
      <c r="A1210" s="17">
        <v>44734</v>
      </c>
      <c r="B1210" s="18">
        <v>79.599999999999994</v>
      </c>
      <c r="C1210" s="18">
        <v>0.82644628099999995</v>
      </c>
      <c r="D1210" s="18">
        <v>0.4342981011</v>
      </c>
      <c r="F1210" s="17">
        <v>44734</v>
      </c>
      <c r="G1210" s="18">
        <v>924.6</v>
      </c>
      <c r="H1210" s="18">
        <v>-1.3735669479999999</v>
      </c>
      <c r="I1210" s="18">
        <v>-0.60066733940000006</v>
      </c>
      <c r="J1210" s="18"/>
      <c r="K1210" s="17">
        <v>44734</v>
      </c>
      <c r="L1210" s="18">
        <v>15413.3</v>
      </c>
      <c r="M1210" s="18">
        <v>0.93004093870000004</v>
      </c>
      <c r="N1210" s="18">
        <v>0.40204494089999998</v>
      </c>
    </row>
    <row r="1211" spans="1:14" ht="15" thickBot="1" x14ac:dyDescent="0.35">
      <c r="A1211" s="17">
        <v>44735</v>
      </c>
      <c r="B1211" s="18">
        <v>80.400000000000006</v>
      </c>
      <c r="C1211" s="18">
        <v>2.2068095840000002</v>
      </c>
      <c r="D1211" s="18">
        <v>0.96157687920000001</v>
      </c>
      <c r="F1211" s="17">
        <v>44735</v>
      </c>
      <c r="G1211" s="18">
        <v>911.9</v>
      </c>
      <c r="H1211" s="18">
        <v>-4.386445882E-2</v>
      </c>
      <c r="I1211" s="18">
        <v>-1.9054271750000001E-2</v>
      </c>
      <c r="J1211" s="18"/>
      <c r="K1211" s="17">
        <v>44735</v>
      </c>
      <c r="L1211" s="18">
        <v>15556.65</v>
      </c>
      <c r="M1211" s="18">
        <v>0.91664979290000004</v>
      </c>
      <c r="N1211" s="18">
        <v>0.3962824479</v>
      </c>
    </row>
    <row r="1212" spans="1:14" ht="15" thickBot="1" x14ac:dyDescent="0.35">
      <c r="A1212" s="17">
        <v>44736</v>
      </c>
      <c r="B1212" s="18">
        <v>82.2</v>
      </c>
      <c r="C1212" s="18">
        <v>2.8994447870000002</v>
      </c>
      <c r="D1212" s="18">
        <v>1.4802500409999999</v>
      </c>
      <c r="F1212" s="17">
        <v>44736</v>
      </c>
      <c r="G1212" s="18">
        <v>911.5</v>
      </c>
      <c r="H1212" s="18">
        <v>0.69665386730000001</v>
      </c>
      <c r="I1212" s="18">
        <v>0.30150392609999999</v>
      </c>
      <c r="J1212" s="18"/>
      <c r="K1212" s="17">
        <v>44736</v>
      </c>
      <c r="L1212" s="18">
        <v>15699.25</v>
      </c>
      <c r="M1212" s="18">
        <v>0.8459002819</v>
      </c>
      <c r="N1212" s="18">
        <v>0.36582474059999998</v>
      </c>
    </row>
    <row r="1213" spans="1:14" ht="15" thickBot="1" x14ac:dyDescent="0.35">
      <c r="A1213" s="17">
        <v>44739</v>
      </c>
      <c r="B1213" s="18">
        <v>85.05</v>
      </c>
      <c r="C1213" s="18">
        <v>1.139088729</v>
      </c>
      <c r="D1213" s="18">
        <v>0.50765567150000002</v>
      </c>
      <c r="F1213" s="17">
        <v>44739</v>
      </c>
      <c r="G1213" s="18">
        <v>917.85</v>
      </c>
      <c r="H1213" s="18">
        <v>-1.912077137</v>
      </c>
      <c r="I1213" s="18">
        <v>-0.83844621080000004</v>
      </c>
      <c r="J1213" s="18"/>
      <c r="K1213" s="17">
        <v>44739</v>
      </c>
      <c r="L1213" s="18">
        <v>15832.05</v>
      </c>
      <c r="M1213" s="18">
        <v>0.1146408709</v>
      </c>
      <c r="N1213" s="18">
        <v>4.9759380780000001E-2</v>
      </c>
    </row>
    <row r="1214" spans="1:14" ht="15" thickBot="1" x14ac:dyDescent="0.35">
      <c r="A1214" s="17">
        <v>44740</v>
      </c>
      <c r="B1214" s="18">
        <v>86.05</v>
      </c>
      <c r="C1214" s="18">
        <v>0.1185536455</v>
      </c>
      <c r="D1214" s="18">
        <v>-0.15167459489999999</v>
      </c>
      <c r="F1214" s="17">
        <v>44740</v>
      </c>
      <c r="G1214" s="18">
        <v>900.3</v>
      </c>
      <c r="H1214" s="18">
        <v>7.7751860490000005E-2</v>
      </c>
      <c r="I1214" s="18">
        <v>3.375408345E-2</v>
      </c>
      <c r="J1214" s="18"/>
      <c r="K1214" s="17">
        <v>44740</v>
      </c>
      <c r="L1214" s="18">
        <v>15850.2</v>
      </c>
      <c r="M1214" s="18">
        <v>-0.32239340830000002</v>
      </c>
      <c r="N1214" s="18">
        <v>-0.14023986190000001</v>
      </c>
    </row>
    <row r="1215" spans="1:14" ht="15" thickBot="1" x14ac:dyDescent="0.35">
      <c r="A1215" s="17">
        <v>44741</v>
      </c>
      <c r="B1215" s="18">
        <v>85.75</v>
      </c>
      <c r="C1215" s="18">
        <v>-0.17761989340000001</v>
      </c>
      <c r="D1215" s="18">
        <v>-0.63774197649999997</v>
      </c>
      <c r="F1215" s="17">
        <v>44741</v>
      </c>
      <c r="G1215" s="18">
        <v>901</v>
      </c>
      <c r="H1215" s="18">
        <v>1.5427303000000001</v>
      </c>
      <c r="I1215" s="18">
        <v>0.66488366160000001</v>
      </c>
      <c r="J1215" s="18"/>
      <c r="K1215" s="17">
        <v>44741</v>
      </c>
      <c r="L1215" s="18">
        <v>15799.1</v>
      </c>
      <c r="M1215" s="18">
        <v>-0.1193105936</v>
      </c>
      <c r="N1215" s="18">
        <v>-5.1846868009999998E-2</v>
      </c>
    </row>
    <row r="1216" spans="1:14" ht="15" thickBot="1" x14ac:dyDescent="0.35">
      <c r="A1216" s="17">
        <v>44742</v>
      </c>
      <c r="B1216" s="18">
        <v>84.5</v>
      </c>
      <c r="C1216" s="18">
        <v>-4.3297746139999997</v>
      </c>
      <c r="D1216" s="18">
        <v>-1.251355183</v>
      </c>
      <c r="F1216" s="17">
        <v>44742</v>
      </c>
      <c r="G1216" s="18">
        <v>914.9</v>
      </c>
      <c r="H1216" s="18">
        <v>-2.4046343860000001</v>
      </c>
      <c r="I1216" s="18">
        <v>-1.0570804629999999</v>
      </c>
      <c r="J1216" s="18"/>
      <c r="K1216" s="17">
        <v>44742</v>
      </c>
      <c r="L1216" s="18">
        <v>15780.25</v>
      </c>
      <c r="M1216" s="18">
        <v>-0.1787043931</v>
      </c>
      <c r="N1216" s="18">
        <v>-7.7679761099999994E-2</v>
      </c>
    </row>
    <row r="1217" spans="1:14" ht="15" thickBot="1" x14ac:dyDescent="0.35">
      <c r="A1217" s="17">
        <v>44743</v>
      </c>
      <c r="B1217" s="18">
        <v>82.1</v>
      </c>
      <c r="C1217" s="18">
        <v>2.045877247</v>
      </c>
      <c r="D1217" s="18">
        <v>0.42113734310000001</v>
      </c>
      <c r="F1217" s="17">
        <v>44743</v>
      </c>
      <c r="G1217" s="18">
        <v>892.9</v>
      </c>
      <c r="H1217" s="18">
        <v>3.0462537799999998</v>
      </c>
      <c r="I1217" s="18">
        <v>1.3032207739999999</v>
      </c>
      <c r="J1217" s="18"/>
      <c r="K1217" s="17">
        <v>44743</v>
      </c>
      <c r="L1217" s="18">
        <v>15752.05</v>
      </c>
      <c r="M1217" s="18">
        <v>0.52882005830000001</v>
      </c>
      <c r="N1217" s="18">
        <v>0.22905851199999999</v>
      </c>
    </row>
    <row r="1218" spans="1:14" ht="15" thickBot="1" x14ac:dyDescent="0.35">
      <c r="A1218" s="17">
        <v>44746</v>
      </c>
      <c r="B1218" s="18">
        <v>82.9</v>
      </c>
      <c r="C1218" s="18">
        <v>6.0753341430000003E-2</v>
      </c>
      <c r="D1218" s="18">
        <v>-0.2100582</v>
      </c>
      <c r="F1218" s="17">
        <v>44746</v>
      </c>
      <c r="G1218" s="18">
        <v>920.1</v>
      </c>
      <c r="H1218" s="18">
        <v>0.56515596130000001</v>
      </c>
      <c r="I1218" s="18">
        <v>0.24475314649999999</v>
      </c>
      <c r="J1218" s="18"/>
      <c r="K1218" s="17">
        <v>44746</v>
      </c>
      <c r="L1218" s="18">
        <v>15835.35</v>
      </c>
      <c r="M1218" s="18">
        <v>-0.15471713600000001</v>
      </c>
      <c r="N1218" s="18">
        <v>-6.7244831500000005E-2</v>
      </c>
    </row>
    <row r="1219" spans="1:14" ht="15" thickBot="1" x14ac:dyDescent="0.35">
      <c r="A1219" s="17">
        <v>44747</v>
      </c>
      <c r="B1219" s="18">
        <v>82.5</v>
      </c>
      <c r="C1219" s="18">
        <v>-2.0036429870000001</v>
      </c>
      <c r="D1219" s="18">
        <v>0.3669377741</v>
      </c>
      <c r="F1219" s="17">
        <v>44747</v>
      </c>
      <c r="G1219" s="18">
        <v>925.3</v>
      </c>
      <c r="H1219" s="18">
        <v>0.10266940450000001</v>
      </c>
      <c r="I1219" s="18">
        <v>4.456588199E-2</v>
      </c>
      <c r="J1219" s="18"/>
      <c r="K1219" s="17">
        <v>44747</v>
      </c>
      <c r="L1219" s="18">
        <v>15810.85</v>
      </c>
      <c r="M1219" s="18">
        <v>1.131817707</v>
      </c>
      <c r="N1219" s="18">
        <v>0.48878131660000002</v>
      </c>
    </row>
    <row r="1220" spans="1:14" ht="15" thickBot="1" x14ac:dyDescent="0.35">
      <c r="A1220" s="17">
        <v>44748</v>
      </c>
      <c r="B1220" s="18">
        <v>83.2</v>
      </c>
      <c r="C1220" s="18">
        <v>3.9033457249999999</v>
      </c>
      <c r="D1220" s="18">
        <v>1.0316268479999999</v>
      </c>
      <c r="F1220" s="17">
        <v>44748</v>
      </c>
      <c r="G1220" s="18">
        <v>926.25</v>
      </c>
      <c r="H1220" s="18">
        <v>1.376518219</v>
      </c>
      <c r="I1220" s="18">
        <v>0.59373712789999999</v>
      </c>
      <c r="J1220" s="18"/>
      <c r="K1220" s="17">
        <v>44748</v>
      </c>
      <c r="L1220" s="18">
        <v>15989.8</v>
      </c>
      <c r="M1220" s="18">
        <v>0.89494552780000003</v>
      </c>
      <c r="N1220" s="18">
        <v>0.3869410197</v>
      </c>
    </row>
    <row r="1221" spans="1:14" ht="15" thickBot="1" x14ac:dyDescent="0.35">
      <c r="A1221" s="17">
        <v>44749</v>
      </c>
      <c r="B1221" s="18">
        <v>85.2</v>
      </c>
      <c r="C1221" s="18">
        <v>2.3255813949999999</v>
      </c>
      <c r="D1221" s="18">
        <v>0.53195089790000005</v>
      </c>
      <c r="F1221" s="17">
        <v>44749</v>
      </c>
      <c r="G1221" s="18">
        <v>939</v>
      </c>
      <c r="H1221" s="18">
        <v>1.1608093719999999</v>
      </c>
      <c r="I1221" s="18">
        <v>0.50122954080000004</v>
      </c>
      <c r="J1221" s="18"/>
      <c r="K1221" s="17">
        <v>44749</v>
      </c>
      <c r="L1221" s="18">
        <v>16132.9</v>
      </c>
      <c r="M1221" s="18">
        <v>0.54360964239999998</v>
      </c>
      <c r="N1221" s="18">
        <v>0.23544728919999999</v>
      </c>
    </row>
    <row r="1222" spans="1:14" ht="15" thickBot="1" x14ac:dyDescent="0.35">
      <c r="A1222" s="17">
        <v>44750</v>
      </c>
      <c r="B1222" s="18">
        <v>86.25</v>
      </c>
      <c r="C1222" s="18">
        <v>-0.99067599070000001</v>
      </c>
      <c r="D1222" s="18">
        <v>0.27606214309999999</v>
      </c>
      <c r="F1222" s="17">
        <v>44750</v>
      </c>
      <c r="G1222" s="18">
        <v>949.9</v>
      </c>
      <c r="H1222" s="18">
        <v>7.4902621329999999</v>
      </c>
      <c r="I1222" s="18">
        <v>3.1369121990000002</v>
      </c>
      <c r="J1222" s="18"/>
      <c r="K1222" s="17">
        <v>44750</v>
      </c>
      <c r="L1222" s="18">
        <v>16220.6</v>
      </c>
      <c r="M1222" s="18">
        <v>-2.8359000280000001E-2</v>
      </c>
      <c r="N1222" s="18">
        <v>-1.2317904039999999E-2</v>
      </c>
    </row>
    <row r="1223" spans="1:14" ht="15" thickBot="1" x14ac:dyDescent="0.35">
      <c r="A1223" s="17">
        <v>44753</v>
      </c>
      <c r="B1223" s="18">
        <v>86.8</v>
      </c>
      <c r="C1223" s="18">
        <v>1.2360211889999999</v>
      </c>
      <c r="D1223" s="18">
        <v>0.52220406549999998</v>
      </c>
      <c r="F1223" s="17">
        <v>44753</v>
      </c>
      <c r="G1223" s="18">
        <v>1021.05</v>
      </c>
      <c r="H1223" s="18">
        <v>-0.1420106753</v>
      </c>
      <c r="I1223" s="18">
        <v>-6.1718286300000001E-2</v>
      </c>
      <c r="J1223" s="18"/>
      <c r="K1223" s="17">
        <v>44753</v>
      </c>
      <c r="L1223" s="18">
        <v>16216</v>
      </c>
      <c r="M1223" s="18">
        <v>-0.97249629999999998</v>
      </c>
      <c r="N1223" s="18">
        <v>-0.4244168572</v>
      </c>
    </row>
    <row r="1224" spans="1:14" ht="15" thickBot="1" x14ac:dyDescent="0.35">
      <c r="A1224" s="17">
        <v>44754</v>
      </c>
      <c r="B1224" s="18">
        <v>87.85</v>
      </c>
      <c r="C1224" s="18">
        <v>2.5</v>
      </c>
      <c r="D1224" s="18">
        <v>0.46711999469999999</v>
      </c>
      <c r="F1224" s="17">
        <v>44754</v>
      </c>
      <c r="G1224" s="18">
        <v>1019.6</v>
      </c>
      <c r="H1224" s="18">
        <v>0.63260101999999996</v>
      </c>
      <c r="I1224" s="18">
        <v>0.27386979109999998</v>
      </c>
      <c r="J1224" s="18"/>
      <c r="K1224" s="17">
        <v>44754</v>
      </c>
      <c r="L1224" s="18">
        <v>16058.3</v>
      </c>
      <c r="M1224" s="18">
        <v>-0.57073289199999999</v>
      </c>
      <c r="N1224" s="18">
        <v>-0.24857617530000001</v>
      </c>
    </row>
    <row r="1225" spans="1:14" ht="15" thickBot="1" x14ac:dyDescent="0.35">
      <c r="A1225" s="17">
        <v>44755</v>
      </c>
      <c r="B1225" s="18">
        <v>88.8</v>
      </c>
      <c r="C1225" s="18">
        <v>-1.1911514459999999</v>
      </c>
      <c r="D1225" s="18">
        <v>-0.51658406410000002</v>
      </c>
      <c r="F1225" s="17">
        <v>44755</v>
      </c>
      <c r="G1225" s="18">
        <v>1026.05</v>
      </c>
      <c r="H1225" s="18">
        <v>1.0574533399999999</v>
      </c>
      <c r="I1225" s="18">
        <v>0.45683497690000002</v>
      </c>
      <c r="J1225" s="18"/>
      <c r="K1225" s="17">
        <v>44755</v>
      </c>
      <c r="L1225" s="18">
        <v>15966.65</v>
      </c>
      <c r="M1225" s="18">
        <v>-0.17536552750000001</v>
      </c>
      <c r="N1225" s="18">
        <v>-7.6227138530000002E-2</v>
      </c>
    </row>
    <row r="1226" spans="1:14" ht="15" thickBot="1" x14ac:dyDescent="0.35">
      <c r="A1226" s="17">
        <v>44756</v>
      </c>
      <c r="B1226" s="18">
        <v>87.75</v>
      </c>
      <c r="C1226" s="18">
        <v>-1.4925373129999999</v>
      </c>
      <c r="D1226" s="18">
        <v>-0.69847832340000005</v>
      </c>
      <c r="F1226" s="17">
        <v>44756</v>
      </c>
      <c r="G1226" s="18">
        <v>1036.9000000000001</v>
      </c>
      <c r="H1226" s="18">
        <v>0.66062301089999997</v>
      </c>
      <c r="I1226" s="18">
        <v>0.28596140139999998</v>
      </c>
      <c r="J1226" s="18"/>
      <c r="K1226" s="17">
        <v>44756</v>
      </c>
      <c r="L1226" s="18">
        <v>15938.65</v>
      </c>
      <c r="M1226" s="18">
        <v>0.69359701100000004</v>
      </c>
      <c r="N1226" s="18">
        <v>0.30018551500000001</v>
      </c>
    </row>
    <row r="1227" spans="1:14" ht="15" thickBot="1" x14ac:dyDescent="0.35">
      <c r="A1227" s="17">
        <v>44757</v>
      </c>
      <c r="B1227" s="18">
        <v>86.35</v>
      </c>
      <c r="C1227" s="18">
        <v>1.2237762240000001</v>
      </c>
      <c r="D1227" s="18">
        <v>0.74794239279999997</v>
      </c>
      <c r="F1227" s="17">
        <v>44757</v>
      </c>
      <c r="G1227" s="18">
        <v>1043.75</v>
      </c>
      <c r="H1227" s="18">
        <v>1.5089820359999999</v>
      </c>
      <c r="I1227" s="18">
        <v>0.65044725550000004</v>
      </c>
      <c r="J1227" s="18"/>
      <c r="K1227" s="17">
        <v>44757</v>
      </c>
      <c r="L1227" s="18">
        <v>16049.2</v>
      </c>
      <c r="M1227" s="18">
        <v>1.42873165</v>
      </c>
      <c r="N1227" s="18">
        <v>0.61609947369999996</v>
      </c>
    </row>
    <row r="1228" spans="1:14" ht="15" thickBot="1" x14ac:dyDescent="0.35">
      <c r="A1228" s="17">
        <v>44760</v>
      </c>
      <c r="B1228" s="18">
        <v>87.85</v>
      </c>
      <c r="C1228" s="18">
        <v>1.266551526</v>
      </c>
      <c r="D1228" s="18">
        <v>1.7916582809999999</v>
      </c>
      <c r="F1228" s="17">
        <v>44760</v>
      </c>
      <c r="G1228" s="18">
        <v>1059.5</v>
      </c>
      <c r="H1228" s="18">
        <v>-2.1944313360000001</v>
      </c>
      <c r="I1228" s="18">
        <v>-0.96364174879999998</v>
      </c>
      <c r="J1228" s="18"/>
      <c r="K1228" s="17">
        <v>44760</v>
      </c>
      <c r="L1228" s="18">
        <v>16278.5</v>
      </c>
      <c r="M1228" s="18">
        <v>0.38117762690000001</v>
      </c>
      <c r="N1228" s="18">
        <v>0.16522863239999999</v>
      </c>
    </row>
    <row r="1229" spans="1:14" ht="15" thickBot="1" x14ac:dyDescent="0.35">
      <c r="A1229" s="17">
        <v>44761</v>
      </c>
      <c r="B1229" s="18">
        <v>91.55</v>
      </c>
      <c r="C1229" s="18">
        <v>4.2069357590000003</v>
      </c>
      <c r="D1229" s="18">
        <v>0.49526380440000001</v>
      </c>
      <c r="F1229" s="17">
        <v>44761</v>
      </c>
      <c r="G1229" s="18">
        <v>1036.25</v>
      </c>
      <c r="H1229" s="18">
        <v>0.88299155610000002</v>
      </c>
      <c r="I1229" s="18">
        <v>0.38179522030000002</v>
      </c>
      <c r="J1229" s="18"/>
      <c r="K1229" s="17">
        <v>44761</v>
      </c>
      <c r="L1229" s="18">
        <v>16340.55</v>
      </c>
      <c r="M1229" s="18">
        <v>1.1033900329999999</v>
      </c>
      <c r="N1229" s="18">
        <v>0.47657178839999997</v>
      </c>
    </row>
    <row r="1230" spans="1:14" ht="15" thickBot="1" x14ac:dyDescent="0.35">
      <c r="A1230" s="17">
        <v>44762</v>
      </c>
      <c r="B1230" s="18">
        <v>92.6</v>
      </c>
      <c r="C1230" s="18">
        <v>0.4364429896</v>
      </c>
      <c r="D1230" s="18">
        <v>0.1170921394</v>
      </c>
      <c r="F1230" s="17">
        <v>44762</v>
      </c>
      <c r="G1230" s="18">
        <v>1045.4000000000001</v>
      </c>
      <c r="H1230" s="18">
        <v>2.3483833939999998</v>
      </c>
      <c r="I1230" s="18">
        <v>1.008098731</v>
      </c>
      <c r="J1230" s="18"/>
      <c r="K1230" s="17">
        <v>44762</v>
      </c>
      <c r="L1230" s="18">
        <v>16520.849999999999</v>
      </c>
      <c r="M1230" s="18">
        <v>0.51086959809999999</v>
      </c>
      <c r="N1230" s="18">
        <v>0.22130304249999999</v>
      </c>
    </row>
    <row r="1231" spans="1:14" ht="15" thickBot="1" x14ac:dyDescent="0.35">
      <c r="A1231" s="17">
        <v>44763</v>
      </c>
      <c r="B1231" s="18">
        <v>92.85</v>
      </c>
      <c r="C1231" s="18">
        <v>1.3036393260000001</v>
      </c>
      <c r="D1231" s="18">
        <v>1.1083076270000001</v>
      </c>
      <c r="F1231" s="17">
        <v>44763</v>
      </c>
      <c r="G1231" s="18">
        <v>1069.95</v>
      </c>
      <c r="H1231" s="18">
        <v>0.92994999769999998</v>
      </c>
      <c r="I1231" s="18">
        <v>0.40200580969999999</v>
      </c>
      <c r="J1231" s="18"/>
      <c r="K1231" s="17">
        <v>44763</v>
      </c>
      <c r="L1231" s="18">
        <v>16605.25</v>
      </c>
      <c r="M1231" s="18">
        <v>0.68773430089999998</v>
      </c>
      <c r="N1231" s="18">
        <v>0.29765683700000001</v>
      </c>
    </row>
    <row r="1232" spans="1:14" ht="15" thickBot="1" x14ac:dyDescent="0.35">
      <c r="A1232" s="17">
        <v>44764</v>
      </c>
      <c r="B1232" s="18">
        <v>95.25</v>
      </c>
      <c r="C1232" s="18">
        <v>-1.3404825739999999</v>
      </c>
      <c r="D1232" s="18">
        <v>-1.1317008129999999</v>
      </c>
      <c r="F1232" s="17">
        <v>44764</v>
      </c>
      <c r="G1232" s="18">
        <v>1079.9000000000001</v>
      </c>
      <c r="H1232" s="18">
        <v>1.639040652</v>
      </c>
      <c r="I1232" s="18">
        <v>0.70605571899999997</v>
      </c>
      <c r="J1232" s="18"/>
      <c r="K1232" s="17">
        <v>44764</v>
      </c>
      <c r="L1232" s="18">
        <v>16719.45</v>
      </c>
      <c r="M1232" s="18">
        <v>-0.52902457920000001</v>
      </c>
      <c r="N1232" s="18">
        <v>-0.2303623309</v>
      </c>
    </row>
    <row r="1233" spans="1:14" ht="15" thickBot="1" x14ac:dyDescent="0.35">
      <c r="A1233" s="17">
        <v>44767</v>
      </c>
      <c r="B1233" s="18">
        <v>92.8</v>
      </c>
      <c r="C1233" s="18">
        <v>-1.9021739129999999</v>
      </c>
      <c r="D1233" s="18">
        <v>-1.0659521569999999</v>
      </c>
      <c r="F1233" s="17">
        <v>44767</v>
      </c>
      <c r="G1233" s="18">
        <v>1097.5999999999999</v>
      </c>
      <c r="H1233" s="18">
        <v>9.5663265309999995E-2</v>
      </c>
      <c r="I1233" s="18">
        <v>4.1526168760000003E-2</v>
      </c>
      <c r="J1233" s="18"/>
      <c r="K1233" s="17">
        <v>44767</v>
      </c>
      <c r="L1233" s="18">
        <v>16631</v>
      </c>
      <c r="M1233" s="18">
        <v>-0.88479345799999998</v>
      </c>
      <c r="N1233" s="18">
        <v>-0.38597096860000002</v>
      </c>
    </row>
    <row r="1234" spans="1:14" ht="15" thickBot="1" x14ac:dyDescent="0.35">
      <c r="A1234" s="17">
        <v>44768</v>
      </c>
      <c r="B1234" s="18">
        <v>90.55</v>
      </c>
      <c r="C1234" s="18">
        <v>-0.5540166205</v>
      </c>
      <c r="D1234" s="18">
        <v>0.38200970379999999</v>
      </c>
      <c r="F1234" s="17">
        <v>44768</v>
      </c>
      <c r="G1234" s="18">
        <v>1098.6500000000001</v>
      </c>
      <c r="H1234" s="18">
        <v>1.7612524460000001</v>
      </c>
      <c r="I1234" s="18">
        <v>0.75824435000000001</v>
      </c>
      <c r="J1234" s="18"/>
      <c r="K1234" s="17">
        <v>44768</v>
      </c>
      <c r="L1234" s="18">
        <v>16483.849999999999</v>
      </c>
      <c r="M1234" s="18">
        <v>0.95821061220000003</v>
      </c>
      <c r="N1234" s="18">
        <v>0.41416445140000002</v>
      </c>
    </row>
    <row r="1235" spans="1:14" ht="15" thickBot="1" x14ac:dyDescent="0.35">
      <c r="A1235" s="17">
        <v>44769</v>
      </c>
      <c r="B1235" s="18">
        <v>91.35</v>
      </c>
      <c r="C1235" s="18">
        <v>1.8384401109999999</v>
      </c>
      <c r="D1235" s="18">
        <v>0.40223693649999998</v>
      </c>
      <c r="F1235" s="17">
        <v>44769</v>
      </c>
      <c r="G1235" s="18">
        <v>1118</v>
      </c>
      <c r="H1235" s="18">
        <v>10.894454380000001</v>
      </c>
      <c r="I1235" s="18">
        <v>4.4909828469999997</v>
      </c>
      <c r="J1235" s="18"/>
      <c r="K1235" s="17">
        <v>44769</v>
      </c>
      <c r="L1235" s="18">
        <v>16641.8</v>
      </c>
      <c r="M1235" s="18">
        <v>1.729380235</v>
      </c>
      <c r="N1235" s="18">
        <v>0.74463986589999998</v>
      </c>
    </row>
    <row r="1236" spans="1:14" ht="15" thickBot="1" x14ac:dyDescent="0.35">
      <c r="A1236" s="17">
        <v>44770</v>
      </c>
      <c r="B1236" s="18">
        <v>92.2</v>
      </c>
      <c r="C1236" s="18">
        <v>0.49234135670000001</v>
      </c>
      <c r="D1236" s="18">
        <v>0.30509870220000002</v>
      </c>
      <c r="F1236" s="17">
        <v>44770</v>
      </c>
      <c r="G1236" s="18">
        <v>1239.8</v>
      </c>
      <c r="H1236" s="18">
        <v>0.66542990800000001</v>
      </c>
      <c r="I1236" s="18">
        <v>0.28803526010000002</v>
      </c>
      <c r="J1236" s="18"/>
      <c r="K1236" s="17">
        <v>44770</v>
      </c>
      <c r="L1236" s="18">
        <v>16929.599999999999</v>
      </c>
      <c r="M1236" s="18">
        <v>1.350593044</v>
      </c>
      <c r="N1236" s="18">
        <v>0.5826294273</v>
      </c>
    </row>
    <row r="1237" spans="1:14" ht="15" thickBot="1" x14ac:dyDescent="0.35">
      <c r="A1237" s="17">
        <v>44771</v>
      </c>
      <c r="B1237" s="18">
        <v>92.85</v>
      </c>
      <c r="C1237" s="18">
        <v>0.70767555800000004</v>
      </c>
      <c r="D1237" s="18">
        <v>0.44209303030000002</v>
      </c>
      <c r="F1237" s="17">
        <v>44771</v>
      </c>
      <c r="G1237" s="18">
        <v>1248.05</v>
      </c>
      <c r="H1237" s="18">
        <v>1.047525</v>
      </c>
      <c r="I1237" s="18">
        <v>0.45683497690000002</v>
      </c>
      <c r="K1237" s="17">
        <v>44771</v>
      </c>
      <c r="L1237" s="18">
        <v>17158.25</v>
      </c>
      <c r="M1237" s="18">
        <v>1.0595486140000001</v>
      </c>
      <c r="N1237" s="18">
        <v>0.45773541140000001</v>
      </c>
    </row>
    <row r="1238" spans="1:14" ht="15" thickBot="1" x14ac:dyDescent="0.35">
      <c r="A1238" s="17">
        <v>44774</v>
      </c>
      <c r="B1238" s="18">
        <v>93.8</v>
      </c>
      <c r="C1238" s="18">
        <v>0.86486486490000003</v>
      </c>
      <c r="D1238" s="18">
        <v>0.84821359839999999</v>
      </c>
      <c r="F1238" s="17">
        <v>44774</v>
      </c>
      <c r="G1238" s="18">
        <v>-2.1944313360000001</v>
      </c>
      <c r="H1238" s="18">
        <v>-2.1944313360000001</v>
      </c>
      <c r="I1238" s="18">
        <v>0.28596140139999998</v>
      </c>
      <c r="K1238" s="17">
        <v>44774</v>
      </c>
      <c r="L1238" s="18">
        <v>17340.05</v>
      </c>
      <c r="M1238" s="18">
        <v>3.1141778710000002E-2</v>
      </c>
      <c r="N1238" s="18">
        <v>1.3522597169999999E-2</v>
      </c>
    </row>
    <row r="1239" spans="1:14" ht="15" thickBot="1" x14ac:dyDescent="0.35">
      <c r="A1239" s="17">
        <v>44775</v>
      </c>
      <c r="B1239" s="18">
        <v>95.65</v>
      </c>
      <c r="C1239" s="18">
        <v>1.286173633</v>
      </c>
      <c r="D1239" s="18">
        <v>-0.34187619359999999</v>
      </c>
      <c r="F1239" s="17">
        <v>44775</v>
      </c>
      <c r="G1239" s="18">
        <v>0.28596140139999998</v>
      </c>
      <c r="H1239" s="18">
        <v>0.28596140139999998</v>
      </c>
      <c r="I1239" s="18">
        <v>0.65044725550000004</v>
      </c>
      <c r="K1239" s="17">
        <v>44775</v>
      </c>
      <c r="L1239" s="18">
        <v>17345.45</v>
      </c>
      <c r="M1239" s="18">
        <v>0.2461740687</v>
      </c>
      <c r="N1239" s="18">
        <v>0.1067806603</v>
      </c>
    </row>
    <row r="1240" spans="1:14" ht="15" thickBot="1" x14ac:dyDescent="0.35">
      <c r="A1240" s="17">
        <v>44776</v>
      </c>
      <c r="B1240" s="18">
        <v>94.9</v>
      </c>
      <c r="C1240" s="18">
        <v>-2.6984126979999998</v>
      </c>
      <c r="D1240" s="18">
        <v>-0.32153096339999998</v>
      </c>
      <c r="F1240" s="17">
        <v>44776</v>
      </c>
      <c r="G1240" s="18">
        <v>1.1608093719999999</v>
      </c>
      <c r="H1240" s="18">
        <v>1.1608093719999999</v>
      </c>
      <c r="I1240" s="18">
        <v>-0.96364174879999998</v>
      </c>
      <c r="K1240" s="17">
        <v>44776</v>
      </c>
      <c r="L1240" s="18">
        <v>17388.150000000001</v>
      </c>
      <c r="M1240" s="18">
        <v>-3.5368915039999997E-2</v>
      </c>
      <c r="N1240" s="18">
        <v>-1.53632417E-2</v>
      </c>
    </row>
    <row r="1241" spans="1:14" ht="15" thickBot="1" x14ac:dyDescent="0.35">
      <c r="A1241" s="17">
        <v>44777</v>
      </c>
      <c r="B1241" s="18">
        <v>94.2</v>
      </c>
      <c r="C1241" s="18">
        <v>2.338227297</v>
      </c>
      <c r="D1241" s="18">
        <v>4.6078994450000001E-2</v>
      </c>
      <c r="F1241" s="17">
        <v>44777</v>
      </c>
      <c r="G1241" s="18">
        <v>0.40200580969999999</v>
      </c>
      <c r="H1241" s="18">
        <v>0.40200580969999999</v>
      </c>
      <c r="I1241" s="18">
        <v>0.38179522030000002</v>
      </c>
      <c r="K1241" s="17">
        <v>44777</v>
      </c>
      <c r="L1241" s="18">
        <v>17382</v>
      </c>
      <c r="M1241" s="18">
        <v>8.9172707399999995E-2</v>
      </c>
      <c r="N1241" s="18">
        <v>3.8709957959999999E-2</v>
      </c>
    </row>
    <row r="1242" spans="1:14" ht="15" thickBot="1" x14ac:dyDescent="0.35">
      <c r="A1242" s="17">
        <v>44778</v>
      </c>
      <c r="B1242" s="18">
        <v>94.3</v>
      </c>
      <c r="C1242" s="18">
        <v>0.37194473960000002</v>
      </c>
      <c r="D1242" s="18">
        <v>0.97905392430000004</v>
      </c>
      <c r="F1242" s="17">
        <v>44778</v>
      </c>
      <c r="G1242" s="18">
        <v>-6.1718286300000001E-2</v>
      </c>
      <c r="H1242" s="18">
        <v>-6.1718286300000001E-2</v>
      </c>
      <c r="I1242" s="18">
        <v>1.008098731</v>
      </c>
      <c r="K1242" s="17">
        <v>44778</v>
      </c>
      <c r="L1242" s="18">
        <v>17397.5</v>
      </c>
      <c r="M1242" s="18">
        <v>0.73343871250000003</v>
      </c>
      <c r="N1242" s="18">
        <v>0.3173659607</v>
      </c>
    </row>
    <row r="1243" spans="1:14" ht="15" thickBot="1" x14ac:dyDescent="0.35">
      <c r="A1243" s="17">
        <v>44781</v>
      </c>
      <c r="B1243" s="18">
        <v>96.45</v>
      </c>
      <c r="C1243">
        <f>(B1243-B1244)/B1244*100</f>
        <v>0</v>
      </c>
      <c r="D1243">
        <v>0</v>
      </c>
      <c r="F1243" s="3">
        <v>44781</v>
      </c>
      <c r="G1243">
        <v>96.45</v>
      </c>
      <c r="H1243" s="18">
        <v>-6.1718286300000001E-2</v>
      </c>
      <c r="I1243" s="18">
        <v>0.40200580969999999</v>
      </c>
      <c r="K1243" s="17">
        <v>44781</v>
      </c>
      <c r="L1243" s="18">
        <v>17525.099999999999</v>
      </c>
      <c r="M1243">
        <f>(L1244-L1243)/L1243*100</f>
        <v>0</v>
      </c>
      <c r="N1243" s="18">
        <v>1.3522597169999999E-2</v>
      </c>
    </row>
    <row r="1244" spans="1:14" ht="15" thickBot="1" x14ac:dyDescent="0.35">
      <c r="A1244" s="17">
        <v>44782</v>
      </c>
      <c r="B1244">
        <v>96.45</v>
      </c>
      <c r="C1244">
        <f>(B1244-B1245)/B1245*100</f>
        <v>4.6663049376017325</v>
      </c>
      <c r="D1244">
        <v>-0.16526583538502276</v>
      </c>
      <c r="F1244" s="3">
        <v>44783</v>
      </c>
      <c r="G1244">
        <v>92.15</v>
      </c>
      <c r="H1244" s="18">
        <v>-6.1718286300000001E-2</v>
      </c>
      <c r="I1244" s="18">
        <v>0.70605571899999997</v>
      </c>
      <c r="K1244" s="17">
        <v>44782</v>
      </c>
      <c r="L1244">
        <v>17525.099999999999</v>
      </c>
      <c r="M1244">
        <f t="shared" ref="M1244:M1246" si="16">(L1245-L1244)/L1244*100</f>
        <v>5.5063879806685589E-2</v>
      </c>
      <c r="N1244" s="18">
        <v>0.1067806603</v>
      </c>
    </row>
    <row r="1245" spans="1:14" ht="15" thickBot="1" x14ac:dyDescent="0.35">
      <c r="A1245" s="17">
        <v>44783</v>
      </c>
      <c r="B1245">
        <v>92.15</v>
      </c>
      <c r="C1245">
        <f>(B1245-B1246)/B1246*100</f>
        <v>0</v>
      </c>
      <c r="D1245">
        <v>1.2818851979816102</v>
      </c>
      <c r="F1245" s="3">
        <v>44784</v>
      </c>
      <c r="G1245">
        <v>92.15</v>
      </c>
      <c r="H1245" s="18">
        <v>-6.1718286300000001E-2</v>
      </c>
      <c r="I1245" s="18">
        <v>4.1526168760000003E-2</v>
      </c>
      <c r="K1245" s="17">
        <v>44783</v>
      </c>
      <c r="L1245">
        <v>17534.75</v>
      </c>
      <c r="M1245">
        <f t="shared" si="16"/>
        <v>0.70859293688247615</v>
      </c>
      <c r="N1245" s="18">
        <v>-1.53632417E-2</v>
      </c>
    </row>
    <row r="1246" spans="1:14" ht="15" thickBot="1" x14ac:dyDescent="0.35">
      <c r="A1246" s="17">
        <v>44784</v>
      </c>
      <c r="B1246">
        <v>92.15</v>
      </c>
      <c r="C1246">
        <f>(B1246-B1247)/B1247*100</f>
        <v>0.38126361655774349</v>
      </c>
      <c r="D1246">
        <v>-1.045983215514648</v>
      </c>
      <c r="F1246" s="3">
        <v>44785</v>
      </c>
      <c r="G1246">
        <v>91.8</v>
      </c>
      <c r="H1246" s="18">
        <v>-6.1718286300000001E-2</v>
      </c>
      <c r="I1246" s="18">
        <v>0.75824435000000001</v>
      </c>
      <c r="K1246" s="17">
        <v>44784</v>
      </c>
      <c r="L1246">
        <v>17659</v>
      </c>
      <c r="M1246">
        <f t="shared" si="16"/>
        <v>0.22169998301150379</v>
      </c>
      <c r="N1246" s="18">
        <v>3.8709957959999999E-2</v>
      </c>
    </row>
    <row r="1247" spans="1:14" ht="15" thickBot="1" x14ac:dyDescent="0.35">
      <c r="A1247" s="17">
        <v>44785</v>
      </c>
      <c r="B1247">
        <v>91.8</v>
      </c>
      <c r="C1247">
        <v>0.25555</v>
      </c>
      <c r="D1247">
        <v>-9.4207082906313952E-2</v>
      </c>
      <c r="F1247" s="3">
        <v>44789</v>
      </c>
      <c r="G1247">
        <v>94.55</v>
      </c>
      <c r="H1247" s="18">
        <v>-6.1718286300000001E-2</v>
      </c>
      <c r="I1247" s="18">
        <v>4.4909828469999997</v>
      </c>
      <c r="K1247" s="17">
        <v>44785</v>
      </c>
      <c r="L1247">
        <v>17698.150000000001</v>
      </c>
      <c r="M1247">
        <v>0.26265625999999997</v>
      </c>
      <c r="N1247" s="18">
        <v>0.3173659607</v>
      </c>
    </row>
    <row r="1248" spans="1:14" x14ac:dyDescent="0.3">
      <c r="C1248" s="2"/>
      <c r="D1248" s="3"/>
      <c r="F1248" s="3"/>
    </row>
    <row r="1249" spans="2:6" x14ac:dyDescent="0.3">
      <c r="B1249" s="2"/>
      <c r="F1249" s="3"/>
    </row>
    <row r="1250" spans="2:6" x14ac:dyDescent="0.3">
      <c r="F1250" s="3"/>
    </row>
    <row r="1251" spans="2:6" x14ac:dyDescent="0.3">
      <c r="F1251" s="3"/>
    </row>
  </sheetData>
  <mergeCells count="11">
    <mergeCell ref="V58:X58"/>
    <mergeCell ref="V42:X42"/>
    <mergeCell ref="V50:Y50"/>
    <mergeCell ref="P7:T7"/>
    <mergeCell ref="P16:T16"/>
    <mergeCell ref="P25:T25"/>
    <mergeCell ref="Q33:T33"/>
    <mergeCell ref="Q42:T42"/>
    <mergeCell ref="V17:Z17"/>
    <mergeCell ref="V25:Z25"/>
    <mergeCell ref="V34:Z34"/>
  </mergeCells>
  <phoneticPr fontId="3" type="noConversion"/>
  <pageMargins left="0.7" right="0.7" top="0.75" bottom="0.75" header="0.3" footer="0.3"/>
  <pageSetup orientation="portrait" r:id="rId1"/>
  <ignoredErrors>
    <ignoredError sqref="S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</dc:creator>
  <cp:lastModifiedBy>KUNAL</cp:lastModifiedBy>
  <dcterms:created xsi:type="dcterms:W3CDTF">2021-08-12T10:24:35Z</dcterms:created>
  <dcterms:modified xsi:type="dcterms:W3CDTF">2023-01-08T05:01:36Z</dcterms:modified>
</cp:coreProperties>
</file>