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 Documents\UW Undergrad\Current Courses\CEE 395\Lab\PCC Lab\"/>
    </mc:Choice>
  </mc:AlternateContent>
  <bookViews>
    <workbookView xWindow="0" yWindow="0" windowWidth="22632" windowHeight="616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14" i="1"/>
  <c r="J15" i="1"/>
  <c r="J16" i="1"/>
  <c r="J12" i="1"/>
  <c r="I16" i="1"/>
  <c r="B35" i="1"/>
  <c r="B45" i="1" l="1"/>
  <c r="B47" i="1"/>
  <c r="C22" i="1"/>
  <c r="B22" i="1" s="1"/>
  <c r="B36" i="1" s="1"/>
  <c r="B44" i="1" s="1"/>
  <c r="B43" i="1"/>
  <c r="B21" i="1" l="1"/>
  <c r="D22" i="1"/>
  <c r="B20" i="1"/>
  <c r="B37" i="1"/>
  <c r="D9" i="1"/>
  <c r="D8" i="1"/>
  <c r="B19" i="1"/>
  <c r="B23" i="1" l="1"/>
  <c r="B38" i="1" s="1"/>
  <c r="B40" i="1" l="1"/>
  <c r="B48" i="1" s="1"/>
  <c r="B46" i="1"/>
  <c r="B24" i="1"/>
</calcChain>
</file>

<file path=xl/sharedStrings.xml><?xml version="1.0" encoding="utf-8"?>
<sst xmlns="http://schemas.openxmlformats.org/spreadsheetml/2006/main" count="57" uniqueCount="30">
  <si>
    <t xml:space="preserve">W/C </t>
  </si>
  <si>
    <t>FA Bulk SG</t>
  </si>
  <si>
    <t>CA Bulk SG</t>
  </si>
  <si>
    <t>Fineness Modulus</t>
  </si>
  <si>
    <t>CA Rodded Unit WT</t>
  </si>
  <si>
    <t>lb/ft^3</t>
  </si>
  <si>
    <t>Max Size CA</t>
  </si>
  <si>
    <t>12.5 mm</t>
  </si>
  <si>
    <t>SG Cement</t>
  </si>
  <si>
    <t>Absorption</t>
  </si>
  <si>
    <t>Dry Rodded</t>
  </si>
  <si>
    <t>Max Slump</t>
  </si>
  <si>
    <t>Min Slump</t>
  </si>
  <si>
    <t>target air percent</t>
  </si>
  <si>
    <t>Air</t>
  </si>
  <si>
    <t>course aggregate absorption</t>
  </si>
  <si>
    <t>Cement</t>
  </si>
  <si>
    <t>Water</t>
  </si>
  <si>
    <t>CA</t>
  </si>
  <si>
    <t>FA</t>
  </si>
  <si>
    <t>Total</t>
  </si>
  <si>
    <t>Weight (kg)</t>
  </si>
  <si>
    <t>Weight (lbs)</t>
  </si>
  <si>
    <t>W/C</t>
  </si>
  <si>
    <t>Weight</t>
  </si>
  <si>
    <t>1.5 cu ft</t>
  </si>
  <si>
    <t>Fine Agg</t>
  </si>
  <si>
    <t>Course Agg</t>
  </si>
  <si>
    <t>1cu yd</t>
  </si>
  <si>
    <t>Volumes (cu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</si>
</sst>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8"/>
  <sheetViews>
    <sheetView tabSelected="1" topLeftCell="A3" zoomScale="85" zoomScaleNormal="85" workbookViewId="0">
      <selection activeCell="A3" sqref="A3:F24"/>
    </sheetView>
  </sheetViews>
  <sheetFormatPr defaultRowHeight="14.4" x14ac:dyDescent="0.3"/>
  <cols>
    <col min="1" max="1" width="24.44140625" bestFit="1" customWidth="1"/>
    <col min="4" max="4" width="13.5546875" customWidth="1"/>
    <col min="5" max="5" width="11.77734375" bestFit="1" customWidth="1"/>
    <col min="8" max="8" width="10.5546875" bestFit="1" customWidth="1"/>
  </cols>
  <sheetData>
    <row r="3" spans="1:13" x14ac:dyDescent="0.3">
      <c r="A3" t="s">
        <v>0</v>
      </c>
      <c r="B3">
        <v>0.35</v>
      </c>
      <c r="E3" s="2" t="s">
        <v>21</v>
      </c>
      <c r="F3" s="3">
        <v>0.35</v>
      </c>
      <c r="H3" t="s">
        <v>23</v>
      </c>
      <c r="I3">
        <v>0.35</v>
      </c>
    </row>
    <row r="4" spans="1:13" x14ac:dyDescent="0.3">
      <c r="A4" t="s">
        <v>1</v>
      </c>
      <c r="B4">
        <v>2.59</v>
      </c>
      <c r="E4" s="3" t="s">
        <v>16</v>
      </c>
      <c r="F4" s="3">
        <v>568.57142857142856</v>
      </c>
    </row>
    <row r="5" spans="1:13" x14ac:dyDescent="0.3">
      <c r="A5" t="s">
        <v>2</v>
      </c>
      <c r="B5">
        <v>2.5499999999999998</v>
      </c>
      <c r="E5" s="3" t="s">
        <v>17</v>
      </c>
      <c r="F5" s="3">
        <v>218.88176020408164</v>
      </c>
      <c r="G5">
        <v>199</v>
      </c>
    </row>
    <row r="6" spans="1:13" x14ac:dyDescent="0.3">
      <c r="A6" t="s">
        <v>3</v>
      </c>
      <c r="B6">
        <v>3</v>
      </c>
      <c r="E6" s="3" t="s">
        <v>18</v>
      </c>
      <c r="F6" s="3">
        <v>795.2704081632653</v>
      </c>
    </row>
    <row r="7" spans="1:13" x14ac:dyDescent="0.3">
      <c r="A7" t="s">
        <v>4</v>
      </c>
      <c r="B7">
        <v>93.61</v>
      </c>
      <c r="C7" t="s">
        <v>5</v>
      </c>
      <c r="D7">
        <v>14.705</v>
      </c>
      <c r="E7" s="3" t="s">
        <v>19</v>
      </c>
      <c r="F7" s="3">
        <v>734.60269841269849</v>
      </c>
    </row>
    <row r="8" spans="1:13" x14ac:dyDescent="0.3">
      <c r="A8" t="s">
        <v>6</v>
      </c>
      <c r="B8" t="s">
        <v>7</v>
      </c>
      <c r="D8">
        <f>D7/(9.8)</f>
        <v>1.5005102040816325</v>
      </c>
      <c r="E8" s="3"/>
      <c r="F8" s="3"/>
    </row>
    <row r="9" spans="1:13" x14ac:dyDescent="0.3">
      <c r="A9" t="s">
        <v>10</v>
      </c>
      <c r="B9">
        <v>0.53</v>
      </c>
      <c r="D9">
        <f>D8*1000</f>
        <v>1500.5102040816325</v>
      </c>
      <c r="E9" s="3" t="s">
        <v>20</v>
      </c>
      <c r="F9" s="3">
        <v>2317.3262953514741</v>
      </c>
    </row>
    <row r="10" spans="1:13" x14ac:dyDescent="0.3">
      <c r="A10" t="s">
        <v>11</v>
      </c>
      <c r="B10">
        <v>75</v>
      </c>
    </row>
    <row r="11" spans="1:13" x14ac:dyDescent="0.3">
      <c r="A11" t="s">
        <v>12</v>
      </c>
      <c r="B11">
        <v>25</v>
      </c>
      <c r="E11" s="1" t="s">
        <v>22</v>
      </c>
      <c r="H11" s="1" t="s">
        <v>24</v>
      </c>
      <c r="I11" t="s">
        <v>25</v>
      </c>
      <c r="J11" t="s">
        <v>28</v>
      </c>
    </row>
    <row r="12" spans="1:13" x14ac:dyDescent="0.3">
      <c r="A12" t="s">
        <v>8</v>
      </c>
      <c r="B12">
        <v>3.15</v>
      </c>
      <c r="E12" s="3" t="s">
        <v>16</v>
      </c>
      <c r="F12">
        <v>958.61142857142852</v>
      </c>
      <c r="H12" t="s">
        <v>17</v>
      </c>
      <c r="I12">
        <v>20.5</v>
      </c>
      <c r="J12">
        <f>(I12/$M$12)*27</f>
        <v>369</v>
      </c>
      <c r="M12">
        <v>1.5</v>
      </c>
    </row>
    <row r="13" spans="1:13" x14ac:dyDescent="0.3">
      <c r="A13" t="s">
        <v>9</v>
      </c>
      <c r="B13">
        <v>0</v>
      </c>
      <c r="E13" s="3" t="s">
        <v>17</v>
      </c>
      <c r="F13">
        <v>369.03464770408164</v>
      </c>
      <c r="H13" t="s">
        <v>16</v>
      </c>
      <c r="I13">
        <v>53.24</v>
      </c>
      <c r="J13">
        <f t="shared" ref="J13:J16" si="0">(I13/$M$12)*27</f>
        <v>958.31999999999994</v>
      </c>
    </row>
    <row r="14" spans="1:13" x14ac:dyDescent="0.3">
      <c r="A14" t="s">
        <v>13</v>
      </c>
      <c r="B14">
        <v>2.5</v>
      </c>
      <c r="E14" s="3" t="s">
        <v>18</v>
      </c>
      <c r="F14">
        <v>1340.8259081632652</v>
      </c>
      <c r="H14" t="s">
        <v>26</v>
      </c>
      <c r="I14">
        <v>70.53</v>
      </c>
      <c r="J14">
        <f t="shared" si="0"/>
        <v>1269.5400000000002</v>
      </c>
    </row>
    <row r="15" spans="1:13" x14ac:dyDescent="0.3">
      <c r="A15" t="s">
        <v>15</v>
      </c>
      <c r="B15">
        <v>2.5000000000000001E-2</v>
      </c>
      <c r="E15" s="3" t="s">
        <v>19</v>
      </c>
      <c r="F15">
        <v>1238.5401495238095</v>
      </c>
      <c r="H15" t="s">
        <v>27</v>
      </c>
      <c r="I15">
        <v>75.22</v>
      </c>
      <c r="J15">
        <f t="shared" si="0"/>
        <v>1353.96</v>
      </c>
    </row>
    <row r="16" spans="1:13" x14ac:dyDescent="0.3">
      <c r="E16" s="3" t="s">
        <v>14</v>
      </c>
      <c r="F16">
        <v>0</v>
      </c>
      <c r="H16" t="s">
        <v>20</v>
      </c>
      <c r="I16">
        <f>SUM(I12:I15)</f>
        <v>219.49</v>
      </c>
      <c r="J16">
        <f t="shared" si="0"/>
        <v>3950.8200000000006</v>
      </c>
    </row>
    <row r="17" spans="1:6" x14ac:dyDescent="0.3">
      <c r="E17" s="3" t="s">
        <v>20</v>
      </c>
      <c r="F17">
        <v>3907.0121339625853</v>
      </c>
    </row>
    <row r="18" spans="1:6" x14ac:dyDescent="0.3">
      <c r="A18" s="1" t="s">
        <v>29</v>
      </c>
    </row>
    <row r="19" spans="1:6" x14ac:dyDescent="0.3">
      <c r="A19" t="s">
        <v>14</v>
      </c>
      <c r="B19">
        <f>0.025*1</f>
        <v>2.5000000000000001E-2</v>
      </c>
    </row>
    <row r="20" spans="1:6" x14ac:dyDescent="0.3">
      <c r="A20" t="s">
        <v>16</v>
      </c>
      <c r="B20">
        <f>B35/(3.15*1000)</f>
        <v>0.18049886621315192</v>
      </c>
    </row>
    <row r="21" spans="1:6" x14ac:dyDescent="0.3">
      <c r="A21" t="s">
        <v>18</v>
      </c>
      <c r="B21">
        <f>B37/(2.55*1000)</f>
        <v>0.31187074829931971</v>
      </c>
    </row>
    <row r="22" spans="1:6" x14ac:dyDescent="0.3">
      <c r="A22" t="s">
        <v>17</v>
      </c>
      <c r="B22">
        <f>0.199+C22</f>
        <v>0.21888176020408165</v>
      </c>
      <c r="C22">
        <f>0.025*B37/1000</f>
        <v>1.9881760204081632E-2</v>
      </c>
      <c r="D22">
        <f>C36/1000</f>
        <v>0.19900000000000001</v>
      </c>
    </row>
    <row r="23" spans="1:6" x14ac:dyDescent="0.3">
      <c r="A23" t="s">
        <v>19</v>
      </c>
      <c r="B23">
        <f>1-B19-D22-B20-B21</f>
        <v>0.28363038548752839</v>
      </c>
    </row>
    <row r="24" spans="1:6" x14ac:dyDescent="0.3">
      <c r="A24" t="s">
        <v>20</v>
      </c>
      <c r="B24">
        <f>SUM(B19:B23)</f>
        <v>1.0198817602040817</v>
      </c>
    </row>
    <row r="26" spans="1:6" x14ac:dyDescent="0.3">
      <c r="A26" s="1"/>
      <c r="D26" s="1"/>
    </row>
    <row r="34" spans="1:3" x14ac:dyDescent="0.3">
      <c r="A34" s="2" t="s">
        <v>21</v>
      </c>
      <c r="B34" s="3">
        <v>0.35</v>
      </c>
    </row>
    <row r="35" spans="1:3" x14ac:dyDescent="0.3">
      <c r="A35" s="3" t="s">
        <v>16</v>
      </c>
      <c r="B35" s="3">
        <f>C36/0.35</f>
        <v>568.57142857142856</v>
      </c>
    </row>
    <row r="36" spans="1:3" x14ac:dyDescent="0.3">
      <c r="A36" s="3" t="s">
        <v>17</v>
      </c>
      <c r="B36" s="3">
        <f>B22*1000</f>
        <v>218.88176020408164</v>
      </c>
      <c r="C36">
        <v>199</v>
      </c>
    </row>
    <row r="37" spans="1:3" x14ac:dyDescent="0.3">
      <c r="A37" s="3" t="s">
        <v>18</v>
      </c>
      <c r="B37" s="3">
        <f>D9*0.53</f>
        <v>795.2704081632653</v>
      </c>
    </row>
    <row r="38" spans="1:3" x14ac:dyDescent="0.3">
      <c r="A38" s="3" t="s">
        <v>19</v>
      </c>
      <c r="B38" s="3">
        <f>B23*2.59*1000</f>
        <v>734.60269841269849</v>
      </c>
    </row>
    <row r="39" spans="1:3" x14ac:dyDescent="0.3">
      <c r="A39" s="3"/>
      <c r="B39" s="3"/>
    </row>
    <row r="40" spans="1:3" x14ac:dyDescent="0.3">
      <c r="A40" s="3" t="s">
        <v>20</v>
      </c>
      <c r="B40" s="3">
        <f>SUM(B35:B38)</f>
        <v>2317.3262953514741</v>
      </c>
    </row>
    <row r="42" spans="1:3" x14ac:dyDescent="0.3">
      <c r="A42" s="1" t="s">
        <v>22</v>
      </c>
    </row>
    <row r="43" spans="1:3" x14ac:dyDescent="0.3">
      <c r="A43" s="3" t="s">
        <v>16</v>
      </c>
      <c r="B43">
        <f>B35*1.686</f>
        <v>958.61142857142852</v>
      </c>
    </row>
    <row r="44" spans="1:3" x14ac:dyDescent="0.3">
      <c r="A44" s="3" t="s">
        <v>17</v>
      </c>
      <c r="B44">
        <f t="shared" ref="B44:B48" si="1">B36*1.686</f>
        <v>369.03464770408164</v>
      </c>
    </row>
    <row r="45" spans="1:3" x14ac:dyDescent="0.3">
      <c r="A45" s="3" t="s">
        <v>18</v>
      </c>
      <c r="B45">
        <f t="shared" si="1"/>
        <v>1340.8259081632652</v>
      </c>
    </row>
    <row r="46" spans="1:3" x14ac:dyDescent="0.3">
      <c r="A46" s="3" t="s">
        <v>19</v>
      </c>
      <c r="B46">
        <f t="shared" si="1"/>
        <v>1238.5401495238095</v>
      </c>
    </row>
    <row r="47" spans="1:3" x14ac:dyDescent="0.3">
      <c r="A47" s="3" t="s">
        <v>14</v>
      </c>
      <c r="B47">
        <f t="shared" si="1"/>
        <v>0</v>
      </c>
    </row>
    <row r="48" spans="1:3" x14ac:dyDescent="0.3">
      <c r="A48" s="3" t="s">
        <v>20</v>
      </c>
      <c r="B48">
        <f t="shared" si="1"/>
        <v>3907.0121339625853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Kladar</dc:creator>
  <cp:lastModifiedBy>Kladar</cp:lastModifiedBy>
  <dcterms:created xsi:type="dcterms:W3CDTF">2016-09-26T18:50:16Z</dcterms:created>
  <dcterms:modified xsi:type="dcterms:W3CDTF">2016-11-10T14:37:11Z</dcterms:modified>
</cp:coreProperties>
</file>