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Lab\Unity\shen-master\doc\table\"/>
    </mc:Choice>
  </mc:AlternateContent>
  <bookViews>
    <workbookView xWindow="7200" yWindow="270" windowWidth="15045" windowHeight="12810"/>
  </bookViews>
  <sheets>
    <sheet name="Sheet1" sheetId="1" r:id="rId1"/>
    <sheet name="字段说明" sheetId="2" r:id="rId2"/>
    <sheet name="Sheet3" sheetId="3" r:id="rId3"/>
  </sheet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AT6" i="1" l="1"/>
  <c r="AT12" i="1" l="1"/>
  <c r="AU12" i="1"/>
  <c r="AV12" i="1"/>
  <c r="AW12" i="1"/>
  <c r="AX12" i="1"/>
  <c r="AY12" i="1"/>
  <c r="AZ12" i="1"/>
  <c r="AT13" i="1"/>
  <c r="AU13" i="1"/>
  <c r="AV13" i="1"/>
  <c r="AW13" i="1"/>
  <c r="AX13" i="1"/>
  <c r="AY13" i="1"/>
  <c r="AZ13" i="1"/>
  <c r="AT14" i="1"/>
  <c r="AU14" i="1"/>
  <c r="AV14" i="1"/>
  <c r="AW14" i="1"/>
  <c r="AX14" i="1"/>
  <c r="AY14" i="1"/>
  <c r="AZ14" i="1"/>
  <c r="AT15" i="1"/>
  <c r="AU15" i="1"/>
  <c r="AV15" i="1"/>
  <c r="AW15" i="1"/>
  <c r="AX15" i="1"/>
  <c r="AY15" i="1"/>
  <c r="AZ15" i="1"/>
  <c r="AT16" i="1"/>
  <c r="AU16" i="1"/>
  <c r="AV16" i="1"/>
  <c r="AW16" i="1"/>
  <c r="AX16" i="1"/>
  <c r="AY16" i="1"/>
  <c r="AZ16" i="1"/>
  <c r="AT7" i="1"/>
  <c r="AU7" i="1"/>
  <c r="AV7" i="1"/>
  <c r="AW7" i="1"/>
  <c r="AX7" i="1"/>
  <c r="AY7" i="1"/>
  <c r="AZ7" i="1"/>
  <c r="AT8" i="1"/>
  <c r="AU8" i="1"/>
  <c r="AV8" i="1"/>
  <c r="AW8" i="1"/>
  <c r="AX8" i="1"/>
  <c r="AY8" i="1"/>
  <c r="AZ8" i="1"/>
  <c r="AT9" i="1"/>
  <c r="AU9" i="1"/>
  <c r="AV9" i="1"/>
  <c r="AW9" i="1"/>
  <c r="AX9" i="1"/>
  <c r="AY9" i="1"/>
  <c r="AZ9" i="1"/>
  <c r="AT10" i="1"/>
  <c r="AU10" i="1"/>
  <c r="AV10" i="1"/>
  <c r="AW10" i="1"/>
  <c r="AX10" i="1"/>
  <c r="AY10" i="1"/>
  <c r="AZ10" i="1"/>
  <c r="AT11" i="1"/>
  <c r="AU11" i="1"/>
  <c r="AV11" i="1"/>
  <c r="AW11" i="1"/>
  <c r="AX11" i="1"/>
  <c r="AY11" i="1"/>
  <c r="AZ11" i="1"/>
  <c r="AU2" i="1"/>
  <c r="AV2" i="1"/>
  <c r="AW2" i="1"/>
  <c r="AX2" i="1"/>
  <c r="AY2" i="1"/>
  <c r="AZ2" i="1"/>
  <c r="AU3" i="1"/>
  <c r="AV3" i="1"/>
  <c r="AW3" i="1"/>
  <c r="AX3" i="1"/>
  <c r="AY3" i="1"/>
  <c r="AZ3" i="1"/>
  <c r="AU4" i="1"/>
  <c r="AV4" i="1"/>
  <c r="AW4" i="1"/>
  <c r="AX4" i="1"/>
  <c r="AY4" i="1"/>
  <c r="AZ4" i="1"/>
  <c r="AU5" i="1"/>
  <c r="AV5" i="1"/>
  <c r="AW5" i="1"/>
  <c r="AX5" i="1"/>
  <c r="AY5" i="1"/>
  <c r="AZ5" i="1"/>
  <c r="AU6" i="1"/>
  <c r="AV6" i="1"/>
  <c r="AW6" i="1"/>
  <c r="AX6" i="1"/>
  <c r="AY6" i="1"/>
  <c r="AZ6" i="1"/>
  <c r="AT3" i="1"/>
  <c r="AT4" i="1"/>
  <c r="AT5" i="1"/>
  <c r="AT2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C2" i="1"/>
  <c r="AD2" i="1"/>
  <c r="AE2" i="1"/>
  <c r="AF2" i="1"/>
  <c r="AG2" i="1"/>
  <c r="AC3" i="1"/>
  <c r="AD3" i="1"/>
  <c r="AE3" i="1"/>
  <c r="AF3" i="1"/>
  <c r="AG3" i="1"/>
  <c r="AC4" i="1"/>
  <c r="AD4" i="1"/>
  <c r="AE4" i="1"/>
  <c r="AF4" i="1"/>
  <c r="AG4" i="1"/>
  <c r="AC5" i="1"/>
  <c r="AD5" i="1"/>
  <c r="AE5" i="1"/>
  <c r="AF5" i="1"/>
  <c r="AG5" i="1"/>
  <c r="AC6" i="1"/>
  <c r="AD6" i="1"/>
  <c r="AE6" i="1"/>
  <c r="AF6" i="1"/>
  <c r="AG6" i="1"/>
  <c r="AB4" i="1"/>
  <c r="AB5" i="1"/>
  <c r="AB6" i="1"/>
  <c r="AB3" i="1"/>
  <c r="AB2" i="1"/>
  <c r="C4" i="3" l="1"/>
  <c r="C5" i="3"/>
  <c r="C6" i="3"/>
  <c r="C3" i="3"/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<sst xmlns="http://schemas.openxmlformats.org/spreadsheetml/2006/main" count="616" uniqueCount="98">
  <si>
    <t>“鉴定时五行出现的几率：鉴定时灵魂出现的几率：激活所需的道具类型”</t>
    <phoneticPr fontId="3" type="noConversion"/>
  </si>
  <si>
    <t>各个属性</t>
    <phoneticPr fontId="3" type="noConversion"/>
  </si>
  <si>
    <t>“该属性出现的几率-额外增加属性值的几率：该属性值下限-该属性值上限-额外增加的属性值大小”</t>
    <phoneticPr fontId="3" type="noConversion"/>
  </si>
  <si>
    <t>速度提升</t>
    <phoneticPr fontId="3" type="noConversion"/>
  </si>
  <si>
    <t>物攻附加</t>
    <phoneticPr fontId="3" type="noConversion"/>
  </si>
  <si>
    <t>化攻附加</t>
    <phoneticPr fontId="3" type="noConversion"/>
  </si>
  <si>
    <t>物防附加</t>
    <phoneticPr fontId="3" type="noConversion"/>
  </si>
  <si>
    <t>化防附加</t>
    <phoneticPr fontId="3" type="noConversion"/>
  </si>
  <si>
    <t>生命值附加</t>
    <phoneticPr fontId="3" type="noConversion"/>
  </si>
  <si>
    <t>等级</t>
    <phoneticPr fontId="3" type="noConversion"/>
  </si>
  <si>
    <t>白攻击</t>
    <phoneticPr fontId="3" type="noConversion"/>
  </si>
  <si>
    <t>剩余属性点</t>
    <phoneticPr fontId="3" type="noConversion"/>
  </si>
  <si>
    <t>品质前缀</t>
  </si>
  <si>
    <t>五行几率</t>
  </si>
  <si>
    <t>灵魂几率</t>
  </si>
  <si>
    <t>蓝1</t>
  </si>
  <si>
    <t>蓝2</t>
  </si>
  <si>
    <t>蓝3</t>
  </si>
  <si>
    <t>黄1</t>
  </si>
  <si>
    <t>黄2</t>
  </si>
  <si>
    <t>黄3</t>
  </si>
  <si>
    <t>绿1</t>
  </si>
  <si>
    <t>绿2</t>
  </si>
  <si>
    <t>绿3</t>
  </si>
  <si>
    <t>五行属性</t>
    <phoneticPr fontId="3" type="noConversion"/>
  </si>
  <si>
    <t>装备ID</t>
  </si>
  <si>
    <t>前缀</t>
  </si>
  <si>
    <t>增加物命中</t>
  </si>
  <si>
    <t>增加物防</t>
  </si>
  <si>
    <t>增加生命值</t>
  </si>
  <si>
    <t>品质</t>
    <phoneticPr fontId="3" type="noConversion"/>
  </si>
  <si>
    <t>单防归一</t>
    <phoneticPr fontId="3" type="noConversion"/>
  </si>
  <si>
    <t>"0"</t>
  </si>
  <si>
    <t>各个字段独立分别随机</t>
    <phoneticPr fontId="3" type="noConversion"/>
  </si>
  <si>
    <t>体力值</t>
    <phoneticPr fontId="3" type="noConversion"/>
  </si>
  <si>
    <t>偷取hpmp</t>
    <phoneticPr fontId="3" type="noConversion"/>
  </si>
  <si>
    <t>偷取经验</t>
    <phoneticPr fontId="3" type="noConversion"/>
  </si>
  <si>
    <t>闪避率增加</t>
    <phoneticPr fontId="3" type="noConversion"/>
  </si>
  <si>
    <t>物攻最大值附加</t>
    <phoneticPr fontId="3" type="noConversion"/>
  </si>
  <si>
    <t>各部分属性出现的几率和装备基础品质关联性越小越好</t>
    <phoneticPr fontId="3" type="noConversion"/>
  </si>
  <si>
    <t>体力值附加</t>
    <phoneticPr fontId="3" type="noConversion"/>
  </si>
  <si>
    <t>偷取体力</t>
    <phoneticPr fontId="3" type="noConversion"/>
  </si>
  <si>
    <t>偷取经验</t>
    <phoneticPr fontId="3" type="noConversion"/>
  </si>
  <si>
    <t>偷取生命</t>
    <phoneticPr fontId="3" type="noConversion"/>
  </si>
  <si>
    <t>属性附加几率</t>
    <phoneticPr fontId="3" type="noConversion"/>
  </si>
  <si>
    <t>增加物攻</t>
    <phoneticPr fontId="3" type="noConversion"/>
  </si>
  <si>
    <t>物攻增加</t>
  </si>
  <si>
    <t>物防增加</t>
  </si>
  <si>
    <t>生命值增加</t>
  </si>
  <si>
    <t>物理最大值增加</t>
    <phoneticPr fontId="3" type="noConversion"/>
  </si>
  <si>
    <t>闪避属性和移动速度的出现几率10%</t>
    <phoneticPr fontId="3" type="noConversion"/>
  </si>
  <si>
    <t>物攻提升</t>
    <phoneticPr fontId="3" type="noConversion"/>
  </si>
  <si>
    <t>物防提升</t>
    <phoneticPr fontId="3" type="noConversion"/>
  </si>
  <si>
    <t>生命值提升</t>
    <phoneticPr fontId="3" type="noConversion"/>
  </si>
  <si>
    <t>紫</t>
    <phoneticPr fontId="3" type="noConversion"/>
  </si>
  <si>
    <t>"0"</t>
    <phoneticPr fontId="3" type="noConversion"/>
  </si>
  <si>
    <t>"0"</t>
    <phoneticPr fontId="3" type="noConversion"/>
  </si>
  <si>
    <t>"0"</t>
    <phoneticPr fontId="3" type="noConversion"/>
  </si>
  <si>
    <t>致命一击2</t>
    <phoneticPr fontId="3" type="noConversion"/>
  </si>
  <si>
    <t>忽视防御2</t>
    <phoneticPr fontId="3" type="noConversion"/>
  </si>
  <si>
    <t>重击2</t>
    <phoneticPr fontId="3" type="noConversion"/>
  </si>
  <si>
    <t>伤害反射2</t>
    <phoneticPr fontId="3" type="noConversion"/>
  </si>
  <si>
    <t>物伤减少2</t>
    <phoneticPr fontId="3" type="noConversion"/>
  </si>
  <si>
    <t>化伤减少2</t>
    <phoneticPr fontId="3" type="noConversion"/>
  </si>
  <si>
    <t>闪避2</t>
    <phoneticPr fontId="3" type="noConversion"/>
  </si>
  <si>
    <t>生命</t>
    <phoneticPr fontId="3" type="noConversion"/>
  </si>
  <si>
    <t>物攻</t>
    <phoneticPr fontId="3" type="noConversion"/>
  </si>
  <si>
    <t>法攻</t>
    <phoneticPr fontId="3" type="noConversion"/>
  </si>
  <si>
    <t>物防</t>
    <phoneticPr fontId="3" type="noConversion"/>
  </si>
  <si>
    <t>法防</t>
    <phoneticPr fontId="3" type="noConversion"/>
  </si>
  <si>
    <t>品质</t>
    <phoneticPr fontId="10" type="noConversion"/>
  </si>
  <si>
    <t>比例</t>
    <phoneticPr fontId="10" type="noConversion"/>
  </si>
  <si>
    <t>白色</t>
    <phoneticPr fontId="10" type="noConversion"/>
  </si>
  <si>
    <t>蓝色</t>
    <phoneticPr fontId="10" type="noConversion"/>
  </si>
  <si>
    <t>黄色</t>
    <phoneticPr fontId="10" type="noConversion"/>
  </si>
  <si>
    <t>绿色</t>
    <phoneticPr fontId="10" type="noConversion"/>
  </si>
  <si>
    <t>紫色</t>
    <phoneticPr fontId="10" type="noConversion"/>
  </si>
  <si>
    <t>赤色</t>
    <phoneticPr fontId="10" type="noConversion"/>
  </si>
  <si>
    <t>增加法攻</t>
    <phoneticPr fontId="3" type="noConversion"/>
  </si>
  <si>
    <t>增加法命中</t>
  </si>
  <si>
    <t>增加法防</t>
  </si>
  <si>
    <t>法攻增加</t>
  </si>
  <si>
    <t>法学最大值增加</t>
  </si>
  <si>
    <t>法防增加</t>
  </si>
  <si>
    <t>法攻附加</t>
  </si>
  <si>
    <t>法防附加</t>
  </si>
  <si>
    <t>法攻最大值附加</t>
  </si>
  <si>
    <t>法攻提升</t>
  </si>
  <si>
    <t>法防提升</t>
  </si>
  <si>
    <t>法伤减少2</t>
  </si>
  <si>
    <t>青龙攻击</t>
    <phoneticPr fontId="3" type="noConversion"/>
  </si>
  <si>
    <t>白虎攻击</t>
    <phoneticPr fontId="3" type="noConversion"/>
  </si>
  <si>
    <t>朱雀攻击</t>
    <phoneticPr fontId="3" type="noConversion"/>
  </si>
  <si>
    <t>玄武攻击</t>
    <phoneticPr fontId="3" type="noConversion"/>
  </si>
  <si>
    <t>青龙防御</t>
    <phoneticPr fontId="3" type="noConversion"/>
  </si>
  <si>
    <t>白虎防御</t>
    <phoneticPr fontId="3" type="noConversion"/>
  </si>
  <si>
    <t>朱雀防御</t>
    <phoneticPr fontId="3" type="noConversion"/>
  </si>
  <si>
    <t>玄武防御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</si>
</sst>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48"/>
      <name val="微软雅黑"/>
      <family val="2"/>
      <charset val="134"/>
    </font>
    <font>
      <b/>
      <sz val="10"/>
      <color indexed="17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4" fillId="0" borderId="0" xfId="0" applyNumberFormat="1" applyFont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2" fillId="0" borderId="0" xfId="3">
      <alignment vertical="center"/>
    </xf>
    <xf numFmtId="0" fontId="4" fillId="0" borderId="0" xfId="3" applyFont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49" fontId="4" fillId="13" borderId="0" xfId="0" applyNumberFormat="1" applyFont="1" applyFill="1" applyAlignment="1">
      <alignment horizontal="center" vertical="center"/>
    </xf>
    <xf numFmtId="49" fontId="5" fillId="13" borderId="0" xfId="0" applyNumberFormat="1" applyFont="1" applyFill="1" applyAlignment="1">
      <alignment horizontal="center" vertical="center"/>
    </xf>
    <xf numFmtId="49" fontId="6" fillId="13" borderId="0" xfId="0" applyNumberFormat="1" applyFont="1" applyFill="1" applyAlignment="1">
      <alignment horizontal="center" vertical="center"/>
    </xf>
    <xf numFmtId="0" fontId="4" fillId="13" borderId="0" xfId="0" applyFont="1" applyFill="1" applyAlignment="1">
      <alignment horizontal="center"/>
    </xf>
    <xf numFmtId="0" fontId="7" fillId="0" borderId="0" xfId="0" applyFont="1" applyAlignment="1">
      <alignment horizontal="left" vertical="center"/>
    </xf>
  </cellXfs>
  <cellStyles count="4">
    <cellStyle name="常规" xfId="0" builtinId="0"/>
    <cellStyle name="常规 2" xfId="3"/>
    <cellStyle name="常规 3" xfId="2"/>
    <cellStyle name="常规_装备基本数值" xfId="1"/>
  </cellStyles>
  <dxfs count="1"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6"/>
  <sheetViews>
    <sheetView tabSelected="1" zoomScaleNormal="100" workbookViewId="0">
      <pane xSplit="3" ySplit="1" topLeftCell="AP2" activePane="bottomRight" state="frozenSplit"/>
      <selection pane="topRight" activeCell="AG1950" sqref="AG1950"/>
      <selection pane="bottomLeft" activeCell="E5949" sqref="E5949"/>
      <selection pane="bottomRight" activeCell="AS8" sqref="AS8"/>
    </sheetView>
  </sheetViews>
  <sheetFormatPr defaultRowHeight="16.5" x14ac:dyDescent="0.15"/>
  <cols>
    <col min="1" max="1" width="6.5" style="1" bestFit="1" customWidth="1"/>
    <col min="2" max="3" width="4.75" style="1" bestFit="1" customWidth="1"/>
    <col min="4" max="4" width="16.375" style="1" bestFit="1" customWidth="1"/>
    <col min="5" max="5" width="21.75" style="1" bestFit="1" customWidth="1"/>
    <col min="6" max="10" width="19.5" style="1" bestFit="1" customWidth="1"/>
    <col min="11" max="11" width="21.75" style="1" bestFit="1" customWidth="1"/>
    <col min="12" max="21" width="17.375" style="1" bestFit="1" customWidth="1"/>
    <col min="22" max="23" width="18.5" style="1" bestFit="1" customWidth="1"/>
    <col min="24" max="25" width="17.375" style="1" bestFit="1" customWidth="1"/>
    <col min="26" max="26" width="19.5" style="1" bestFit="1" customWidth="1"/>
    <col min="27" max="27" width="8" style="1" bestFit="1" customWidth="1"/>
    <col min="28" max="31" width="19.5" style="13" bestFit="1" customWidth="1"/>
    <col min="32" max="32" width="21.75" style="13" bestFit="1" customWidth="1"/>
    <col min="33" max="33" width="19.5" style="13" bestFit="1" customWidth="1"/>
    <col min="34" max="35" width="19.5" style="1" bestFit="1" customWidth="1"/>
    <col min="36" max="36" width="16.25" style="1" bestFit="1" customWidth="1"/>
    <col min="37" max="38" width="14" style="1" bestFit="1" customWidth="1"/>
    <col min="39" max="39" width="24" style="13" bestFit="1" customWidth="1"/>
    <col min="40" max="40" width="18.5" style="13" bestFit="1" customWidth="1"/>
    <col min="41" max="45" width="19.5" style="1" bestFit="1" customWidth="1"/>
    <col min="46" max="52" width="17.375" style="1" bestFit="1" customWidth="1"/>
    <col min="53" max="16384" width="9" style="1"/>
  </cols>
  <sheetData>
    <row r="1" spans="1:52" x14ac:dyDescent="0.35">
      <c r="A1" s="54" t="s">
        <v>25</v>
      </c>
      <c r="B1" s="54" t="s">
        <v>30</v>
      </c>
      <c r="C1" s="54" t="s">
        <v>26</v>
      </c>
      <c r="D1" s="55" t="s">
        <v>24</v>
      </c>
      <c r="E1" s="56" t="s">
        <v>45</v>
      </c>
      <c r="F1" s="56" t="s">
        <v>78</v>
      </c>
      <c r="G1" s="56" t="s">
        <v>27</v>
      </c>
      <c r="H1" s="56" t="s">
        <v>79</v>
      </c>
      <c r="I1" s="56" t="s">
        <v>28</v>
      </c>
      <c r="J1" s="56" t="s">
        <v>80</v>
      </c>
      <c r="K1" s="56" t="s">
        <v>29</v>
      </c>
      <c r="L1" s="56" t="s">
        <v>90</v>
      </c>
      <c r="M1" s="56" t="s">
        <v>91</v>
      </c>
      <c r="N1" s="56" t="s">
        <v>92</v>
      </c>
      <c r="O1" s="56" t="s">
        <v>93</v>
      </c>
      <c r="P1" s="56" t="s">
        <v>94</v>
      </c>
      <c r="Q1" s="56" t="s">
        <v>95</v>
      </c>
      <c r="R1" s="56" t="s">
        <v>96</v>
      </c>
      <c r="S1" s="56" t="s">
        <v>97</v>
      </c>
      <c r="T1" s="55" t="s">
        <v>46</v>
      </c>
      <c r="U1" s="55" t="s">
        <v>81</v>
      </c>
      <c r="V1" s="55" t="s">
        <v>49</v>
      </c>
      <c r="W1" s="55" t="s">
        <v>82</v>
      </c>
      <c r="X1" s="55" t="s">
        <v>47</v>
      </c>
      <c r="Y1" s="55" t="s">
        <v>83</v>
      </c>
      <c r="Z1" s="55" t="s">
        <v>48</v>
      </c>
      <c r="AA1" s="57" t="s">
        <v>31</v>
      </c>
      <c r="AB1" s="55" t="s">
        <v>4</v>
      </c>
      <c r="AC1" s="55" t="s">
        <v>84</v>
      </c>
      <c r="AD1" s="55" t="s">
        <v>6</v>
      </c>
      <c r="AE1" s="55" t="s">
        <v>85</v>
      </c>
      <c r="AF1" s="55" t="s">
        <v>8</v>
      </c>
      <c r="AG1" s="55" t="s">
        <v>40</v>
      </c>
      <c r="AH1" s="55" t="s">
        <v>38</v>
      </c>
      <c r="AI1" s="55" t="s">
        <v>86</v>
      </c>
      <c r="AJ1" s="55" t="s">
        <v>43</v>
      </c>
      <c r="AK1" s="55" t="s">
        <v>41</v>
      </c>
      <c r="AL1" s="55" t="s">
        <v>42</v>
      </c>
      <c r="AM1" s="55" t="s">
        <v>3</v>
      </c>
      <c r="AN1" s="55" t="s">
        <v>37</v>
      </c>
      <c r="AO1" s="54" t="s">
        <v>51</v>
      </c>
      <c r="AP1" s="54" t="s">
        <v>87</v>
      </c>
      <c r="AQ1" s="54" t="s">
        <v>52</v>
      </c>
      <c r="AR1" s="54" t="s">
        <v>88</v>
      </c>
      <c r="AS1" s="54" t="s">
        <v>53</v>
      </c>
      <c r="AT1" s="58" t="s">
        <v>58</v>
      </c>
      <c r="AU1" s="58" t="s">
        <v>59</v>
      </c>
      <c r="AV1" s="58" t="s">
        <v>60</v>
      </c>
      <c r="AW1" s="58" t="s">
        <v>61</v>
      </c>
      <c r="AX1" s="58" t="s">
        <v>62</v>
      </c>
      <c r="AY1" s="58" t="s">
        <v>89</v>
      </c>
      <c r="AZ1" s="58" t="s">
        <v>64</v>
      </c>
    </row>
    <row r="2" spans="1:52" s="3" customFormat="1" x14ac:dyDescent="0.15">
      <c r="A2" s="3">
        <v>1000</v>
      </c>
      <c r="B2" s="3">
        <v>1</v>
      </c>
      <c r="C2" s="3">
        <v>0</v>
      </c>
      <c r="D2" s="3" t="s">
        <v>56</v>
      </c>
      <c r="E2" s="3" t="str">
        <f>"""10000-0:"&amp;40*0.2&amp;"-"&amp;40*0.2&amp;"-0"""</f>
        <v>"10000-0:8-8-0"</v>
      </c>
      <c r="F2" s="3" t="s">
        <v>55</v>
      </c>
      <c r="G2" s="3" t="s">
        <v>32</v>
      </c>
      <c r="H2" s="3" t="s">
        <v>32</v>
      </c>
      <c r="I2" s="3" t="s">
        <v>55</v>
      </c>
      <c r="J2" s="3" t="s">
        <v>55</v>
      </c>
      <c r="K2" s="3" t="s">
        <v>55</v>
      </c>
      <c r="L2" s="3" t="s">
        <v>55</v>
      </c>
      <c r="M2" s="3" t="s">
        <v>55</v>
      </c>
      <c r="N2" s="3" t="s">
        <v>55</v>
      </c>
      <c r="O2" s="3" t="s">
        <v>55</v>
      </c>
      <c r="P2" s="3" t="s">
        <v>55</v>
      </c>
      <c r="Q2" s="3" t="s">
        <v>55</v>
      </c>
      <c r="R2" s="3" t="s">
        <v>55</v>
      </c>
      <c r="S2" s="3" t="s">
        <v>55</v>
      </c>
      <c r="T2" s="3" t="s">
        <v>55</v>
      </c>
      <c r="U2" s="3" t="s">
        <v>55</v>
      </c>
      <c r="V2" s="3" t="s">
        <v>55</v>
      </c>
      <c r="W2" s="3" t="s">
        <v>55</v>
      </c>
      <c r="X2" s="3" t="s">
        <v>55</v>
      </c>
      <c r="Y2" s="3" t="s">
        <v>55</v>
      </c>
      <c r="Z2" s="3" t="s">
        <v>55</v>
      </c>
      <c r="AA2" s="3">
        <v>0</v>
      </c>
      <c r="AB2" s="13" t="str">
        <f>IF(Sheet3!G2=0,"""0""","""10000-0:"&amp;Sheet3!G2&amp;"-"&amp;Sheet3!G2&amp;"-0""")</f>
        <v>"0"</v>
      </c>
      <c r="AC2" s="13" t="str">
        <f>IF(Sheet3!H2=0,"""0""","""10000-0:"&amp;Sheet3!H2&amp;"-"&amp;Sheet3!H2&amp;"-0""")</f>
        <v>"0"</v>
      </c>
      <c r="AD2" s="13" t="str">
        <f>IF(Sheet3!I2=0,"""0""","""10000-0:"&amp;Sheet3!I2&amp;"-"&amp;Sheet3!I2&amp;"-0""")</f>
        <v>"0"</v>
      </c>
      <c r="AE2" s="13" t="str">
        <f>IF(Sheet3!J2=0,"""0""","""10000-0:"&amp;Sheet3!J2&amp;"-"&amp;Sheet3!J2&amp;"-0""")</f>
        <v>"0"</v>
      </c>
      <c r="AF2" s="13" t="str">
        <f>IF(Sheet3!K2=0,"""0""","""10000-0:"&amp;Sheet3!K2&amp;"-"&amp;Sheet3!K2&amp;"-0""")</f>
        <v>"0"</v>
      </c>
      <c r="AG2" s="13" t="str">
        <f>IF(Sheet3!L2=0,"""0""","""10000-0:"&amp;Sheet3!L2&amp;"-"&amp;Sheet3!L2&amp;"-0""")</f>
        <v>"0"</v>
      </c>
      <c r="AH2" s="3" t="s">
        <v>55</v>
      </c>
      <c r="AI2" s="3" t="s">
        <v>55</v>
      </c>
      <c r="AJ2" s="3" t="s">
        <v>55</v>
      </c>
      <c r="AK2" s="3" t="s">
        <v>55</v>
      </c>
      <c r="AL2" s="3" t="s">
        <v>55</v>
      </c>
      <c r="AM2" s="13" t="s">
        <v>55</v>
      </c>
      <c r="AN2" s="13" t="s">
        <v>55</v>
      </c>
      <c r="AO2" s="3" t="s">
        <v>32</v>
      </c>
      <c r="AP2" s="3" t="s">
        <v>32</v>
      </c>
      <c r="AQ2" s="3" t="s">
        <v>32</v>
      </c>
      <c r="AR2" s="3" t="s">
        <v>32</v>
      </c>
      <c r="AS2" s="3" t="s">
        <v>32</v>
      </c>
      <c r="AT2" s="3" t="str">
        <f>IF(Sheet3!M2=0,"""0""","""10000-0:"&amp;Sheet3!M2&amp;"-"&amp;Sheet3!M2&amp;"-0""")</f>
        <v>"0"</v>
      </c>
      <c r="AU2" s="3" t="str">
        <f>IF(Sheet3!N2=0,"""0""","""10000-0:"&amp;Sheet3!N2&amp;"-"&amp;Sheet3!N2&amp;"-0""")</f>
        <v>"0"</v>
      </c>
      <c r="AV2" s="3" t="str">
        <f>IF(Sheet3!O2=0,"""0""","""10000-0:"&amp;Sheet3!O2&amp;"-"&amp;Sheet3!O2&amp;"-0""")</f>
        <v>"0"</v>
      </c>
      <c r="AW2" s="3" t="str">
        <f>IF(Sheet3!P2=0,"""0""","""10000-0:"&amp;Sheet3!P2&amp;"-"&amp;Sheet3!P2&amp;"-0""")</f>
        <v>"0"</v>
      </c>
      <c r="AX2" s="3" t="str">
        <f>IF(Sheet3!Q2=0,"""0""","""10000-0:"&amp;Sheet3!Q2&amp;"-"&amp;Sheet3!Q2&amp;"-0""")</f>
        <v>"0"</v>
      </c>
      <c r="AY2" s="3" t="str">
        <f>IF(Sheet3!R2=0,"""0""","""10000-0:"&amp;Sheet3!R2&amp;"-"&amp;Sheet3!R2&amp;"-0""")</f>
        <v>"0"</v>
      </c>
      <c r="AZ2" s="3" t="str">
        <f>IF(Sheet3!S2=0,"""0""","""10000-0:"&amp;Sheet3!S2&amp;"-"&amp;Sheet3!S2&amp;"-0""")</f>
        <v>"0"</v>
      </c>
    </row>
    <row r="3" spans="1:52" s="3" customFormat="1" x14ac:dyDescent="0.15">
      <c r="A3" s="3">
        <v>1000</v>
      </c>
      <c r="B3" s="3">
        <v>2</v>
      </c>
      <c r="C3" s="3">
        <v>0</v>
      </c>
      <c r="D3" s="3" t="s">
        <v>57</v>
      </c>
      <c r="E3" s="3" t="str">
        <f>"""10000-0:"&amp;40*0.4&amp;"-"&amp;40*0.4&amp;"-0"""</f>
        <v>"10000-0:16-16-0"</v>
      </c>
      <c r="F3" s="3" t="s">
        <v>55</v>
      </c>
      <c r="G3" s="3" t="s">
        <v>32</v>
      </c>
      <c r="H3" s="3" t="s">
        <v>32</v>
      </c>
      <c r="I3" s="3" t="s">
        <v>55</v>
      </c>
      <c r="J3" s="3" t="s">
        <v>55</v>
      </c>
      <c r="K3" s="3" t="s">
        <v>55</v>
      </c>
      <c r="L3" s="3" t="s">
        <v>55</v>
      </c>
      <c r="M3" s="3" t="s">
        <v>55</v>
      </c>
      <c r="N3" s="3" t="s">
        <v>55</v>
      </c>
      <c r="O3" s="3" t="s">
        <v>55</v>
      </c>
      <c r="P3" s="3" t="s">
        <v>55</v>
      </c>
      <c r="Q3" s="3" t="s">
        <v>55</v>
      </c>
      <c r="R3" s="3" t="s">
        <v>55</v>
      </c>
      <c r="S3" s="3" t="s">
        <v>55</v>
      </c>
      <c r="T3" s="3" t="s">
        <v>55</v>
      </c>
      <c r="U3" s="3" t="s">
        <v>55</v>
      </c>
      <c r="V3" s="3" t="s">
        <v>55</v>
      </c>
      <c r="W3" s="3" t="s">
        <v>55</v>
      </c>
      <c r="X3" s="3" t="s">
        <v>55</v>
      </c>
      <c r="Y3" s="3" t="s">
        <v>55</v>
      </c>
      <c r="Z3" s="3" t="s">
        <v>55</v>
      </c>
      <c r="AA3" s="3">
        <v>0</v>
      </c>
      <c r="AB3" s="13" t="str">
        <f>IF(Sheet3!G3=0,"""0""","""10000-0:"&amp;Sheet3!G3&amp;"-"&amp;Sheet3!G3&amp;"-0""")</f>
        <v>"10000-0:19-19-0"</v>
      </c>
      <c r="AC3" s="13" t="str">
        <f>IF(Sheet3!H3=0,"""0""","""10000-0:"&amp;Sheet3!H3&amp;"-"&amp;Sheet3!H3&amp;"-0""")</f>
        <v>"0"</v>
      </c>
      <c r="AD3" s="13" t="str">
        <f>IF(Sheet3!I3=0,"""0""","""10000-0:"&amp;Sheet3!I3&amp;"-"&amp;Sheet3!I3&amp;"-0""")</f>
        <v>"0"</v>
      </c>
      <c r="AE3" s="13" t="str">
        <f>IF(Sheet3!J3=0,"""0""","""10000-0:"&amp;Sheet3!J3&amp;"-"&amp;Sheet3!J3&amp;"-0""")</f>
        <v>"0"</v>
      </c>
      <c r="AF3" s="13" t="str">
        <f>IF(Sheet3!K3=0,"""0""","""10000-0:"&amp;Sheet3!K3&amp;"-"&amp;Sheet3!K3&amp;"-0""")</f>
        <v>"10000-0:113-113-0"</v>
      </c>
      <c r="AG3" s="13" t="str">
        <f>IF(Sheet3!L3=0,"""0""","""10000-0:"&amp;Sheet3!L3&amp;"-"&amp;Sheet3!L3&amp;"-0""")</f>
        <v>"0"</v>
      </c>
      <c r="AH3" s="3" t="s">
        <v>55</v>
      </c>
      <c r="AI3" s="3" t="s">
        <v>55</v>
      </c>
      <c r="AJ3" s="3" t="s">
        <v>55</v>
      </c>
      <c r="AK3" s="3" t="s">
        <v>55</v>
      </c>
      <c r="AL3" s="3" t="s">
        <v>55</v>
      </c>
      <c r="AM3" s="13" t="s">
        <v>55</v>
      </c>
      <c r="AN3" s="13" t="s">
        <v>55</v>
      </c>
      <c r="AO3" s="3" t="s">
        <v>32</v>
      </c>
      <c r="AP3" s="3" t="s">
        <v>32</v>
      </c>
      <c r="AQ3" s="3" t="s">
        <v>32</v>
      </c>
      <c r="AR3" s="3" t="s">
        <v>32</v>
      </c>
      <c r="AS3" s="3" t="s">
        <v>32</v>
      </c>
      <c r="AT3" s="3" t="str">
        <f>IF(Sheet3!M3=0,"""0""","""10000-0:"&amp;Sheet3!M3&amp;"-"&amp;Sheet3!M3&amp;"-0""")</f>
        <v>"0"</v>
      </c>
      <c r="AU3" s="3" t="str">
        <f>IF(Sheet3!N3=0,"""0""","""10000-0:"&amp;Sheet3!N3&amp;"-"&amp;Sheet3!N3&amp;"-0""")</f>
        <v>"0"</v>
      </c>
      <c r="AV3" s="3" t="str">
        <f>IF(Sheet3!O3=0,"""0""","""10000-0:"&amp;Sheet3!O3&amp;"-"&amp;Sheet3!O3&amp;"-0""")</f>
        <v>"0"</v>
      </c>
      <c r="AW3" s="3" t="str">
        <f>IF(Sheet3!P3=0,"""0""","""10000-0:"&amp;Sheet3!P3&amp;"-"&amp;Sheet3!P3&amp;"-0""")</f>
        <v>"0"</v>
      </c>
      <c r="AX3" s="3" t="str">
        <f>IF(Sheet3!Q3=0,"""0""","""10000-0:"&amp;Sheet3!Q3&amp;"-"&amp;Sheet3!Q3&amp;"-0""")</f>
        <v>"0"</v>
      </c>
      <c r="AY3" s="3" t="str">
        <f>IF(Sheet3!R3=0,"""0""","""10000-0:"&amp;Sheet3!R3&amp;"-"&amp;Sheet3!R3&amp;"-0""")</f>
        <v>"0"</v>
      </c>
      <c r="AZ3" s="3" t="str">
        <f>IF(Sheet3!S3=0,"""0""","""10000-0:"&amp;Sheet3!S3&amp;"-"&amp;Sheet3!S3&amp;"-0""")</f>
        <v>"0"</v>
      </c>
    </row>
    <row r="4" spans="1:52" s="3" customFormat="1" x14ac:dyDescent="0.15">
      <c r="A4" s="3">
        <v>1000</v>
      </c>
      <c r="B4" s="3">
        <v>3</v>
      </c>
      <c r="C4" s="3">
        <v>0</v>
      </c>
      <c r="D4" s="3" t="s">
        <v>32</v>
      </c>
      <c r="E4" s="3" t="str">
        <f>"""10000-0:"&amp;40*0.6&amp;"-"&amp;40*0.6&amp;"-0"""</f>
        <v>"10000-0:24-24-0"</v>
      </c>
      <c r="F4" s="3" t="s">
        <v>55</v>
      </c>
      <c r="G4" s="3" t="s">
        <v>32</v>
      </c>
      <c r="H4" s="3" t="s">
        <v>32</v>
      </c>
      <c r="I4" s="3" t="s">
        <v>55</v>
      </c>
      <c r="J4" s="3" t="s">
        <v>55</v>
      </c>
      <c r="K4" s="3" t="s">
        <v>55</v>
      </c>
      <c r="L4" s="3" t="s">
        <v>55</v>
      </c>
      <c r="M4" s="3" t="s">
        <v>55</v>
      </c>
      <c r="N4" s="3" t="s">
        <v>55</v>
      </c>
      <c r="O4" s="3" t="s">
        <v>55</v>
      </c>
      <c r="P4" s="3" t="s">
        <v>55</v>
      </c>
      <c r="Q4" s="3" t="s">
        <v>55</v>
      </c>
      <c r="R4" s="3" t="s">
        <v>55</v>
      </c>
      <c r="S4" s="3" t="s">
        <v>55</v>
      </c>
      <c r="T4" s="3" t="s">
        <v>55</v>
      </c>
      <c r="U4" s="3" t="s">
        <v>55</v>
      </c>
      <c r="V4" s="3" t="s">
        <v>55</v>
      </c>
      <c r="W4" s="3" t="s">
        <v>55</v>
      </c>
      <c r="X4" s="3" t="s">
        <v>55</v>
      </c>
      <c r="Y4" s="3" t="s">
        <v>55</v>
      </c>
      <c r="Z4" s="3" t="s">
        <v>55</v>
      </c>
      <c r="AA4" s="3">
        <v>0</v>
      </c>
      <c r="AB4" s="13" t="str">
        <f>IF(Sheet3!G4=0,"""0""","""10000-0:"&amp;Sheet3!G4&amp;"-"&amp;Sheet3!G4&amp;"-0""")</f>
        <v>"10000-0:38-38-0"</v>
      </c>
      <c r="AC4" s="13" t="str">
        <f>IF(Sheet3!H4=0,"""0""","""10000-0:"&amp;Sheet3!H4&amp;"-"&amp;Sheet3!H4&amp;"-0""")</f>
        <v>"0"</v>
      </c>
      <c r="AD4" s="13" t="str">
        <f>IF(Sheet3!I4=0,"""0""","""10000-0:"&amp;Sheet3!I4&amp;"-"&amp;Sheet3!I4&amp;"-0""")</f>
        <v>"10000-0:27-27-0"</v>
      </c>
      <c r="AE4" s="13" t="str">
        <f>IF(Sheet3!J4=0,"""0""","""10000-0:"&amp;Sheet3!J4&amp;"-"&amp;Sheet3!J4&amp;"-0""")</f>
        <v>"0"</v>
      </c>
      <c r="AF4" s="13" t="str">
        <f>IF(Sheet3!K4=0,"""0""","""10000-0:"&amp;Sheet3!K4&amp;"-"&amp;Sheet3!K4&amp;"-0""")</f>
        <v>"10000-0:225-225-0"</v>
      </c>
      <c r="AG4" s="13" t="str">
        <f>IF(Sheet3!L4=0,"""0""","""10000-0:"&amp;Sheet3!L4&amp;"-"&amp;Sheet3!L4&amp;"-0""")</f>
        <v>"0"</v>
      </c>
      <c r="AH4" s="3" t="s">
        <v>55</v>
      </c>
      <c r="AI4" s="3" t="s">
        <v>55</v>
      </c>
      <c r="AJ4" s="3" t="s">
        <v>55</v>
      </c>
      <c r="AK4" s="3" t="s">
        <v>55</v>
      </c>
      <c r="AL4" s="3" t="s">
        <v>55</v>
      </c>
      <c r="AM4" s="13" t="s">
        <v>55</v>
      </c>
      <c r="AN4" s="13" t="s">
        <v>55</v>
      </c>
      <c r="AO4" s="3" t="s">
        <v>32</v>
      </c>
      <c r="AP4" s="3" t="s">
        <v>32</v>
      </c>
      <c r="AQ4" s="3" t="s">
        <v>32</v>
      </c>
      <c r="AR4" s="3" t="s">
        <v>32</v>
      </c>
      <c r="AS4" s="3" t="s">
        <v>32</v>
      </c>
      <c r="AT4" s="3" t="str">
        <f>IF(Sheet3!M4=0,"""0""","""10000-0:"&amp;Sheet3!M4&amp;"-"&amp;Sheet3!M4&amp;"-0""")</f>
        <v>"0"</v>
      </c>
      <c r="AU4" s="3" t="str">
        <f>IF(Sheet3!N4=0,"""0""","""10000-0:"&amp;Sheet3!N4&amp;"-"&amp;Sheet3!N4&amp;"-0""")</f>
        <v>"0"</v>
      </c>
      <c r="AV4" s="3" t="str">
        <f>IF(Sheet3!O4=0,"""0""","""10000-0:"&amp;Sheet3!O4&amp;"-"&amp;Sheet3!O4&amp;"-0""")</f>
        <v>"0"</v>
      </c>
      <c r="AW4" s="3" t="str">
        <f>IF(Sheet3!P4=0,"""0""","""10000-0:"&amp;Sheet3!P4&amp;"-"&amp;Sheet3!P4&amp;"-0""")</f>
        <v>"0"</v>
      </c>
      <c r="AX4" s="3" t="str">
        <f>IF(Sheet3!Q4=0,"""0""","""10000-0:"&amp;Sheet3!Q4&amp;"-"&amp;Sheet3!Q4&amp;"-0""")</f>
        <v>"0"</v>
      </c>
      <c r="AY4" s="3" t="str">
        <f>IF(Sheet3!R4=0,"""0""","""10000-0:"&amp;Sheet3!R4&amp;"-"&amp;Sheet3!R4&amp;"-0""")</f>
        <v>"0"</v>
      </c>
      <c r="AZ4" s="3" t="str">
        <f>IF(Sheet3!S4=0,"""0""","""10000-0:"&amp;Sheet3!S4&amp;"-"&amp;Sheet3!S4&amp;"-0""")</f>
        <v>"0"</v>
      </c>
    </row>
    <row r="5" spans="1:52" s="3" customFormat="1" x14ac:dyDescent="0.15">
      <c r="A5" s="3">
        <v>1000</v>
      </c>
      <c r="B5" s="3">
        <v>4</v>
      </c>
      <c r="C5" s="3">
        <v>0</v>
      </c>
      <c r="D5" s="3" t="s">
        <v>32</v>
      </c>
      <c r="E5" s="3" t="str">
        <f>"""10000-0:"&amp;40*0.8&amp;"-"&amp;40*0.8&amp;"-0"""</f>
        <v>"10000-0:32-32-0"</v>
      </c>
      <c r="F5" s="3" t="s">
        <v>55</v>
      </c>
      <c r="G5" s="3" t="s">
        <v>32</v>
      </c>
      <c r="H5" s="3" t="s">
        <v>32</v>
      </c>
      <c r="I5" s="3" t="s">
        <v>55</v>
      </c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  <c r="O5" s="3" t="s">
        <v>55</v>
      </c>
      <c r="P5" s="3" t="s">
        <v>55</v>
      </c>
      <c r="Q5" s="3" t="s">
        <v>55</v>
      </c>
      <c r="R5" s="3" t="s">
        <v>55</v>
      </c>
      <c r="S5" s="3" t="s">
        <v>55</v>
      </c>
      <c r="T5" s="3" t="s">
        <v>55</v>
      </c>
      <c r="U5" s="3" t="s">
        <v>55</v>
      </c>
      <c r="V5" s="3" t="s">
        <v>55</v>
      </c>
      <c r="W5" s="3" t="s">
        <v>55</v>
      </c>
      <c r="X5" s="3" t="s">
        <v>55</v>
      </c>
      <c r="Y5" s="3" t="s">
        <v>55</v>
      </c>
      <c r="Z5" s="3" t="s">
        <v>55</v>
      </c>
      <c r="AA5" s="3">
        <v>0</v>
      </c>
      <c r="AB5" s="13" t="str">
        <f>IF(Sheet3!G5=0,"""0""","""10000-0:"&amp;Sheet3!G5&amp;"-"&amp;Sheet3!G5&amp;"-0""")</f>
        <v>"10000-0:75-75-0"</v>
      </c>
      <c r="AC5" s="13" t="str">
        <f>IF(Sheet3!H5=0,"""0""","""10000-0:"&amp;Sheet3!H5&amp;"-"&amp;Sheet3!H5&amp;"-0""")</f>
        <v>"0"</v>
      </c>
      <c r="AD5" s="13" t="str">
        <f>IF(Sheet3!I5=0,"""0""","""10000-0:"&amp;Sheet3!I5&amp;"-"&amp;Sheet3!I5&amp;"-0""")</f>
        <v>"10000-0:53-53-0"</v>
      </c>
      <c r="AE5" s="13" t="str">
        <f>IF(Sheet3!J5=0,"""0""","""10000-0:"&amp;Sheet3!J5&amp;"-"&amp;Sheet3!J5&amp;"-0""")</f>
        <v>"10000-0:53-53-0"</v>
      </c>
      <c r="AF5" s="13" t="str">
        <f>IF(Sheet3!K5=0,"""0""","""10000-0:"&amp;Sheet3!K5&amp;"-"&amp;Sheet3!K5&amp;"-0""")</f>
        <v>"10000-0:450-450-0"</v>
      </c>
      <c r="AG5" s="13" t="str">
        <f>IF(Sheet3!L5=0,"""0""","""10000-0:"&amp;Sheet3!L5&amp;"-"&amp;Sheet3!L5&amp;"-0""")</f>
        <v>"0"</v>
      </c>
      <c r="AH5" s="3" t="s">
        <v>55</v>
      </c>
      <c r="AI5" s="3" t="s">
        <v>55</v>
      </c>
      <c r="AJ5" s="3" t="s">
        <v>55</v>
      </c>
      <c r="AK5" s="3" t="s">
        <v>55</v>
      </c>
      <c r="AL5" s="3" t="s">
        <v>55</v>
      </c>
      <c r="AM5" s="13" t="s">
        <v>55</v>
      </c>
      <c r="AN5" s="13" t="s">
        <v>55</v>
      </c>
      <c r="AO5" s="3" t="s">
        <v>32</v>
      </c>
      <c r="AP5" s="3" t="s">
        <v>32</v>
      </c>
      <c r="AQ5" s="3" t="s">
        <v>32</v>
      </c>
      <c r="AR5" s="3" t="s">
        <v>32</v>
      </c>
      <c r="AS5" s="3" t="s">
        <v>32</v>
      </c>
      <c r="AT5" s="3" t="str">
        <f>IF(Sheet3!M5=0,"""0""","""10000-0:"&amp;Sheet3!M5&amp;"-"&amp;Sheet3!M5&amp;"-0""")</f>
        <v>"0"</v>
      </c>
      <c r="AU5" s="3" t="str">
        <f>IF(Sheet3!N5=0,"""0""","""10000-0:"&amp;Sheet3!N5&amp;"-"&amp;Sheet3!N5&amp;"-0""")</f>
        <v>"0"</v>
      </c>
      <c r="AV5" s="3" t="str">
        <f>IF(Sheet3!O5=0,"""0""","""10000-0:"&amp;Sheet3!O5&amp;"-"&amp;Sheet3!O5&amp;"-0""")</f>
        <v>"0"</v>
      </c>
      <c r="AW5" s="3" t="str">
        <f>IF(Sheet3!P5=0,"""0""","""10000-0:"&amp;Sheet3!P5&amp;"-"&amp;Sheet3!P5&amp;"-0""")</f>
        <v>"0"</v>
      </c>
      <c r="AX5" s="3" t="str">
        <f>IF(Sheet3!Q5=0,"""0""","""10000-0:"&amp;Sheet3!Q5&amp;"-"&amp;Sheet3!Q5&amp;"-0""")</f>
        <v>"0"</v>
      </c>
      <c r="AY5" s="3" t="str">
        <f>IF(Sheet3!R5=0,"""0""","""10000-0:"&amp;Sheet3!R5&amp;"-"&amp;Sheet3!R5&amp;"-0""")</f>
        <v>"0"</v>
      </c>
      <c r="AZ5" s="3" t="str">
        <f>IF(Sheet3!S5=0,"""0""","""10000-0:"&amp;Sheet3!S5&amp;"-"&amp;Sheet3!S5&amp;"-0""")</f>
        <v>"0"</v>
      </c>
    </row>
    <row r="6" spans="1:52" s="3" customFormat="1" x14ac:dyDescent="0.15">
      <c r="A6" s="3">
        <v>1000</v>
      </c>
      <c r="B6" s="3">
        <v>5</v>
      </c>
      <c r="C6" s="3">
        <v>0</v>
      </c>
      <c r="D6" s="3" t="s">
        <v>32</v>
      </c>
      <c r="E6" s="3" t="str">
        <f>"""10000-0:"&amp;40*1&amp;"-"&amp;40*1&amp;"-0"""</f>
        <v>"10000-0:40-40-0"</v>
      </c>
      <c r="F6" s="3" t="s">
        <v>55</v>
      </c>
      <c r="G6" s="3" t="s">
        <v>32</v>
      </c>
      <c r="H6" s="3" t="s">
        <v>32</v>
      </c>
      <c r="I6" s="3" t="s">
        <v>55</v>
      </c>
      <c r="J6" s="3" t="s">
        <v>55</v>
      </c>
      <c r="K6" s="3" t="s">
        <v>55</v>
      </c>
      <c r="L6" s="3" t="s">
        <v>55</v>
      </c>
      <c r="M6" s="3" t="s">
        <v>55</v>
      </c>
      <c r="N6" s="3" t="s">
        <v>55</v>
      </c>
      <c r="O6" s="3" t="s">
        <v>55</v>
      </c>
      <c r="P6" s="3" t="s">
        <v>55</v>
      </c>
      <c r="Q6" s="3" t="s">
        <v>55</v>
      </c>
      <c r="R6" s="3" t="s">
        <v>55</v>
      </c>
      <c r="S6" s="3" t="s">
        <v>55</v>
      </c>
      <c r="T6" s="3" t="s">
        <v>55</v>
      </c>
      <c r="U6" s="3" t="s">
        <v>55</v>
      </c>
      <c r="V6" s="3" t="s">
        <v>55</v>
      </c>
      <c r="W6" s="3" t="s">
        <v>55</v>
      </c>
      <c r="X6" s="3" t="s">
        <v>55</v>
      </c>
      <c r="Y6" s="3" t="s">
        <v>55</v>
      </c>
      <c r="Z6" s="3" t="s">
        <v>55</v>
      </c>
      <c r="AA6" s="3">
        <v>0</v>
      </c>
      <c r="AB6" s="13" t="str">
        <f>IF(Sheet3!G6=0,"""0""","""10000-0:"&amp;Sheet3!G6&amp;"-"&amp;Sheet3!G6&amp;"-0""")</f>
        <v>"10000-0:150-150-0"</v>
      </c>
      <c r="AC6" s="13" t="str">
        <f>IF(Sheet3!H6=0,"""0""","""10000-0:"&amp;Sheet3!H6&amp;"-"&amp;Sheet3!H6&amp;"-0""")</f>
        <v>"0"</v>
      </c>
      <c r="AD6" s="13" t="str">
        <f>IF(Sheet3!I6=0,"""0""","""10000-0:"&amp;Sheet3!I6&amp;"-"&amp;Sheet3!I6&amp;"-0""")</f>
        <v>"10000-0:105-105-0"</v>
      </c>
      <c r="AE6" s="13" t="str">
        <f>IF(Sheet3!J6=0,"""0""","""10000-0:"&amp;Sheet3!J6&amp;"-"&amp;Sheet3!J6&amp;"-0""")</f>
        <v>"10000-0:105-105-0"</v>
      </c>
      <c r="AF6" s="13" t="str">
        <f>IF(Sheet3!K6=0,"""0""","""10000-0:"&amp;Sheet3!K6&amp;"-"&amp;Sheet3!K6&amp;"-0""")</f>
        <v>"10000-0:900-900-0"</v>
      </c>
      <c r="AG6" s="13" t="str">
        <f>IF(Sheet3!L6=0,"""0""","""10000-0:"&amp;Sheet3!L6&amp;"-"&amp;Sheet3!L6&amp;"-0""")</f>
        <v>"0"</v>
      </c>
      <c r="AH6" s="3" t="s">
        <v>55</v>
      </c>
      <c r="AI6" s="3" t="s">
        <v>55</v>
      </c>
      <c r="AJ6" s="3" t="s">
        <v>55</v>
      </c>
      <c r="AK6" s="3" t="s">
        <v>55</v>
      </c>
      <c r="AL6" s="3" t="s">
        <v>55</v>
      </c>
      <c r="AM6" s="13" t="s">
        <v>55</v>
      </c>
      <c r="AN6" s="13" t="s">
        <v>55</v>
      </c>
      <c r="AO6" s="3" t="s">
        <v>32</v>
      </c>
      <c r="AP6" s="3" t="s">
        <v>32</v>
      </c>
      <c r="AQ6" s="3" t="s">
        <v>32</v>
      </c>
      <c r="AR6" s="3" t="s">
        <v>32</v>
      </c>
      <c r="AS6" s="3" t="s">
        <v>32</v>
      </c>
      <c r="AT6" s="3" t="str">
        <f>IF(Sheet3!M6=0,"""0""","""10000-0:"&amp;Sheet3!M6&amp;"-"&amp;Sheet3!M6&amp;"-0""")</f>
        <v>"10000-0:262-262-0"</v>
      </c>
      <c r="AU6" s="3" t="str">
        <f>IF(Sheet3!N6=0,"""0""","""10000-0:"&amp;Sheet3!N6&amp;"-"&amp;Sheet3!N6&amp;"-0""")</f>
        <v>"0"</v>
      </c>
      <c r="AV6" s="3" t="str">
        <f>IF(Sheet3!O6=0,"""0""","""10000-0:"&amp;Sheet3!O6&amp;"-"&amp;Sheet3!O6&amp;"-0""")</f>
        <v>"0"</v>
      </c>
      <c r="AW6" s="3" t="str">
        <f>IF(Sheet3!P6=0,"""0""","""10000-0:"&amp;Sheet3!P6&amp;"-"&amp;Sheet3!P6&amp;"-0""")</f>
        <v>"0"</v>
      </c>
      <c r="AX6" s="3" t="str">
        <f>IF(Sheet3!Q6=0,"""0""","""10000-0:"&amp;Sheet3!Q6&amp;"-"&amp;Sheet3!Q6&amp;"-0""")</f>
        <v>"0"</v>
      </c>
      <c r="AY6" s="3" t="str">
        <f>IF(Sheet3!R6=0,"""0""","""10000-0:"&amp;Sheet3!R6&amp;"-"&amp;Sheet3!R6&amp;"-0""")</f>
        <v>"0"</v>
      </c>
      <c r="AZ6" s="3" t="str">
        <f>IF(Sheet3!S6=0,"""0""","""10000-0:"&amp;Sheet3!S6&amp;"-"&amp;Sheet3!S6&amp;"-0""")</f>
        <v>"0"</v>
      </c>
    </row>
    <row r="7" spans="1:52" s="2" customFormat="1" x14ac:dyDescent="0.15">
      <c r="A7" s="2">
        <v>2000</v>
      </c>
      <c r="B7" s="2">
        <v>1</v>
      </c>
      <c r="C7" s="3">
        <v>0</v>
      </c>
      <c r="D7" s="2" t="s">
        <v>32</v>
      </c>
      <c r="E7" s="3" t="str">
        <f>"""10000-0:"&amp;120*0.2&amp;"-"&amp;120*0.2&amp;"-0"""</f>
        <v>"10000-0:24-24-0"</v>
      </c>
      <c r="F7" s="2" t="s">
        <v>55</v>
      </c>
      <c r="G7" s="3" t="s">
        <v>32</v>
      </c>
      <c r="H7" s="2" t="s">
        <v>32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32</v>
      </c>
      <c r="P7" s="2" t="s">
        <v>32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32</v>
      </c>
      <c r="W7" s="2" t="s">
        <v>32</v>
      </c>
      <c r="X7" s="2" t="s">
        <v>55</v>
      </c>
      <c r="Y7" s="2" t="s">
        <v>55</v>
      </c>
      <c r="Z7" s="2" t="s">
        <v>55</v>
      </c>
      <c r="AA7" s="2">
        <v>0</v>
      </c>
      <c r="AB7" s="13" t="str">
        <f>IF(Sheet3!G7=0,"""0""","""10000-0:"&amp;Sheet3!G7&amp;"-"&amp;Sheet3!G7&amp;"-0""")</f>
        <v>"0"</v>
      </c>
      <c r="AC7" s="13" t="str">
        <f>IF(Sheet3!H7=0,"""0""","""10000-0:"&amp;Sheet3!H7&amp;"-"&amp;Sheet3!H7&amp;"-0""")</f>
        <v>"0"</v>
      </c>
      <c r="AD7" s="13" t="str">
        <f>IF(Sheet3!I7=0,"""0""","""10000-0:"&amp;Sheet3!I7&amp;"-"&amp;Sheet3!I7&amp;"-0""")</f>
        <v>"0"</v>
      </c>
      <c r="AE7" s="13" t="str">
        <f>IF(Sheet3!J7=0,"""0""","""10000-0:"&amp;Sheet3!J7&amp;"-"&amp;Sheet3!J7&amp;"-0""")</f>
        <v>"0"</v>
      </c>
      <c r="AF7" s="13" t="str">
        <f>IF(Sheet3!K7=0,"""0""","""10000-0:"&amp;Sheet3!K7&amp;"-"&amp;Sheet3!K7&amp;"-0""")</f>
        <v>"0"</v>
      </c>
      <c r="AG7" s="13" t="str">
        <f>IF(Sheet3!L7=0,"""0""","""10000-0:"&amp;Sheet3!L7&amp;"-"&amp;Sheet3!L7&amp;"-0""")</f>
        <v>"0"</v>
      </c>
      <c r="AH7" s="2" t="s">
        <v>32</v>
      </c>
      <c r="AI7" s="2" t="s">
        <v>32</v>
      </c>
      <c r="AJ7" s="2" t="s">
        <v>32</v>
      </c>
      <c r="AK7" s="2" t="s">
        <v>32</v>
      </c>
      <c r="AL7" s="2" t="s">
        <v>32</v>
      </c>
      <c r="AM7" s="13" t="s">
        <v>32</v>
      </c>
      <c r="AN7" s="13" t="s">
        <v>32</v>
      </c>
      <c r="AO7" s="2" t="s">
        <v>32</v>
      </c>
      <c r="AP7" s="2" t="s">
        <v>32</v>
      </c>
      <c r="AQ7" s="2" t="s">
        <v>32</v>
      </c>
      <c r="AR7" s="2" t="s">
        <v>32</v>
      </c>
      <c r="AS7" s="2" t="s">
        <v>32</v>
      </c>
      <c r="AT7" s="3" t="str">
        <f>IF(Sheet3!M7=0,"""0""","""10000-0:"&amp;Sheet3!M7&amp;"-"&amp;Sheet3!M7&amp;"-0""")</f>
        <v>"0"</v>
      </c>
      <c r="AU7" s="3" t="str">
        <f>IF(Sheet3!N7=0,"""0""","""10000-0:"&amp;Sheet3!N7&amp;"-"&amp;Sheet3!N7&amp;"-0""")</f>
        <v>"0"</v>
      </c>
      <c r="AV7" s="3" t="str">
        <f>IF(Sheet3!O7=0,"""0""","""10000-0:"&amp;Sheet3!O7&amp;"-"&amp;Sheet3!O7&amp;"-0""")</f>
        <v>"0"</v>
      </c>
      <c r="AW7" s="3" t="str">
        <f>IF(Sheet3!P7=0,"""0""","""10000-0:"&amp;Sheet3!P7&amp;"-"&amp;Sheet3!P7&amp;"-0""")</f>
        <v>"0"</v>
      </c>
      <c r="AX7" s="3" t="str">
        <f>IF(Sheet3!Q7=0,"""0""","""10000-0:"&amp;Sheet3!Q7&amp;"-"&amp;Sheet3!Q7&amp;"-0""")</f>
        <v>"0"</v>
      </c>
      <c r="AY7" s="3" t="str">
        <f>IF(Sheet3!R7=0,"""0""","""10000-0:"&amp;Sheet3!R7&amp;"-"&amp;Sheet3!R7&amp;"-0""")</f>
        <v>"0"</v>
      </c>
      <c r="AZ7" s="3" t="str">
        <f>IF(Sheet3!S7=0,"""0""","""10000-0:"&amp;Sheet3!S7&amp;"-"&amp;Sheet3!S7&amp;"-0""")</f>
        <v>"0"</v>
      </c>
    </row>
    <row r="8" spans="1:52" s="2" customFormat="1" x14ac:dyDescent="0.15">
      <c r="A8" s="2">
        <v>2000</v>
      </c>
      <c r="B8" s="2">
        <v>2</v>
      </c>
      <c r="C8" s="3">
        <v>0</v>
      </c>
      <c r="D8" s="2" t="s">
        <v>32</v>
      </c>
      <c r="E8" s="3" t="str">
        <f>"""10000-0:"&amp;120*0.4&amp;"-"&amp;120*0.4&amp;"-0"""</f>
        <v>"10000-0:48-48-0"</v>
      </c>
      <c r="F8" s="2" t="s">
        <v>55</v>
      </c>
      <c r="G8" s="3" t="s">
        <v>32</v>
      </c>
      <c r="H8" s="2" t="s">
        <v>32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32</v>
      </c>
      <c r="X8" s="2" t="s">
        <v>55</v>
      </c>
      <c r="Y8" s="2" t="s">
        <v>55</v>
      </c>
      <c r="Z8" s="2" t="s">
        <v>55</v>
      </c>
      <c r="AA8" s="2">
        <v>0</v>
      </c>
      <c r="AB8" s="13" t="str">
        <f>IF(Sheet3!G8=0,"""0""","""10000-0:"&amp;Sheet3!G8&amp;"-"&amp;Sheet3!G8&amp;"-0""")</f>
        <v>"10000-0:19-19-0"</v>
      </c>
      <c r="AC8" s="13" t="str">
        <f>IF(Sheet3!H8=0,"""0""","""10000-0:"&amp;Sheet3!H8&amp;"-"&amp;Sheet3!H8&amp;"-0""")</f>
        <v>"0"</v>
      </c>
      <c r="AD8" s="13" t="str">
        <f>IF(Sheet3!I8=0,"""0""","""10000-0:"&amp;Sheet3!I8&amp;"-"&amp;Sheet3!I8&amp;"-0""")</f>
        <v>"0"</v>
      </c>
      <c r="AE8" s="13" t="str">
        <f>IF(Sheet3!J8=0,"""0""","""10000-0:"&amp;Sheet3!J8&amp;"-"&amp;Sheet3!J8&amp;"-0""")</f>
        <v>"0"</v>
      </c>
      <c r="AF8" s="13" t="str">
        <f>IF(Sheet3!K8=0,"""0""","""10000-0:"&amp;Sheet3!K8&amp;"-"&amp;Sheet3!K8&amp;"-0""")</f>
        <v>"10000-0:113-113-0"</v>
      </c>
      <c r="AG8" s="13" t="str">
        <f>IF(Sheet3!L8=0,"""0""","""10000-0:"&amp;Sheet3!L8&amp;"-"&amp;Sheet3!L8&amp;"-0""")</f>
        <v>"0"</v>
      </c>
      <c r="AH8" s="2" t="s">
        <v>32</v>
      </c>
      <c r="AI8" s="2" t="s">
        <v>32</v>
      </c>
      <c r="AJ8" s="2" t="s">
        <v>32</v>
      </c>
      <c r="AK8" s="2" t="s">
        <v>32</v>
      </c>
      <c r="AL8" s="2" t="s">
        <v>32</v>
      </c>
      <c r="AM8" s="13" t="s">
        <v>32</v>
      </c>
      <c r="AN8" s="13" t="s">
        <v>32</v>
      </c>
      <c r="AO8" s="2" t="s">
        <v>32</v>
      </c>
      <c r="AP8" s="2" t="s">
        <v>32</v>
      </c>
      <c r="AQ8" s="2" t="s">
        <v>32</v>
      </c>
      <c r="AR8" s="2" t="s">
        <v>32</v>
      </c>
      <c r="AS8" s="2" t="s">
        <v>32</v>
      </c>
      <c r="AT8" s="3" t="str">
        <f>IF(Sheet3!M8=0,"""0""","""10000-0:"&amp;Sheet3!M8&amp;"-"&amp;Sheet3!M8&amp;"-0""")</f>
        <v>"0"</v>
      </c>
      <c r="AU8" s="3" t="str">
        <f>IF(Sheet3!N8=0,"""0""","""10000-0:"&amp;Sheet3!N8&amp;"-"&amp;Sheet3!N8&amp;"-0""")</f>
        <v>"0"</v>
      </c>
      <c r="AV8" s="3" t="str">
        <f>IF(Sheet3!O8=0,"""0""","""10000-0:"&amp;Sheet3!O8&amp;"-"&amp;Sheet3!O8&amp;"-0""")</f>
        <v>"0"</v>
      </c>
      <c r="AW8" s="3" t="str">
        <f>IF(Sheet3!P8=0,"""0""","""10000-0:"&amp;Sheet3!P8&amp;"-"&amp;Sheet3!P8&amp;"-0""")</f>
        <v>"0"</v>
      </c>
      <c r="AX8" s="3" t="str">
        <f>IF(Sheet3!Q8=0,"""0""","""10000-0:"&amp;Sheet3!Q8&amp;"-"&amp;Sheet3!Q8&amp;"-0""")</f>
        <v>"0"</v>
      </c>
      <c r="AY8" s="3" t="str">
        <f>IF(Sheet3!R8=0,"""0""","""10000-0:"&amp;Sheet3!R8&amp;"-"&amp;Sheet3!R8&amp;"-0""")</f>
        <v>"0"</v>
      </c>
      <c r="AZ8" s="3" t="str">
        <f>IF(Sheet3!S8=0,"""0""","""10000-0:"&amp;Sheet3!S8&amp;"-"&amp;Sheet3!S8&amp;"-0""")</f>
        <v>"0"</v>
      </c>
    </row>
    <row r="9" spans="1:52" s="2" customFormat="1" x14ac:dyDescent="0.15">
      <c r="A9" s="2">
        <v>2000</v>
      </c>
      <c r="B9" s="2">
        <v>3</v>
      </c>
      <c r="C9" s="3">
        <v>0</v>
      </c>
      <c r="D9" s="2" t="s">
        <v>32</v>
      </c>
      <c r="E9" s="3" t="str">
        <f>"""10000-0:"&amp;120*0.6&amp;"-"&amp;120*0.6&amp;"-0"""</f>
        <v>"10000-0:72-72-0"</v>
      </c>
      <c r="F9" s="2" t="s">
        <v>55</v>
      </c>
      <c r="G9" s="3" t="s">
        <v>32</v>
      </c>
      <c r="H9" s="2" t="s">
        <v>32</v>
      </c>
      <c r="I9" s="2" t="s">
        <v>55</v>
      </c>
      <c r="J9" s="2" t="s">
        <v>55</v>
      </c>
      <c r="K9" s="2" t="s">
        <v>55</v>
      </c>
      <c r="L9" s="2" t="s">
        <v>55</v>
      </c>
      <c r="M9" s="2" t="s">
        <v>55</v>
      </c>
      <c r="N9" s="2" t="s">
        <v>55</v>
      </c>
      <c r="O9" s="2" t="s">
        <v>32</v>
      </c>
      <c r="P9" s="2" t="s">
        <v>32</v>
      </c>
      <c r="Q9" s="2" t="s">
        <v>32</v>
      </c>
      <c r="R9" s="2" t="s">
        <v>32</v>
      </c>
      <c r="S9" s="2" t="s">
        <v>32</v>
      </c>
      <c r="T9" s="2" t="s">
        <v>32</v>
      </c>
      <c r="U9" s="2" t="s">
        <v>32</v>
      </c>
      <c r="V9" s="2" t="s">
        <v>32</v>
      </c>
      <c r="W9" s="2" t="s">
        <v>32</v>
      </c>
      <c r="X9" s="2" t="s">
        <v>55</v>
      </c>
      <c r="Y9" s="2" t="s">
        <v>55</v>
      </c>
      <c r="Z9" s="2" t="s">
        <v>55</v>
      </c>
      <c r="AA9" s="2">
        <v>0</v>
      </c>
      <c r="AB9" s="13" t="str">
        <f>IF(Sheet3!G9=0,"""0""","""10000-0:"&amp;Sheet3!G9&amp;"-"&amp;Sheet3!G9&amp;"-0""")</f>
        <v>"10000-0:38-38-0"</v>
      </c>
      <c r="AC9" s="13" t="str">
        <f>IF(Sheet3!H9=0,"""0""","""10000-0:"&amp;Sheet3!H9&amp;"-"&amp;Sheet3!H9&amp;"-0""")</f>
        <v>"0"</v>
      </c>
      <c r="AD9" s="13" t="str">
        <f>IF(Sheet3!I9=0,"""0""","""10000-0:"&amp;Sheet3!I9&amp;"-"&amp;Sheet3!I9&amp;"-0""")</f>
        <v>"10000-0:27-27-0"</v>
      </c>
      <c r="AE9" s="13" t="str">
        <f>IF(Sheet3!J9=0,"""0""","""10000-0:"&amp;Sheet3!J9&amp;"-"&amp;Sheet3!J9&amp;"-0""")</f>
        <v>"0"</v>
      </c>
      <c r="AF9" s="13" t="str">
        <f>IF(Sheet3!K9=0,"""0""","""10000-0:"&amp;Sheet3!K9&amp;"-"&amp;Sheet3!K9&amp;"-0""")</f>
        <v>"10000-0:225-225-0"</v>
      </c>
      <c r="AG9" s="13" t="str">
        <f>IF(Sheet3!L9=0,"""0""","""10000-0:"&amp;Sheet3!L9&amp;"-"&amp;Sheet3!L9&amp;"-0""")</f>
        <v>"0"</v>
      </c>
      <c r="AH9" s="2" t="s">
        <v>32</v>
      </c>
      <c r="AI9" s="2" t="s">
        <v>32</v>
      </c>
      <c r="AJ9" s="2" t="s">
        <v>32</v>
      </c>
      <c r="AK9" s="2" t="s">
        <v>32</v>
      </c>
      <c r="AL9" s="2" t="s">
        <v>32</v>
      </c>
      <c r="AM9" s="13" t="s">
        <v>32</v>
      </c>
      <c r="AN9" s="13" t="s">
        <v>32</v>
      </c>
      <c r="AO9" s="2" t="s">
        <v>32</v>
      </c>
      <c r="AP9" s="2" t="s">
        <v>32</v>
      </c>
      <c r="AQ9" s="2" t="s">
        <v>32</v>
      </c>
      <c r="AR9" s="2" t="s">
        <v>32</v>
      </c>
      <c r="AS9" s="2" t="s">
        <v>32</v>
      </c>
      <c r="AT9" s="3" t="str">
        <f>IF(Sheet3!M9=0,"""0""","""10000-0:"&amp;Sheet3!M9&amp;"-"&amp;Sheet3!M9&amp;"-0""")</f>
        <v>"0"</v>
      </c>
      <c r="AU9" s="3" t="str">
        <f>IF(Sheet3!N9=0,"""0""","""10000-0:"&amp;Sheet3!N9&amp;"-"&amp;Sheet3!N9&amp;"-0""")</f>
        <v>"0"</v>
      </c>
      <c r="AV9" s="3" t="str">
        <f>IF(Sheet3!O9=0,"""0""","""10000-0:"&amp;Sheet3!O9&amp;"-"&amp;Sheet3!O9&amp;"-0""")</f>
        <v>"0"</v>
      </c>
      <c r="AW9" s="3" t="str">
        <f>IF(Sheet3!P9=0,"""0""","""10000-0:"&amp;Sheet3!P9&amp;"-"&amp;Sheet3!P9&amp;"-0""")</f>
        <v>"0"</v>
      </c>
      <c r="AX9" s="3" t="str">
        <f>IF(Sheet3!Q9=0,"""0""","""10000-0:"&amp;Sheet3!Q9&amp;"-"&amp;Sheet3!Q9&amp;"-0""")</f>
        <v>"0"</v>
      </c>
      <c r="AY9" s="3" t="str">
        <f>IF(Sheet3!R9=0,"""0""","""10000-0:"&amp;Sheet3!R9&amp;"-"&amp;Sheet3!R9&amp;"-0""")</f>
        <v>"0"</v>
      </c>
      <c r="AZ9" s="3" t="str">
        <f>IF(Sheet3!S9=0,"""0""","""10000-0:"&amp;Sheet3!S9&amp;"-"&amp;Sheet3!S9&amp;"-0""")</f>
        <v>"0"</v>
      </c>
    </row>
    <row r="10" spans="1:52" s="2" customFormat="1" x14ac:dyDescent="0.15">
      <c r="A10" s="2">
        <v>2000</v>
      </c>
      <c r="B10" s="2">
        <v>4</v>
      </c>
      <c r="C10" s="3">
        <v>0</v>
      </c>
      <c r="D10" s="2" t="s">
        <v>32</v>
      </c>
      <c r="E10" s="3" t="str">
        <f>"""10000-0:"&amp;120*0.8&amp;"-"&amp;120*0.8&amp;"-0"""</f>
        <v>"10000-0:96-96-0"</v>
      </c>
      <c r="F10" s="2" t="s">
        <v>55</v>
      </c>
      <c r="G10" s="3" t="s">
        <v>32</v>
      </c>
      <c r="H10" s="2" t="s">
        <v>32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32</v>
      </c>
      <c r="X10" s="2" t="s">
        <v>55</v>
      </c>
      <c r="Y10" s="2" t="s">
        <v>55</v>
      </c>
      <c r="Z10" s="2" t="s">
        <v>55</v>
      </c>
      <c r="AA10" s="2">
        <v>0</v>
      </c>
      <c r="AB10" s="13" t="str">
        <f>IF(Sheet3!G10=0,"""0""","""10000-0:"&amp;Sheet3!G10&amp;"-"&amp;Sheet3!G10&amp;"-0""")</f>
        <v>"10000-0:75-75-0"</v>
      </c>
      <c r="AC10" s="13" t="str">
        <f>IF(Sheet3!H10=0,"""0""","""10000-0:"&amp;Sheet3!H10&amp;"-"&amp;Sheet3!H10&amp;"-0""")</f>
        <v>"0"</v>
      </c>
      <c r="AD10" s="13" t="str">
        <f>IF(Sheet3!I10=0,"""0""","""10000-0:"&amp;Sheet3!I10&amp;"-"&amp;Sheet3!I10&amp;"-0""")</f>
        <v>"10000-0:53-53-0"</v>
      </c>
      <c r="AE10" s="13" t="str">
        <f>IF(Sheet3!J10=0,"""0""","""10000-0:"&amp;Sheet3!J10&amp;"-"&amp;Sheet3!J10&amp;"-0""")</f>
        <v>"10000-0:53-53-0"</v>
      </c>
      <c r="AF10" s="13" t="str">
        <f>IF(Sheet3!K10=0,"""0""","""10000-0:"&amp;Sheet3!K10&amp;"-"&amp;Sheet3!K10&amp;"-0""")</f>
        <v>"10000-0:450-450-0"</v>
      </c>
      <c r="AG10" s="13" t="str">
        <f>IF(Sheet3!L10=0,"""0""","""10000-0:"&amp;Sheet3!L10&amp;"-"&amp;Sheet3!L10&amp;"-0""")</f>
        <v>"0"</v>
      </c>
      <c r="AH10" s="2" t="s">
        <v>32</v>
      </c>
      <c r="AI10" s="2" t="s">
        <v>32</v>
      </c>
      <c r="AJ10" s="2" t="s">
        <v>32</v>
      </c>
      <c r="AK10" s="2" t="s">
        <v>32</v>
      </c>
      <c r="AL10" s="2" t="s">
        <v>32</v>
      </c>
      <c r="AM10" s="13" t="s">
        <v>32</v>
      </c>
      <c r="AN10" s="13" t="s">
        <v>32</v>
      </c>
      <c r="AO10" s="2" t="s">
        <v>32</v>
      </c>
      <c r="AP10" s="2" t="s">
        <v>32</v>
      </c>
      <c r="AQ10" s="2" t="s">
        <v>32</v>
      </c>
      <c r="AR10" s="2" t="s">
        <v>32</v>
      </c>
      <c r="AS10" s="2" t="s">
        <v>32</v>
      </c>
      <c r="AT10" s="3" t="str">
        <f>IF(Sheet3!M10=0,"""0""","""10000-0:"&amp;Sheet3!M10&amp;"-"&amp;Sheet3!M10&amp;"-0""")</f>
        <v>"0"</v>
      </c>
      <c r="AU10" s="3" t="str">
        <f>IF(Sheet3!N10=0,"""0""","""10000-0:"&amp;Sheet3!N10&amp;"-"&amp;Sheet3!N10&amp;"-0""")</f>
        <v>"0"</v>
      </c>
      <c r="AV10" s="3" t="str">
        <f>IF(Sheet3!O10=0,"""0""","""10000-0:"&amp;Sheet3!O10&amp;"-"&amp;Sheet3!O10&amp;"-0""")</f>
        <v>"0"</v>
      </c>
      <c r="AW10" s="3" t="str">
        <f>IF(Sheet3!P10=0,"""0""","""10000-0:"&amp;Sheet3!P10&amp;"-"&amp;Sheet3!P10&amp;"-0""")</f>
        <v>"0"</v>
      </c>
      <c r="AX10" s="3" t="str">
        <f>IF(Sheet3!Q10=0,"""0""","""10000-0:"&amp;Sheet3!Q10&amp;"-"&amp;Sheet3!Q10&amp;"-0""")</f>
        <v>"0"</v>
      </c>
      <c r="AY10" s="3" t="str">
        <f>IF(Sheet3!R10=0,"""0""","""10000-0:"&amp;Sheet3!R10&amp;"-"&amp;Sheet3!R10&amp;"-0""")</f>
        <v>"0"</v>
      </c>
      <c r="AZ10" s="3" t="str">
        <f>IF(Sheet3!S10=0,"""0""","""10000-0:"&amp;Sheet3!S10&amp;"-"&amp;Sheet3!S10&amp;"-0""")</f>
        <v>"0"</v>
      </c>
    </row>
    <row r="11" spans="1:52" s="2" customFormat="1" x14ac:dyDescent="0.15">
      <c r="A11" s="2">
        <v>2000</v>
      </c>
      <c r="B11" s="2">
        <v>5</v>
      </c>
      <c r="C11" s="3">
        <v>0</v>
      </c>
      <c r="D11" s="2" t="s">
        <v>32</v>
      </c>
      <c r="E11" s="3" t="str">
        <f>"""10000-0:"&amp;120*1&amp;"-"&amp;120*1&amp;"-0"""</f>
        <v>"10000-0:120-120-0"</v>
      </c>
      <c r="F11" s="2" t="s">
        <v>55</v>
      </c>
      <c r="G11" s="3" t="s">
        <v>32</v>
      </c>
      <c r="H11" s="2" t="s">
        <v>32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32</v>
      </c>
      <c r="X11" s="2" t="s">
        <v>55</v>
      </c>
      <c r="Y11" s="2" t="s">
        <v>55</v>
      </c>
      <c r="Z11" s="2" t="s">
        <v>55</v>
      </c>
      <c r="AA11" s="2">
        <v>0</v>
      </c>
      <c r="AB11" s="13" t="str">
        <f>IF(Sheet3!G11=0,"""0""","""10000-0:"&amp;Sheet3!G11&amp;"-"&amp;Sheet3!G11&amp;"-0""")</f>
        <v>"10000-0:150-150-0"</v>
      </c>
      <c r="AC11" s="13" t="str">
        <f>IF(Sheet3!H11=0,"""0""","""10000-0:"&amp;Sheet3!H11&amp;"-"&amp;Sheet3!H11&amp;"-0""")</f>
        <v>"0"</v>
      </c>
      <c r="AD11" s="13" t="str">
        <f>IF(Sheet3!I11=0,"""0""","""10000-0:"&amp;Sheet3!I11&amp;"-"&amp;Sheet3!I11&amp;"-0""")</f>
        <v>"10000-0:105-105-0"</v>
      </c>
      <c r="AE11" s="13" t="str">
        <f>IF(Sheet3!J11=0,"""0""","""10000-0:"&amp;Sheet3!J11&amp;"-"&amp;Sheet3!J11&amp;"-0""")</f>
        <v>"10000-0:105-105-0"</v>
      </c>
      <c r="AF11" s="13" t="str">
        <f>IF(Sheet3!K11=0,"""0""","""10000-0:"&amp;Sheet3!K11&amp;"-"&amp;Sheet3!K11&amp;"-0""")</f>
        <v>"10000-0:900-900-0"</v>
      </c>
      <c r="AG11" s="13" t="str">
        <f>IF(Sheet3!L11=0,"""0""","""10000-0:"&amp;Sheet3!L11&amp;"-"&amp;Sheet3!L11&amp;"-0""")</f>
        <v>"0"</v>
      </c>
      <c r="AH11" s="2" t="s">
        <v>32</v>
      </c>
      <c r="AI11" s="2" t="s">
        <v>32</v>
      </c>
      <c r="AJ11" s="2" t="s">
        <v>32</v>
      </c>
      <c r="AK11" s="2" t="s">
        <v>32</v>
      </c>
      <c r="AL11" s="2" t="s">
        <v>32</v>
      </c>
      <c r="AM11" s="13" t="s">
        <v>32</v>
      </c>
      <c r="AN11" s="13" t="s">
        <v>32</v>
      </c>
      <c r="AO11" s="2" t="s">
        <v>32</v>
      </c>
      <c r="AP11" s="2" t="s">
        <v>32</v>
      </c>
      <c r="AQ11" s="2" t="s">
        <v>32</v>
      </c>
      <c r="AR11" s="2" t="s">
        <v>32</v>
      </c>
      <c r="AS11" s="2" t="s">
        <v>32</v>
      </c>
      <c r="AT11" s="3" t="str">
        <f>IF(Sheet3!M11=0,"""0""","""10000-0:"&amp;Sheet3!M11&amp;"-"&amp;Sheet3!M11&amp;"-0""")</f>
        <v>"10000-0:262-262-0"</v>
      </c>
      <c r="AU11" s="3" t="str">
        <f>IF(Sheet3!N11=0,"""0""","""10000-0:"&amp;Sheet3!N11&amp;"-"&amp;Sheet3!N11&amp;"-0""")</f>
        <v>"0"</v>
      </c>
      <c r="AV11" s="3" t="str">
        <f>IF(Sheet3!O11=0,"""0""","""10000-0:"&amp;Sheet3!O11&amp;"-"&amp;Sheet3!O11&amp;"-0""")</f>
        <v>"0"</v>
      </c>
      <c r="AW11" s="3" t="str">
        <f>IF(Sheet3!P11=0,"""0""","""10000-0:"&amp;Sheet3!P11&amp;"-"&amp;Sheet3!P11&amp;"-0""")</f>
        <v>"0"</v>
      </c>
      <c r="AX11" s="3" t="str">
        <f>IF(Sheet3!Q11=0,"""0""","""10000-0:"&amp;Sheet3!Q11&amp;"-"&amp;Sheet3!Q11&amp;"-0""")</f>
        <v>"0"</v>
      </c>
      <c r="AY11" s="3" t="str">
        <f>IF(Sheet3!R11=0,"""0""","""10000-0:"&amp;Sheet3!R11&amp;"-"&amp;Sheet3!R11&amp;"-0""")</f>
        <v>"0"</v>
      </c>
      <c r="AZ11" s="3" t="str">
        <f>IF(Sheet3!S11=0,"""0""","""10000-0:"&amp;Sheet3!S11&amp;"-"&amp;Sheet3!S11&amp;"-0""")</f>
        <v>"0"</v>
      </c>
    </row>
    <row r="12" spans="1:52" s="4" customFormat="1" x14ac:dyDescent="0.15">
      <c r="A12" s="4">
        <v>3000</v>
      </c>
      <c r="B12" s="4">
        <v>1</v>
      </c>
      <c r="C12" s="3">
        <v>0</v>
      </c>
      <c r="D12" s="4" t="s">
        <v>32</v>
      </c>
      <c r="E12" s="3" t="str">
        <f>"""10000-0:"&amp;240*0.2&amp;"-"&amp;240*0.2&amp;"-0"""</f>
        <v>"10000-0:48-48-0"</v>
      </c>
      <c r="F12" s="4" t="s">
        <v>55</v>
      </c>
      <c r="G12" s="3" t="s">
        <v>32</v>
      </c>
      <c r="H12" s="4" t="s">
        <v>32</v>
      </c>
      <c r="I12" s="4" t="s">
        <v>55</v>
      </c>
      <c r="J12" s="4" t="s">
        <v>55</v>
      </c>
      <c r="K12" s="4" t="s">
        <v>55</v>
      </c>
      <c r="L12" s="4" t="s">
        <v>55</v>
      </c>
      <c r="M12" s="4" t="s">
        <v>55</v>
      </c>
      <c r="N12" s="4" t="s">
        <v>55</v>
      </c>
      <c r="O12" s="4" t="s">
        <v>32</v>
      </c>
      <c r="P12" s="4" t="s">
        <v>32</v>
      </c>
      <c r="Q12" s="4" t="s">
        <v>32</v>
      </c>
      <c r="R12" s="4" t="s">
        <v>32</v>
      </c>
      <c r="S12" s="4" t="s">
        <v>32</v>
      </c>
      <c r="T12" s="4" t="s">
        <v>32</v>
      </c>
      <c r="U12" s="4" t="s">
        <v>32</v>
      </c>
      <c r="V12" s="4" t="s">
        <v>32</v>
      </c>
      <c r="W12" s="4" t="s">
        <v>32</v>
      </c>
      <c r="X12" s="4" t="s">
        <v>55</v>
      </c>
      <c r="Y12" s="4" t="s">
        <v>55</v>
      </c>
      <c r="Z12" s="4" t="s">
        <v>55</v>
      </c>
      <c r="AA12" s="4">
        <v>0</v>
      </c>
      <c r="AB12" s="13" t="str">
        <f>IF(Sheet3!G12=0,"""0""","""10000-0:"&amp;Sheet3!G12&amp;"-"&amp;Sheet3!G12&amp;"-0""")</f>
        <v>"0"</v>
      </c>
      <c r="AC12" s="13" t="str">
        <f>IF(Sheet3!H12=0,"""0""","""10000-0:"&amp;Sheet3!H12&amp;"-"&amp;Sheet3!H12&amp;"-0""")</f>
        <v>"0"</v>
      </c>
      <c r="AD12" s="13" t="str">
        <f>IF(Sheet3!I12=0,"""0""","""10000-0:"&amp;Sheet3!I12&amp;"-"&amp;Sheet3!I12&amp;"-0""")</f>
        <v>"0"</v>
      </c>
      <c r="AE12" s="13" t="str">
        <f>IF(Sheet3!J12=0,"""0""","""10000-0:"&amp;Sheet3!J12&amp;"-"&amp;Sheet3!J12&amp;"-0""")</f>
        <v>"0"</v>
      </c>
      <c r="AF12" s="13" t="str">
        <f>IF(Sheet3!K12=0,"""0""","""10000-0:"&amp;Sheet3!K12&amp;"-"&amp;Sheet3!K12&amp;"-0""")</f>
        <v>"0"</v>
      </c>
      <c r="AG12" s="13" t="str">
        <f>IF(Sheet3!L12=0,"""0""","""10000-0:"&amp;Sheet3!L12&amp;"-"&amp;Sheet3!L12&amp;"-0""")</f>
        <v>"0"</v>
      </c>
      <c r="AH12" s="4" t="s">
        <v>32</v>
      </c>
      <c r="AI12" s="4" t="s">
        <v>32</v>
      </c>
      <c r="AJ12" s="4" t="s">
        <v>32</v>
      </c>
      <c r="AK12" s="4" t="s">
        <v>32</v>
      </c>
      <c r="AL12" s="4" t="s">
        <v>32</v>
      </c>
      <c r="AM12" s="13" t="s">
        <v>32</v>
      </c>
      <c r="AN12" s="13" t="s">
        <v>32</v>
      </c>
      <c r="AO12" s="4" t="s">
        <v>32</v>
      </c>
      <c r="AP12" s="4" t="s">
        <v>32</v>
      </c>
      <c r="AQ12" s="4" t="s">
        <v>32</v>
      </c>
      <c r="AR12" s="4" t="s">
        <v>32</v>
      </c>
      <c r="AS12" s="4" t="s">
        <v>32</v>
      </c>
      <c r="AT12" s="3" t="str">
        <f>IF(Sheet3!M12=0,"""0""","""10000-0:"&amp;Sheet3!M12&amp;"-"&amp;Sheet3!M12&amp;"-0""")</f>
        <v>"0"</v>
      </c>
      <c r="AU12" s="3" t="str">
        <f>IF(Sheet3!N12=0,"""0""","""10000-0:"&amp;Sheet3!N12&amp;"-"&amp;Sheet3!N12&amp;"-0""")</f>
        <v>"0"</v>
      </c>
      <c r="AV12" s="3" t="str">
        <f>IF(Sheet3!O12=0,"""0""","""10000-0:"&amp;Sheet3!O12&amp;"-"&amp;Sheet3!O12&amp;"-0""")</f>
        <v>"0"</v>
      </c>
      <c r="AW12" s="3" t="str">
        <f>IF(Sheet3!P12=0,"""0""","""10000-0:"&amp;Sheet3!P12&amp;"-"&amp;Sheet3!P12&amp;"-0""")</f>
        <v>"0"</v>
      </c>
      <c r="AX12" s="3" t="str">
        <f>IF(Sheet3!Q12=0,"""0""","""10000-0:"&amp;Sheet3!Q12&amp;"-"&amp;Sheet3!Q12&amp;"-0""")</f>
        <v>"0"</v>
      </c>
      <c r="AY12" s="3" t="str">
        <f>IF(Sheet3!R12=0,"""0""","""10000-0:"&amp;Sheet3!R12&amp;"-"&amp;Sheet3!R12&amp;"-0""")</f>
        <v>"0"</v>
      </c>
      <c r="AZ12" s="3" t="str">
        <f>IF(Sheet3!S12=0,"""0""","""10000-0:"&amp;Sheet3!S12&amp;"-"&amp;Sheet3!S12&amp;"-0""")</f>
        <v>"0"</v>
      </c>
    </row>
    <row r="13" spans="1:52" s="4" customFormat="1" x14ac:dyDescent="0.15">
      <c r="A13" s="4">
        <v>3000</v>
      </c>
      <c r="B13" s="4">
        <v>2</v>
      </c>
      <c r="C13" s="3">
        <v>0</v>
      </c>
      <c r="D13" s="4" t="s">
        <v>32</v>
      </c>
      <c r="E13" s="3" t="str">
        <f>"""10000-0:"&amp;240*0.4&amp;"-"&amp;240*0.4&amp;"-0"""</f>
        <v>"10000-0:96-96-0"</v>
      </c>
      <c r="F13" s="4" t="s">
        <v>55</v>
      </c>
      <c r="G13" s="3" t="s">
        <v>32</v>
      </c>
      <c r="H13" s="4" t="s">
        <v>32</v>
      </c>
      <c r="I13" s="4" t="s">
        <v>55</v>
      </c>
      <c r="J13" s="4" t="s">
        <v>55</v>
      </c>
      <c r="K13" s="4" t="s">
        <v>55</v>
      </c>
      <c r="L13" s="4" t="s">
        <v>55</v>
      </c>
      <c r="M13" s="4" t="s">
        <v>55</v>
      </c>
      <c r="N13" s="4" t="s">
        <v>55</v>
      </c>
      <c r="O13" s="4" t="s">
        <v>32</v>
      </c>
      <c r="P13" s="4" t="s">
        <v>32</v>
      </c>
      <c r="Q13" s="4" t="s">
        <v>32</v>
      </c>
      <c r="R13" s="4" t="s">
        <v>32</v>
      </c>
      <c r="S13" s="4" t="s">
        <v>32</v>
      </c>
      <c r="T13" s="4" t="s">
        <v>32</v>
      </c>
      <c r="U13" s="4" t="s">
        <v>32</v>
      </c>
      <c r="V13" s="4" t="s">
        <v>32</v>
      </c>
      <c r="W13" s="4" t="s">
        <v>32</v>
      </c>
      <c r="X13" s="4" t="s">
        <v>55</v>
      </c>
      <c r="Y13" s="4" t="s">
        <v>55</v>
      </c>
      <c r="Z13" s="4" t="s">
        <v>55</v>
      </c>
      <c r="AA13" s="4">
        <v>0</v>
      </c>
      <c r="AB13" s="13" t="str">
        <f>IF(Sheet3!G13=0,"""0""","""10000-0:"&amp;Sheet3!G13&amp;"-"&amp;Sheet3!G13&amp;"-0""")</f>
        <v>"10000-0:19-19-0"</v>
      </c>
      <c r="AC13" s="13" t="str">
        <f>IF(Sheet3!H13=0,"""0""","""10000-0:"&amp;Sheet3!H13&amp;"-"&amp;Sheet3!H13&amp;"-0""")</f>
        <v>"0"</v>
      </c>
      <c r="AD13" s="13" t="str">
        <f>IF(Sheet3!I13=0,"""0""","""10000-0:"&amp;Sheet3!I13&amp;"-"&amp;Sheet3!I13&amp;"-0""")</f>
        <v>"0"</v>
      </c>
      <c r="AE13" s="13" t="str">
        <f>IF(Sheet3!J13=0,"""0""","""10000-0:"&amp;Sheet3!J13&amp;"-"&amp;Sheet3!J13&amp;"-0""")</f>
        <v>"0"</v>
      </c>
      <c r="AF13" s="13" t="str">
        <f>IF(Sheet3!K13=0,"""0""","""10000-0:"&amp;Sheet3!K13&amp;"-"&amp;Sheet3!K13&amp;"-0""")</f>
        <v>"10000-0:113-113-0"</v>
      </c>
      <c r="AG13" s="13" t="str">
        <f>IF(Sheet3!L13=0,"""0""","""10000-0:"&amp;Sheet3!L13&amp;"-"&amp;Sheet3!L13&amp;"-0""")</f>
        <v>"0"</v>
      </c>
      <c r="AH13" s="4" t="s">
        <v>32</v>
      </c>
      <c r="AI13" s="4" t="s">
        <v>32</v>
      </c>
      <c r="AJ13" s="4" t="s">
        <v>32</v>
      </c>
      <c r="AK13" s="4" t="s">
        <v>32</v>
      </c>
      <c r="AL13" s="4" t="s">
        <v>32</v>
      </c>
      <c r="AM13" s="13" t="s">
        <v>32</v>
      </c>
      <c r="AN13" s="13" t="s">
        <v>32</v>
      </c>
      <c r="AO13" s="4" t="s">
        <v>32</v>
      </c>
      <c r="AP13" s="4" t="s">
        <v>32</v>
      </c>
      <c r="AQ13" s="4" t="s">
        <v>32</v>
      </c>
      <c r="AR13" s="4" t="s">
        <v>32</v>
      </c>
      <c r="AS13" s="4" t="s">
        <v>32</v>
      </c>
      <c r="AT13" s="3" t="str">
        <f>IF(Sheet3!M13=0,"""0""","""10000-0:"&amp;Sheet3!M13&amp;"-"&amp;Sheet3!M13&amp;"-0""")</f>
        <v>"0"</v>
      </c>
      <c r="AU13" s="3" t="str">
        <f>IF(Sheet3!N13=0,"""0""","""10000-0:"&amp;Sheet3!N13&amp;"-"&amp;Sheet3!N13&amp;"-0""")</f>
        <v>"0"</v>
      </c>
      <c r="AV13" s="3" t="str">
        <f>IF(Sheet3!O13=0,"""0""","""10000-0:"&amp;Sheet3!O13&amp;"-"&amp;Sheet3!O13&amp;"-0""")</f>
        <v>"0"</v>
      </c>
      <c r="AW13" s="3" t="str">
        <f>IF(Sheet3!P13=0,"""0""","""10000-0:"&amp;Sheet3!P13&amp;"-"&amp;Sheet3!P13&amp;"-0""")</f>
        <v>"0"</v>
      </c>
      <c r="AX13" s="3" t="str">
        <f>IF(Sheet3!Q13=0,"""0""","""10000-0:"&amp;Sheet3!Q13&amp;"-"&amp;Sheet3!Q13&amp;"-0""")</f>
        <v>"0"</v>
      </c>
      <c r="AY13" s="3" t="str">
        <f>IF(Sheet3!R13=0,"""0""","""10000-0:"&amp;Sheet3!R13&amp;"-"&amp;Sheet3!R13&amp;"-0""")</f>
        <v>"0"</v>
      </c>
      <c r="AZ13" s="3" t="str">
        <f>IF(Sheet3!S13=0,"""0""","""10000-0:"&amp;Sheet3!S13&amp;"-"&amp;Sheet3!S13&amp;"-0""")</f>
        <v>"0"</v>
      </c>
    </row>
    <row r="14" spans="1:52" s="4" customFormat="1" x14ac:dyDescent="0.15">
      <c r="A14" s="4">
        <v>3000</v>
      </c>
      <c r="B14" s="4">
        <v>3</v>
      </c>
      <c r="C14" s="3">
        <v>0</v>
      </c>
      <c r="D14" s="4" t="s">
        <v>32</v>
      </c>
      <c r="E14" s="3" t="str">
        <f>"""10000-0:"&amp;240*0.6&amp;"-"&amp;240*0.6&amp;"-0"""</f>
        <v>"10000-0:144-144-0"</v>
      </c>
      <c r="F14" s="4" t="s">
        <v>55</v>
      </c>
      <c r="G14" s="3" t="s">
        <v>32</v>
      </c>
      <c r="H14" s="4" t="s">
        <v>32</v>
      </c>
      <c r="I14" s="4" t="s">
        <v>55</v>
      </c>
      <c r="J14" s="4" t="s">
        <v>55</v>
      </c>
      <c r="K14" s="4" t="s">
        <v>55</v>
      </c>
      <c r="L14" s="4" t="s">
        <v>55</v>
      </c>
      <c r="M14" s="4" t="s">
        <v>55</v>
      </c>
      <c r="N14" s="4" t="s">
        <v>55</v>
      </c>
      <c r="O14" s="4" t="s">
        <v>32</v>
      </c>
      <c r="P14" s="4" t="s">
        <v>32</v>
      </c>
      <c r="Q14" s="4" t="s">
        <v>32</v>
      </c>
      <c r="R14" s="4" t="s">
        <v>32</v>
      </c>
      <c r="S14" s="4" t="s">
        <v>32</v>
      </c>
      <c r="T14" s="4" t="s">
        <v>32</v>
      </c>
      <c r="U14" s="4" t="s">
        <v>32</v>
      </c>
      <c r="V14" s="4" t="s">
        <v>32</v>
      </c>
      <c r="W14" s="4" t="s">
        <v>32</v>
      </c>
      <c r="X14" s="4" t="s">
        <v>55</v>
      </c>
      <c r="Y14" s="4" t="s">
        <v>55</v>
      </c>
      <c r="Z14" s="4" t="s">
        <v>55</v>
      </c>
      <c r="AA14" s="4">
        <v>0</v>
      </c>
      <c r="AB14" s="13" t="str">
        <f>IF(Sheet3!G14=0,"""0""","""10000-0:"&amp;Sheet3!G14&amp;"-"&amp;Sheet3!G14&amp;"-0""")</f>
        <v>"10000-0:38-38-0"</v>
      </c>
      <c r="AC14" s="13" t="str">
        <f>IF(Sheet3!H14=0,"""0""","""10000-0:"&amp;Sheet3!H14&amp;"-"&amp;Sheet3!H14&amp;"-0""")</f>
        <v>"0"</v>
      </c>
      <c r="AD14" s="13" t="str">
        <f>IF(Sheet3!I14=0,"""0""","""10000-0:"&amp;Sheet3!I14&amp;"-"&amp;Sheet3!I14&amp;"-0""")</f>
        <v>"10000-0:27-27-0"</v>
      </c>
      <c r="AE14" s="13" t="str">
        <f>IF(Sheet3!J14=0,"""0""","""10000-0:"&amp;Sheet3!J14&amp;"-"&amp;Sheet3!J14&amp;"-0""")</f>
        <v>"0"</v>
      </c>
      <c r="AF14" s="13" t="str">
        <f>IF(Sheet3!K14=0,"""0""","""10000-0:"&amp;Sheet3!K14&amp;"-"&amp;Sheet3!K14&amp;"-0""")</f>
        <v>"10000-0:225-225-0"</v>
      </c>
      <c r="AG14" s="13" t="str">
        <f>IF(Sheet3!L14=0,"""0""","""10000-0:"&amp;Sheet3!L14&amp;"-"&amp;Sheet3!L14&amp;"-0""")</f>
        <v>"0"</v>
      </c>
      <c r="AH14" s="4" t="s">
        <v>32</v>
      </c>
      <c r="AI14" s="4" t="s">
        <v>32</v>
      </c>
      <c r="AJ14" s="4" t="s">
        <v>32</v>
      </c>
      <c r="AK14" s="4" t="s">
        <v>32</v>
      </c>
      <c r="AL14" s="4" t="s">
        <v>32</v>
      </c>
      <c r="AM14" s="13" t="s">
        <v>32</v>
      </c>
      <c r="AN14" s="13" t="s">
        <v>32</v>
      </c>
      <c r="AO14" s="4" t="s">
        <v>32</v>
      </c>
      <c r="AP14" s="4" t="s">
        <v>32</v>
      </c>
      <c r="AQ14" s="4" t="s">
        <v>32</v>
      </c>
      <c r="AR14" s="4" t="s">
        <v>32</v>
      </c>
      <c r="AS14" s="4" t="s">
        <v>32</v>
      </c>
      <c r="AT14" s="3" t="str">
        <f>IF(Sheet3!M14=0,"""0""","""10000-0:"&amp;Sheet3!M14&amp;"-"&amp;Sheet3!M14&amp;"-0""")</f>
        <v>"0"</v>
      </c>
      <c r="AU14" s="3" t="str">
        <f>IF(Sheet3!N14=0,"""0""","""10000-0:"&amp;Sheet3!N14&amp;"-"&amp;Sheet3!N14&amp;"-0""")</f>
        <v>"0"</v>
      </c>
      <c r="AV14" s="3" t="str">
        <f>IF(Sheet3!O14=0,"""0""","""10000-0:"&amp;Sheet3!O14&amp;"-"&amp;Sheet3!O14&amp;"-0""")</f>
        <v>"0"</v>
      </c>
      <c r="AW14" s="3" t="str">
        <f>IF(Sheet3!P14=0,"""0""","""10000-0:"&amp;Sheet3!P14&amp;"-"&amp;Sheet3!P14&amp;"-0""")</f>
        <v>"0"</v>
      </c>
      <c r="AX14" s="3" t="str">
        <f>IF(Sheet3!Q14=0,"""0""","""10000-0:"&amp;Sheet3!Q14&amp;"-"&amp;Sheet3!Q14&amp;"-0""")</f>
        <v>"0"</v>
      </c>
      <c r="AY14" s="3" t="str">
        <f>IF(Sheet3!R14=0,"""0""","""10000-0:"&amp;Sheet3!R14&amp;"-"&amp;Sheet3!R14&amp;"-0""")</f>
        <v>"0"</v>
      </c>
      <c r="AZ14" s="3" t="str">
        <f>IF(Sheet3!S14=0,"""0""","""10000-0:"&amp;Sheet3!S14&amp;"-"&amp;Sheet3!S14&amp;"-0""")</f>
        <v>"0"</v>
      </c>
    </row>
    <row r="15" spans="1:52" s="4" customFormat="1" x14ac:dyDescent="0.15">
      <c r="A15" s="4">
        <v>3000</v>
      </c>
      <c r="B15" s="4">
        <v>4</v>
      </c>
      <c r="C15" s="3">
        <v>0</v>
      </c>
      <c r="D15" s="4" t="s">
        <v>32</v>
      </c>
      <c r="E15" s="3" t="str">
        <f>"""10000-0:"&amp;240*0.8&amp;"-"&amp;240*0.8&amp;"-0"""</f>
        <v>"10000-0:192-192-0"</v>
      </c>
      <c r="F15" s="4" t="s">
        <v>55</v>
      </c>
      <c r="G15" s="3" t="s">
        <v>32</v>
      </c>
      <c r="H15" s="4" t="s">
        <v>32</v>
      </c>
      <c r="I15" s="4" t="s">
        <v>55</v>
      </c>
      <c r="J15" s="4" t="s">
        <v>55</v>
      </c>
      <c r="K15" s="4" t="s">
        <v>55</v>
      </c>
      <c r="L15" s="4" t="s">
        <v>55</v>
      </c>
      <c r="M15" s="4" t="s">
        <v>55</v>
      </c>
      <c r="N15" s="4" t="s">
        <v>55</v>
      </c>
      <c r="O15" s="4" t="s">
        <v>32</v>
      </c>
      <c r="P15" s="4" t="s">
        <v>32</v>
      </c>
      <c r="Q15" s="4" t="s">
        <v>32</v>
      </c>
      <c r="R15" s="4" t="s">
        <v>32</v>
      </c>
      <c r="S15" s="4" t="s">
        <v>32</v>
      </c>
      <c r="T15" s="4" t="s">
        <v>32</v>
      </c>
      <c r="U15" s="4" t="s">
        <v>32</v>
      </c>
      <c r="V15" s="4" t="s">
        <v>32</v>
      </c>
      <c r="W15" s="4" t="s">
        <v>32</v>
      </c>
      <c r="X15" s="4" t="s">
        <v>55</v>
      </c>
      <c r="Y15" s="4" t="s">
        <v>55</v>
      </c>
      <c r="Z15" s="4" t="s">
        <v>55</v>
      </c>
      <c r="AA15" s="4">
        <v>0</v>
      </c>
      <c r="AB15" s="13" t="str">
        <f>IF(Sheet3!G15=0,"""0""","""10000-0:"&amp;Sheet3!G15&amp;"-"&amp;Sheet3!G15&amp;"-0""")</f>
        <v>"10000-0:75-75-0"</v>
      </c>
      <c r="AC15" s="13" t="str">
        <f>IF(Sheet3!H15=0,"""0""","""10000-0:"&amp;Sheet3!H15&amp;"-"&amp;Sheet3!H15&amp;"-0""")</f>
        <v>"0"</v>
      </c>
      <c r="AD15" s="13" t="str">
        <f>IF(Sheet3!I15=0,"""0""","""10000-0:"&amp;Sheet3!I15&amp;"-"&amp;Sheet3!I15&amp;"-0""")</f>
        <v>"10000-0:53-53-0"</v>
      </c>
      <c r="AE15" s="13" t="str">
        <f>IF(Sheet3!J15=0,"""0""","""10000-0:"&amp;Sheet3!J15&amp;"-"&amp;Sheet3!J15&amp;"-0""")</f>
        <v>"10000-0:53-53-0"</v>
      </c>
      <c r="AF15" s="13" t="str">
        <f>IF(Sheet3!K15=0,"""0""","""10000-0:"&amp;Sheet3!K15&amp;"-"&amp;Sheet3!K15&amp;"-0""")</f>
        <v>"10000-0:450-450-0"</v>
      </c>
      <c r="AG15" s="13" t="str">
        <f>IF(Sheet3!L15=0,"""0""","""10000-0:"&amp;Sheet3!L15&amp;"-"&amp;Sheet3!L15&amp;"-0""")</f>
        <v>"0"</v>
      </c>
      <c r="AH15" s="4" t="s">
        <v>32</v>
      </c>
      <c r="AI15" s="4" t="s">
        <v>32</v>
      </c>
      <c r="AJ15" s="4" t="s">
        <v>32</v>
      </c>
      <c r="AK15" s="4" t="s">
        <v>32</v>
      </c>
      <c r="AL15" s="4" t="s">
        <v>32</v>
      </c>
      <c r="AM15" s="13" t="s">
        <v>32</v>
      </c>
      <c r="AN15" s="13" t="s">
        <v>32</v>
      </c>
      <c r="AO15" s="4" t="s">
        <v>32</v>
      </c>
      <c r="AP15" s="4" t="s">
        <v>32</v>
      </c>
      <c r="AQ15" s="4" t="s">
        <v>32</v>
      </c>
      <c r="AR15" s="4" t="s">
        <v>32</v>
      </c>
      <c r="AS15" s="4" t="s">
        <v>32</v>
      </c>
      <c r="AT15" s="3" t="str">
        <f>IF(Sheet3!M15=0,"""0""","""10000-0:"&amp;Sheet3!M15&amp;"-"&amp;Sheet3!M15&amp;"-0""")</f>
        <v>"0"</v>
      </c>
      <c r="AU15" s="3" t="str">
        <f>IF(Sheet3!N15=0,"""0""","""10000-0:"&amp;Sheet3!N15&amp;"-"&amp;Sheet3!N15&amp;"-0""")</f>
        <v>"0"</v>
      </c>
      <c r="AV15" s="3" t="str">
        <f>IF(Sheet3!O15=0,"""0""","""10000-0:"&amp;Sheet3!O15&amp;"-"&amp;Sheet3!O15&amp;"-0""")</f>
        <v>"0"</v>
      </c>
      <c r="AW15" s="3" t="str">
        <f>IF(Sheet3!P15=0,"""0""","""10000-0:"&amp;Sheet3!P15&amp;"-"&amp;Sheet3!P15&amp;"-0""")</f>
        <v>"0"</v>
      </c>
      <c r="AX15" s="3" t="str">
        <f>IF(Sheet3!Q15=0,"""0""","""10000-0:"&amp;Sheet3!Q15&amp;"-"&amp;Sheet3!Q15&amp;"-0""")</f>
        <v>"0"</v>
      </c>
      <c r="AY15" s="3" t="str">
        <f>IF(Sheet3!R15=0,"""0""","""10000-0:"&amp;Sheet3!R15&amp;"-"&amp;Sheet3!R15&amp;"-0""")</f>
        <v>"0"</v>
      </c>
      <c r="AZ15" s="3" t="str">
        <f>IF(Sheet3!S15=0,"""0""","""10000-0:"&amp;Sheet3!S15&amp;"-"&amp;Sheet3!S15&amp;"-0""")</f>
        <v>"0"</v>
      </c>
    </row>
    <row r="16" spans="1:52" s="4" customFormat="1" x14ac:dyDescent="0.15">
      <c r="A16" s="4">
        <v>3000</v>
      </c>
      <c r="B16" s="4">
        <v>5</v>
      </c>
      <c r="C16" s="3">
        <v>0</v>
      </c>
      <c r="D16" s="4" t="s">
        <v>32</v>
      </c>
      <c r="E16" s="3" t="str">
        <f>"""10000-0:"&amp;240*1&amp;"-"&amp;240*1&amp;"-0"""</f>
        <v>"10000-0:240-240-0"</v>
      </c>
      <c r="F16" s="4" t="s">
        <v>55</v>
      </c>
      <c r="G16" s="3" t="s">
        <v>32</v>
      </c>
      <c r="H16" s="4" t="s">
        <v>32</v>
      </c>
      <c r="I16" s="4" t="s">
        <v>55</v>
      </c>
      <c r="J16" s="4" t="s">
        <v>55</v>
      </c>
      <c r="K16" s="4" t="s">
        <v>55</v>
      </c>
      <c r="L16" s="4" t="s">
        <v>55</v>
      </c>
      <c r="M16" s="4" t="s">
        <v>55</v>
      </c>
      <c r="N16" s="4" t="s">
        <v>55</v>
      </c>
      <c r="O16" s="4" t="s">
        <v>32</v>
      </c>
      <c r="P16" s="4" t="s">
        <v>32</v>
      </c>
      <c r="Q16" s="4" t="s">
        <v>32</v>
      </c>
      <c r="R16" s="4" t="s">
        <v>32</v>
      </c>
      <c r="S16" s="4" t="s">
        <v>32</v>
      </c>
      <c r="T16" s="4" t="s">
        <v>32</v>
      </c>
      <c r="U16" s="4" t="s">
        <v>32</v>
      </c>
      <c r="V16" s="4" t="s">
        <v>32</v>
      </c>
      <c r="W16" s="4" t="s">
        <v>32</v>
      </c>
      <c r="X16" s="4" t="s">
        <v>55</v>
      </c>
      <c r="Y16" s="4" t="s">
        <v>55</v>
      </c>
      <c r="Z16" s="4" t="s">
        <v>55</v>
      </c>
      <c r="AA16" s="4">
        <v>0</v>
      </c>
      <c r="AB16" s="13" t="str">
        <f>IF(Sheet3!G16=0,"""0""","""10000-0:"&amp;Sheet3!G16&amp;"-"&amp;Sheet3!G16&amp;"-0""")</f>
        <v>"10000-0:150-150-0"</v>
      </c>
      <c r="AC16" s="13" t="str">
        <f>IF(Sheet3!H16=0,"""0""","""10000-0:"&amp;Sheet3!H16&amp;"-"&amp;Sheet3!H16&amp;"-0""")</f>
        <v>"0"</v>
      </c>
      <c r="AD16" s="13" t="str">
        <f>IF(Sheet3!I16=0,"""0""","""10000-0:"&amp;Sheet3!I16&amp;"-"&amp;Sheet3!I16&amp;"-0""")</f>
        <v>"10000-0:105-105-0"</v>
      </c>
      <c r="AE16" s="13" t="str">
        <f>IF(Sheet3!J16=0,"""0""","""10000-0:"&amp;Sheet3!J16&amp;"-"&amp;Sheet3!J16&amp;"-0""")</f>
        <v>"10000-0:105-105-0"</v>
      </c>
      <c r="AF16" s="13" t="str">
        <f>IF(Sheet3!K16=0,"""0""","""10000-0:"&amp;Sheet3!K16&amp;"-"&amp;Sheet3!K16&amp;"-0""")</f>
        <v>"10000-0:900-900-0"</v>
      </c>
      <c r="AG16" s="13" t="str">
        <f>IF(Sheet3!L16=0,"""0""","""10000-0:"&amp;Sheet3!L16&amp;"-"&amp;Sheet3!L16&amp;"-0""")</f>
        <v>"0"</v>
      </c>
      <c r="AH16" s="4" t="s">
        <v>32</v>
      </c>
      <c r="AI16" s="4" t="s">
        <v>32</v>
      </c>
      <c r="AJ16" s="4" t="s">
        <v>32</v>
      </c>
      <c r="AK16" s="4" t="s">
        <v>32</v>
      </c>
      <c r="AL16" s="4" t="s">
        <v>32</v>
      </c>
      <c r="AM16" s="13" t="s">
        <v>32</v>
      </c>
      <c r="AN16" s="13" t="s">
        <v>32</v>
      </c>
      <c r="AO16" s="4" t="s">
        <v>32</v>
      </c>
      <c r="AP16" s="4" t="s">
        <v>32</v>
      </c>
      <c r="AQ16" s="4" t="s">
        <v>32</v>
      </c>
      <c r="AR16" s="4" t="s">
        <v>32</v>
      </c>
      <c r="AS16" s="4" t="s">
        <v>32</v>
      </c>
      <c r="AT16" s="3" t="str">
        <f>IF(Sheet3!M16=0,"""0""","""10000-0:"&amp;Sheet3!M16&amp;"-"&amp;Sheet3!M16&amp;"-0""")</f>
        <v>"10000-0:262-262-0"</v>
      </c>
      <c r="AU16" s="3" t="str">
        <f>IF(Sheet3!N16=0,"""0""","""10000-0:"&amp;Sheet3!N16&amp;"-"&amp;Sheet3!N16&amp;"-0""")</f>
        <v>"0"</v>
      </c>
      <c r="AV16" s="3" t="str">
        <f>IF(Sheet3!O16=0,"""0""","""10000-0:"&amp;Sheet3!O16&amp;"-"&amp;Sheet3!O16&amp;"-0""")</f>
        <v>"0"</v>
      </c>
      <c r="AW16" s="3" t="str">
        <f>IF(Sheet3!P16=0,"""0""","""10000-0:"&amp;Sheet3!P16&amp;"-"&amp;Sheet3!P16&amp;"-0""")</f>
        <v>"0"</v>
      </c>
      <c r="AX16" s="3" t="str">
        <f>IF(Sheet3!Q16=0,"""0""","""10000-0:"&amp;Sheet3!Q16&amp;"-"&amp;Sheet3!Q16&amp;"-0""")</f>
        <v>"0"</v>
      </c>
      <c r="AY16" s="3" t="str">
        <f>IF(Sheet3!R16=0,"""0""","""10000-0:"&amp;Sheet3!R16&amp;"-"&amp;Sheet3!R16&amp;"-0""")</f>
        <v>"0"</v>
      </c>
      <c r="AZ16" s="3" t="str">
        <f>IF(Sheet3!S16=0,"""0""","""10000-0:"&amp;Sheet3!S16&amp;"-"&amp;Sheet3!S16&amp;"-0""")</f>
        <v>"0"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5"/>
  <sheetViews>
    <sheetView workbookViewId="0">
      <selection activeCell="F30" sqref="F30"/>
    </sheetView>
  </sheetViews>
  <sheetFormatPr defaultRowHeight="16.5" x14ac:dyDescent="0.15"/>
  <cols>
    <col min="1" max="2" width="9" style="1"/>
    <col min="3" max="3" width="11.625" style="1" bestFit="1" customWidth="1"/>
    <col min="4" max="7" width="9" style="1"/>
    <col min="8" max="8" width="13.25" style="1" customWidth="1"/>
    <col min="9" max="9" width="11" style="1" customWidth="1"/>
    <col min="10" max="16384" width="9" style="1"/>
  </cols>
  <sheetData>
    <row r="1" spans="1:11" x14ac:dyDescent="0.15">
      <c r="A1" s="1" t="s">
        <v>9</v>
      </c>
      <c r="B1" s="1" t="s">
        <v>10</v>
      </c>
      <c r="C1" s="15" t="s">
        <v>11</v>
      </c>
      <c r="D1" s="15" t="s">
        <v>34</v>
      </c>
      <c r="E1" s="1" t="s">
        <v>12</v>
      </c>
      <c r="F1" s="1" t="s">
        <v>13</v>
      </c>
      <c r="G1" s="1" t="s">
        <v>14</v>
      </c>
      <c r="H1" s="1" t="s">
        <v>44</v>
      </c>
      <c r="I1" s="1" t="s">
        <v>35</v>
      </c>
      <c r="J1" s="1" t="s">
        <v>36</v>
      </c>
    </row>
    <row r="2" spans="1:11" x14ac:dyDescent="0.15">
      <c r="A2" s="1">
        <v>5</v>
      </c>
      <c r="B2" s="1">
        <v>100</v>
      </c>
      <c r="C2" s="15">
        <v>0</v>
      </c>
      <c r="D2" s="15">
        <v>162</v>
      </c>
      <c r="E2" s="1" t="s">
        <v>15</v>
      </c>
      <c r="F2" s="16">
        <v>0.05</v>
      </c>
      <c r="G2" s="16">
        <v>0</v>
      </c>
      <c r="H2" s="16">
        <v>0.1</v>
      </c>
      <c r="I2" s="16">
        <v>0.1</v>
      </c>
      <c r="J2" s="16">
        <v>0.02</v>
      </c>
    </row>
    <row r="3" spans="1:11" x14ac:dyDescent="0.15">
      <c r="A3" s="1">
        <v>15</v>
      </c>
      <c r="B3" s="1">
        <v>160</v>
      </c>
      <c r="C3" s="15">
        <v>15</v>
      </c>
      <c r="D3" s="15">
        <v>192</v>
      </c>
      <c r="E3" s="1" t="s">
        <v>16</v>
      </c>
      <c r="F3" s="16">
        <v>0.1</v>
      </c>
      <c r="G3" s="16">
        <v>0</v>
      </c>
      <c r="H3" s="16">
        <v>0.15</v>
      </c>
      <c r="I3" s="16">
        <v>0.15</v>
      </c>
      <c r="J3" s="16">
        <v>0.06</v>
      </c>
    </row>
    <row r="4" spans="1:11" x14ac:dyDescent="0.15">
      <c r="A4" s="1">
        <v>25</v>
      </c>
      <c r="B4" s="1">
        <v>270</v>
      </c>
      <c r="C4" s="15">
        <v>45</v>
      </c>
      <c r="D4" s="15">
        <v>222</v>
      </c>
      <c r="E4" s="1" t="s">
        <v>17</v>
      </c>
      <c r="F4" s="16">
        <v>0.15</v>
      </c>
      <c r="G4" s="16">
        <v>0</v>
      </c>
      <c r="H4" s="16">
        <v>0.2</v>
      </c>
      <c r="I4" s="16">
        <v>0.2</v>
      </c>
      <c r="J4" s="16">
        <v>0.1</v>
      </c>
    </row>
    <row r="5" spans="1:11" x14ac:dyDescent="0.15">
      <c r="A5" s="1">
        <v>35</v>
      </c>
      <c r="B5" s="1">
        <v>450</v>
      </c>
      <c r="C5" s="15">
        <v>75</v>
      </c>
      <c r="D5" s="15">
        <v>252</v>
      </c>
      <c r="E5" s="1" t="s">
        <v>18</v>
      </c>
      <c r="F5" s="16">
        <v>0.3</v>
      </c>
      <c r="G5" s="16">
        <v>0.06</v>
      </c>
      <c r="H5" s="16">
        <v>0.3</v>
      </c>
      <c r="I5" s="16">
        <v>0.25</v>
      </c>
      <c r="J5" s="16">
        <v>0.14000000000000001</v>
      </c>
    </row>
    <row r="6" spans="1:11" x14ac:dyDescent="0.15">
      <c r="A6" s="1">
        <v>45</v>
      </c>
      <c r="B6" s="1">
        <v>750</v>
      </c>
      <c r="C6" s="15">
        <v>105</v>
      </c>
      <c r="D6" s="15">
        <v>282</v>
      </c>
      <c r="E6" s="1" t="s">
        <v>19</v>
      </c>
      <c r="F6" s="16">
        <v>0.4</v>
      </c>
      <c r="G6" s="16">
        <v>0.13</v>
      </c>
      <c r="H6" s="16">
        <v>0.35</v>
      </c>
      <c r="I6" s="16">
        <v>0.3</v>
      </c>
      <c r="J6" s="16">
        <v>0.17</v>
      </c>
    </row>
    <row r="7" spans="1:11" x14ac:dyDescent="0.15">
      <c r="E7" s="1" t="s">
        <v>20</v>
      </c>
      <c r="F7" s="16">
        <v>0.5</v>
      </c>
      <c r="G7" s="16">
        <v>0.2</v>
      </c>
      <c r="H7" s="16">
        <v>0.4</v>
      </c>
      <c r="I7" s="16">
        <v>0.35</v>
      </c>
      <c r="J7" s="16">
        <v>0.2</v>
      </c>
    </row>
    <row r="8" spans="1:11" x14ac:dyDescent="0.15">
      <c r="E8" s="1" t="s">
        <v>21</v>
      </c>
      <c r="F8" s="16">
        <v>0.7</v>
      </c>
      <c r="G8" s="16">
        <v>0.4</v>
      </c>
      <c r="H8" s="16">
        <v>0.5</v>
      </c>
      <c r="I8" s="16">
        <v>0.4</v>
      </c>
      <c r="J8" s="16">
        <v>0.24</v>
      </c>
    </row>
    <row r="9" spans="1:11" x14ac:dyDescent="0.15">
      <c r="E9" s="1" t="s">
        <v>22</v>
      </c>
      <c r="F9" s="16">
        <v>0.85</v>
      </c>
      <c r="G9" s="16">
        <v>0.7</v>
      </c>
      <c r="H9" s="16">
        <v>0.55000000000000004</v>
      </c>
      <c r="I9" s="16">
        <v>0.45</v>
      </c>
      <c r="J9" s="16">
        <v>0.27</v>
      </c>
    </row>
    <row r="10" spans="1:11" x14ac:dyDescent="0.15">
      <c r="E10" s="1" t="s">
        <v>23</v>
      </c>
      <c r="F10" s="16">
        <v>1</v>
      </c>
      <c r="G10" s="16">
        <v>1</v>
      </c>
      <c r="H10" s="16">
        <v>0.6</v>
      </c>
      <c r="I10" s="16">
        <v>0.5</v>
      </c>
      <c r="J10" s="16">
        <v>0.3</v>
      </c>
    </row>
    <row r="11" spans="1:11" x14ac:dyDescent="0.15">
      <c r="E11" s="1" t="s">
        <v>54</v>
      </c>
      <c r="F11" s="16">
        <v>1</v>
      </c>
      <c r="G11" s="16">
        <v>1</v>
      </c>
      <c r="H11" s="16">
        <v>0.6</v>
      </c>
      <c r="I11" s="16">
        <v>0.5</v>
      </c>
      <c r="J11" s="16">
        <v>0.3</v>
      </c>
    </row>
    <row r="12" spans="1:11" s="18" customFormat="1" x14ac:dyDescent="0.15">
      <c r="H12" s="59" t="s">
        <v>33</v>
      </c>
      <c r="I12" s="59"/>
      <c r="J12" s="59"/>
      <c r="K12" s="20"/>
    </row>
    <row r="13" spans="1:11" s="18" customFormat="1" x14ac:dyDescent="0.15">
      <c r="E13" s="18" t="s">
        <v>39</v>
      </c>
      <c r="K13" s="20"/>
    </row>
    <row r="14" spans="1:11" s="18" customFormat="1" x14ac:dyDescent="0.15">
      <c r="E14" s="18" t="s">
        <v>50</v>
      </c>
      <c r="K14" s="20"/>
    </row>
    <row r="15" spans="1:11" x14ac:dyDescent="0.15">
      <c r="K15" s="17"/>
    </row>
    <row r="16" spans="1:11" x14ac:dyDescent="0.15">
      <c r="K16" s="17"/>
    </row>
    <row r="17" spans="1:7" s="18" customFormat="1" x14ac:dyDescent="0.15">
      <c r="A17" s="18" t="s">
        <v>24</v>
      </c>
      <c r="B17" s="18" t="s">
        <v>0</v>
      </c>
      <c r="F17" s="19"/>
      <c r="G17" s="19"/>
    </row>
    <row r="18" spans="1:7" s="18" customFormat="1" x14ac:dyDescent="0.15">
      <c r="A18" s="18" t="s">
        <v>1</v>
      </c>
      <c r="B18" s="18" t="s">
        <v>2</v>
      </c>
      <c r="F18" s="19"/>
      <c r="G18" s="19"/>
    </row>
    <row r="19" spans="1:7" x14ac:dyDescent="0.15">
      <c r="F19" s="16"/>
      <c r="G19" s="16"/>
    </row>
    <row r="20" spans="1:7" x14ac:dyDescent="0.15">
      <c r="F20" s="16"/>
      <c r="G20" s="16"/>
    </row>
    <row r="21" spans="1:7" x14ac:dyDescent="0.15">
      <c r="F21" s="16"/>
      <c r="G21" s="16"/>
    </row>
    <row r="22" spans="1:7" x14ac:dyDescent="0.15">
      <c r="F22" s="16"/>
      <c r="G22" s="16"/>
    </row>
    <row r="23" spans="1:7" x14ac:dyDescent="0.15">
      <c r="F23" s="16"/>
      <c r="G23" s="16"/>
    </row>
    <row r="24" spans="1:7" x14ac:dyDescent="0.15">
      <c r="F24" s="16"/>
      <c r="G24" s="16"/>
    </row>
    <row r="25" spans="1:7" x14ac:dyDescent="0.15">
      <c r="F25" s="16"/>
      <c r="G25" s="16"/>
    </row>
  </sheetData>
  <mergeCells count="1">
    <mergeCell ref="H12:J1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01"/>
  <sheetViews>
    <sheetView workbookViewId="0">
      <pane xSplit="1" ySplit="1" topLeftCell="B303" activePane="bottomRight" state="frozen"/>
      <selection pane="topRight" activeCell="B1" sqref="B1"/>
      <selection pane="bottomLeft" activeCell="A2" sqref="A2"/>
      <selection pane="bottomRight" activeCell="G302" sqref="G302:H326"/>
    </sheetView>
  </sheetViews>
  <sheetFormatPr defaultRowHeight="16.5" x14ac:dyDescent="0.15"/>
  <cols>
    <col min="1" max="1" width="6.5" style="1" bestFit="1" customWidth="1"/>
    <col min="2" max="16384" width="9" style="1"/>
  </cols>
  <sheetData>
    <row r="1" spans="1:22" x14ac:dyDescent="0.35">
      <c r="A1" s="1" t="s">
        <v>25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40</v>
      </c>
      <c r="M1" s="14" t="s">
        <v>58</v>
      </c>
      <c r="N1" s="14" t="s">
        <v>59</v>
      </c>
      <c r="O1" s="14" t="s">
        <v>60</v>
      </c>
      <c r="P1" s="14" t="s">
        <v>61</v>
      </c>
      <c r="Q1" s="14" t="s">
        <v>62</v>
      </c>
      <c r="R1" s="14" t="s">
        <v>63</v>
      </c>
      <c r="S1" s="14" t="s">
        <v>64</v>
      </c>
    </row>
    <row r="2" spans="1:22" x14ac:dyDescent="0.15">
      <c r="A2" s="3">
        <v>1000</v>
      </c>
      <c r="C2" s="1">
        <v>40</v>
      </c>
      <c r="G2" s="23"/>
      <c r="H2" s="13"/>
      <c r="I2" s="25"/>
      <c r="J2" s="25"/>
      <c r="K2" s="25"/>
      <c r="L2" s="13"/>
      <c r="M2" s="3"/>
      <c r="N2" s="3"/>
      <c r="O2" s="3"/>
      <c r="P2" s="3"/>
      <c r="Q2" s="3"/>
      <c r="R2" s="3"/>
      <c r="S2" s="3"/>
    </row>
    <row r="3" spans="1:22" x14ac:dyDescent="0.15">
      <c r="A3" s="3">
        <v>1000</v>
      </c>
      <c r="C3" s="1">
        <f>C$2*V5/V$4</f>
        <v>48</v>
      </c>
      <c r="G3" s="24">
        <v>19</v>
      </c>
      <c r="H3" s="13"/>
      <c r="I3" s="25"/>
      <c r="J3" s="25"/>
      <c r="K3" s="26">
        <v>113</v>
      </c>
      <c r="L3" s="13"/>
      <c r="M3" s="3"/>
      <c r="N3" s="3"/>
      <c r="O3" s="3"/>
      <c r="P3" s="3"/>
      <c r="Q3" s="3"/>
      <c r="R3" s="3"/>
      <c r="S3" s="3"/>
      <c r="U3" s="21" t="s">
        <v>70</v>
      </c>
      <c r="V3" s="21" t="s">
        <v>71</v>
      </c>
    </row>
    <row r="4" spans="1:22" x14ac:dyDescent="0.15">
      <c r="A4" s="3">
        <v>1000</v>
      </c>
      <c r="C4" s="1">
        <f t="shared" ref="C4:C6" si="0">C$2*V6/V$4</f>
        <v>56</v>
      </c>
      <c r="G4" s="24">
        <v>38</v>
      </c>
      <c r="H4" s="13"/>
      <c r="I4" s="26">
        <v>27</v>
      </c>
      <c r="J4" s="25"/>
      <c r="K4" s="26">
        <v>225</v>
      </c>
      <c r="L4" s="13"/>
      <c r="M4" s="3"/>
      <c r="N4" s="3"/>
      <c r="O4" s="3"/>
      <c r="P4" s="3"/>
      <c r="Q4" s="3"/>
      <c r="R4" s="3"/>
      <c r="S4" s="3"/>
      <c r="U4" s="22" t="s">
        <v>72</v>
      </c>
      <c r="V4" s="22">
        <v>0.5</v>
      </c>
    </row>
    <row r="5" spans="1:22" x14ac:dyDescent="0.15">
      <c r="A5" s="3">
        <v>1000</v>
      </c>
      <c r="C5" s="1">
        <f t="shared" si="0"/>
        <v>64</v>
      </c>
      <c r="G5" s="24">
        <v>75</v>
      </c>
      <c r="H5" s="13"/>
      <c r="I5" s="26">
        <v>53</v>
      </c>
      <c r="J5" s="26">
        <v>53</v>
      </c>
      <c r="K5" s="26">
        <v>450</v>
      </c>
      <c r="L5" s="13"/>
      <c r="M5" s="3"/>
      <c r="N5" s="3"/>
      <c r="O5" s="3"/>
      <c r="P5" s="3"/>
      <c r="Q5" s="3"/>
      <c r="R5" s="3"/>
      <c r="S5" s="3"/>
      <c r="U5" s="22" t="s">
        <v>73</v>
      </c>
      <c r="V5" s="22">
        <v>0.6</v>
      </c>
    </row>
    <row r="6" spans="1:22" x14ac:dyDescent="0.15">
      <c r="A6" s="3">
        <v>1000</v>
      </c>
      <c r="C6" s="1">
        <f t="shared" si="0"/>
        <v>72</v>
      </c>
      <c r="G6" s="24">
        <v>150</v>
      </c>
      <c r="H6" s="13"/>
      <c r="I6" s="26">
        <v>105</v>
      </c>
      <c r="J6" s="26">
        <v>105</v>
      </c>
      <c r="K6" s="26">
        <v>900</v>
      </c>
      <c r="L6" s="13"/>
      <c r="M6" s="13">
        <v>262</v>
      </c>
      <c r="N6" s="3"/>
      <c r="O6" s="3"/>
      <c r="P6" s="3"/>
      <c r="Q6" s="3"/>
      <c r="R6" s="3"/>
      <c r="S6" s="3"/>
      <c r="U6" s="22" t="s">
        <v>74</v>
      </c>
      <c r="V6" s="22">
        <v>0.7</v>
      </c>
    </row>
    <row r="7" spans="1:22" x14ac:dyDescent="0.15">
      <c r="A7" s="2">
        <v>1001</v>
      </c>
      <c r="G7" s="25"/>
      <c r="H7" s="13"/>
      <c r="I7" s="25"/>
      <c r="J7" s="25"/>
      <c r="K7" s="25"/>
      <c r="L7" s="13"/>
      <c r="M7" s="3"/>
      <c r="N7" s="3"/>
      <c r="O7" s="3"/>
      <c r="P7" s="3"/>
      <c r="Q7" s="3"/>
      <c r="R7" s="3"/>
      <c r="S7" s="3"/>
      <c r="U7" s="22" t="s">
        <v>75</v>
      </c>
      <c r="V7" s="22">
        <v>0.8</v>
      </c>
    </row>
    <row r="8" spans="1:22" x14ac:dyDescent="0.15">
      <c r="A8" s="2">
        <v>1001</v>
      </c>
      <c r="G8" s="26">
        <v>19</v>
      </c>
      <c r="H8" s="13"/>
      <c r="I8" s="25"/>
      <c r="J8" s="25"/>
      <c r="K8" s="26">
        <v>113</v>
      </c>
      <c r="L8" s="13"/>
      <c r="M8" s="3"/>
      <c r="N8" s="3"/>
      <c r="O8" s="3"/>
      <c r="P8" s="3"/>
      <c r="Q8" s="3"/>
      <c r="R8" s="3"/>
      <c r="S8" s="3"/>
      <c r="U8" s="22" t="s">
        <v>76</v>
      </c>
      <c r="V8" s="22">
        <v>0.9</v>
      </c>
    </row>
    <row r="9" spans="1:22" x14ac:dyDescent="0.15">
      <c r="A9" s="2">
        <v>1001</v>
      </c>
      <c r="G9" s="26">
        <v>38</v>
      </c>
      <c r="H9" s="13"/>
      <c r="I9" s="26">
        <v>27</v>
      </c>
      <c r="J9" s="25"/>
      <c r="K9" s="26">
        <v>225</v>
      </c>
      <c r="L9" s="13"/>
      <c r="M9" s="3"/>
      <c r="N9" s="3"/>
      <c r="O9" s="3"/>
      <c r="P9" s="3"/>
      <c r="Q9" s="3"/>
      <c r="R9" s="3"/>
      <c r="S9" s="3"/>
      <c r="U9" s="22" t="s">
        <v>77</v>
      </c>
      <c r="V9" s="22">
        <v>1</v>
      </c>
    </row>
    <row r="10" spans="1:22" x14ac:dyDescent="0.15">
      <c r="A10" s="2">
        <v>1001</v>
      </c>
      <c r="G10" s="26">
        <v>75</v>
      </c>
      <c r="H10" s="13"/>
      <c r="I10" s="26">
        <v>53</v>
      </c>
      <c r="J10" s="26">
        <v>53</v>
      </c>
      <c r="K10" s="26">
        <v>450</v>
      </c>
      <c r="L10" s="13"/>
      <c r="M10" s="3"/>
      <c r="N10" s="3"/>
      <c r="O10" s="3"/>
      <c r="P10" s="3"/>
      <c r="Q10" s="3"/>
      <c r="R10" s="3"/>
      <c r="S10" s="3"/>
    </row>
    <row r="11" spans="1:22" x14ac:dyDescent="0.15">
      <c r="A11" s="2">
        <v>1001</v>
      </c>
      <c r="G11" s="26">
        <v>150</v>
      </c>
      <c r="H11" s="13"/>
      <c r="I11" s="26">
        <v>105</v>
      </c>
      <c r="J11" s="26">
        <v>105</v>
      </c>
      <c r="K11" s="26">
        <v>900</v>
      </c>
      <c r="L11" s="13"/>
      <c r="M11" s="13">
        <v>262</v>
      </c>
      <c r="N11" s="3"/>
      <c r="O11" s="3"/>
      <c r="P11" s="3"/>
      <c r="Q11" s="3"/>
      <c r="R11" s="3"/>
      <c r="S11" s="3"/>
    </row>
    <row r="12" spans="1:22" x14ac:dyDescent="0.15">
      <c r="A12" s="4">
        <v>1002</v>
      </c>
      <c r="G12" s="25"/>
      <c r="H12" s="13"/>
      <c r="I12" s="25"/>
      <c r="J12" s="25"/>
      <c r="K12" s="25"/>
      <c r="L12" s="13"/>
      <c r="M12" s="3"/>
      <c r="N12" s="3"/>
      <c r="O12" s="3"/>
      <c r="P12" s="3"/>
      <c r="Q12" s="3"/>
      <c r="R12" s="3"/>
      <c r="S12" s="3"/>
    </row>
    <row r="13" spans="1:22" x14ac:dyDescent="0.15">
      <c r="A13" s="4">
        <v>1002</v>
      </c>
      <c r="G13" s="26">
        <v>19</v>
      </c>
      <c r="H13" s="13"/>
      <c r="I13" s="25"/>
      <c r="J13" s="25"/>
      <c r="K13" s="26">
        <v>113</v>
      </c>
      <c r="L13" s="13"/>
      <c r="M13" s="3"/>
      <c r="N13" s="3"/>
      <c r="O13" s="3"/>
      <c r="P13" s="3"/>
      <c r="Q13" s="3"/>
      <c r="R13" s="3"/>
      <c r="S13" s="3"/>
    </row>
    <row r="14" spans="1:22" x14ac:dyDescent="0.15">
      <c r="A14" s="4">
        <v>1002</v>
      </c>
      <c r="G14" s="26">
        <v>38</v>
      </c>
      <c r="H14" s="13"/>
      <c r="I14" s="26">
        <v>27</v>
      </c>
      <c r="J14" s="25"/>
      <c r="K14" s="26">
        <v>225</v>
      </c>
      <c r="L14" s="13"/>
      <c r="M14" s="3"/>
      <c r="N14" s="3"/>
      <c r="O14" s="3"/>
      <c r="P14" s="3"/>
      <c r="Q14" s="3"/>
      <c r="R14" s="3"/>
      <c r="S14" s="3"/>
    </row>
    <row r="15" spans="1:22" x14ac:dyDescent="0.15">
      <c r="A15" s="4">
        <v>1002</v>
      </c>
      <c r="G15" s="26">
        <v>75</v>
      </c>
      <c r="H15" s="13"/>
      <c r="I15" s="26">
        <v>53</v>
      </c>
      <c r="J15" s="26">
        <v>53</v>
      </c>
      <c r="K15" s="26">
        <v>450</v>
      </c>
      <c r="L15" s="13"/>
      <c r="M15" s="3"/>
      <c r="N15" s="3"/>
      <c r="O15" s="3"/>
      <c r="P15" s="3"/>
      <c r="Q15" s="3"/>
      <c r="R15" s="3"/>
      <c r="S15" s="3"/>
    </row>
    <row r="16" spans="1:22" x14ac:dyDescent="0.15">
      <c r="A16" s="4">
        <v>1002</v>
      </c>
      <c r="G16" s="26">
        <v>150</v>
      </c>
      <c r="H16" s="13"/>
      <c r="I16" s="26">
        <v>105</v>
      </c>
      <c r="J16" s="26">
        <v>105</v>
      </c>
      <c r="K16" s="26">
        <v>900</v>
      </c>
      <c r="L16" s="13"/>
      <c r="M16" s="13">
        <v>262</v>
      </c>
      <c r="N16" s="3"/>
      <c r="O16" s="3"/>
      <c r="P16" s="3"/>
      <c r="Q16" s="3"/>
      <c r="R16" s="3"/>
      <c r="S16" s="3"/>
    </row>
    <row r="17" spans="1:19" x14ac:dyDescent="0.15">
      <c r="A17" s="3">
        <v>1003</v>
      </c>
      <c r="G17" s="25"/>
      <c r="H17" s="13"/>
      <c r="I17" s="25"/>
      <c r="J17" s="25"/>
      <c r="K17" s="25"/>
      <c r="L17" s="13"/>
      <c r="M17" s="3"/>
      <c r="N17" s="3"/>
      <c r="O17" s="3"/>
      <c r="P17" s="3"/>
      <c r="Q17" s="3"/>
      <c r="R17" s="3"/>
      <c r="S17" s="3"/>
    </row>
    <row r="18" spans="1:19" x14ac:dyDescent="0.15">
      <c r="A18" s="3">
        <v>1003</v>
      </c>
      <c r="G18" s="26">
        <v>19</v>
      </c>
      <c r="H18" s="13"/>
      <c r="I18" s="25"/>
      <c r="J18" s="25"/>
      <c r="K18" s="26">
        <v>113</v>
      </c>
      <c r="L18" s="13"/>
      <c r="M18" s="3"/>
      <c r="N18" s="3"/>
      <c r="O18" s="3"/>
      <c r="P18" s="3"/>
      <c r="Q18" s="3"/>
      <c r="R18" s="3"/>
      <c r="S18" s="3"/>
    </row>
    <row r="19" spans="1:19" x14ac:dyDescent="0.15">
      <c r="A19" s="3">
        <v>1003</v>
      </c>
      <c r="G19" s="26">
        <v>38</v>
      </c>
      <c r="H19" s="13"/>
      <c r="I19" s="26">
        <v>27</v>
      </c>
      <c r="J19" s="25"/>
      <c r="K19" s="26">
        <v>225</v>
      </c>
      <c r="L19" s="13"/>
      <c r="M19" s="3"/>
      <c r="N19" s="3"/>
      <c r="O19" s="3"/>
      <c r="P19" s="3"/>
      <c r="Q19" s="3"/>
      <c r="R19" s="3"/>
      <c r="S19" s="3"/>
    </row>
    <row r="20" spans="1:19" x14ac:dyDescent="0.15">
      <c r="A20" s="3">
        <v>1003</v>
      </c>
      <c r="G20" s="26">
        <v>75</v>
      </c>
      <c r="H20" s="13"/>
      <c r="I20" s="26">
        <v>53</v>
      </c>
      <c r="J20" s="26">
        <v>53</v>
      </c>
      <c r="K20" s="26">
        <v>450</v>
      </c>
      <c r="L20" s="13"/>
      <c r="M20" s="3"/>
      <c r="N20" s="3"/>
      <c r="O20" s="3"/>
      <c r="P20" s="3"/>
      <c r="Q20" s="3"/>
      <c r="R20" s="3"/>
      <c r="S20" s="3"/>
    </row>
    <row r="21" spans="1:19" x14ac:dyDescent="0.15">
      <c r="A21" s="3">
        <v>1003</v>
      </c>
      <c r="G21" s="26">
        <v>150</v>
      </c>
      <c r="H21" s="13"/>
      <c r="I21" s="26">
        <v>105</v>
      </c>
      <c r="J21" s="26">
        <v>105</v>
      </c>
      <c r="K21" s="26">
        <v>900</v>
      </c>
      <c r="L21" s="13"/>
      <c r="M21" s="13">
        <v>262</v>
      </c>
      <c r="N21" s="3"/>
      <c r="O21" s="3"/>
      <c r="P21" s="3"/>
      <c r="Q21" s="3"/>
      <c r="R21" s="3"/>
      <c r="S21" s="3"/>
    </row>
    <row r="22" spans="1:19" x14ac:dyDescent="0.15">
      <c r="A22" s="7">
        <v>1004</v>
      </c>
      <c r="G22" s="25"/>
      <c r="H22" s="13"/>
      <c r="I22" s="25"/>
      <c r="J22" s="25"/>
      <c r="K22" s="25"/>
      <c r="L22" s="13"/>
      <c r="M22" s="3"/>
      <c r="N22" s="3"/>
      <c r="O22" s="3"/>
      <c r="P22" s="3"/>
      <c r="Q22" s="3"/>
      <c r="R22" s="3"/>
      <c r="S22" s="3"/>
    </row>
    <row r="23" spans="1:19" x14ac:dyDescent="0.15">
      <c r="A23" s="7">
        <v>1004</v>
      </c>
      <c r="G23" s="26">
        <v>19</v>
      </c>
      <c r="H23" s="13"/>
      <c r="I23" s="25"/>
      <c r="J23" s="25"/>
      <c r="K23" s="26">
        <v>113</v>
      </c>
      <c r="L23" s="13"/>
      <c r="M23" s="3"/>
      <c r="N23" s="3"/>
      <c r="O23" s="3"/>
      <c r="P23" s="3"/>
      <c r="Q23" s="3"/>
      <c r="R23" s="3"/>
      <c r="S23" s="3"/>
    </row>
    <row r="24" spans="1:19" x14ac:dyDescent="0.15">
      <c r="A24" s="7">
        <v>1004</v>
      </c>
      <c r="G24" s="26">
        <v>38</v>
      </c>
      <c r="H24" s="13"/>
      <c r="I24" s="26">
        <v>27</v>
      </c>
      <c r="J24" s="25"/>
      <c r="K24" s="26">
        <v>225</v>
      </c>
      <c r="L24" s="13"/>
      <c r="M24" s="3"/>
      <c r="N24" s="3"/>
      <c r="O24" s="3"/>
      <c r="P24" s="3"/>
      <c r="Q24" s="3"/>
      <c r="R24" s="3"/>
      <c r="S24" s="3"/>
    </row>
    <row r="25" spans="1:19" x14ac:dyDescent="0.15">
      <c r="A25" s="7">
        <v>1004</v>
      </c>
      <c r="G25" s="26">
        <v>75</v>
      </c>
      <c r="H25" s="13"/>
      <c r="I25" s="26">
        <v>53</v>
      </c>
      <c r="J25" s="26">
        <v>53</v>
      </c>
      <c r="K25" s="26">
        <v>450</v>
      </c>
      <c r="L25" s="13"/>
      <c r="M25" s="3"/>
      <c r="N25" s="3"/>
      <c r="O25" s="3"/>
      <c r="P25" s="3"/>
      <c r="Q25" s="3"/>
      <c r="R25" s="3"/>
      <c r="S25" s="3"/>
    </row>
    <row r="26" spans="1:19" x14ac:dyDescent="0.15">
      <c r="A26" s="7">
        <v>1004</v>
      </c>
      <c r="G26" s="26">
        <v>150</v>
      </c>
      <c r="H26" s="13"/>
      <c r="I26" s="26">
        <v>105</v>
      </c>
      <c r="J26" s="26">
        <v>105</v>
      </c>
      <c r="K26" s="26">
        <v>900</v>
      </c>
      <c r="L26" s="13"/>
      <c r="M26" s="13">
        <v>262</v>
      </c>
      <c r="N26" s="3"/>
      <c r="O26" s="3"/>
      <c r="P26" s="3"/>
      <c r="Q26" s="3"/>
      <c r="R26" s="3"/>
      <c r="S26" s="3"/>
    </row>
    <row r="27" spans="1:19" x14ac:dyDescent="0.15">
      <c r="A27" s="8">
        <v>2000</v>
      </c>
      <c r="G27" s="13"/>
      <c r="H27" s="27"/>
      <c r="I27" s="27"/>
      <c r="J27" s="27"/>
      <c r="K27" s="27"/>
      <c r="L27" s="13"/>
      <c r="M27" s="3"/>
      <c r="N27" s="3"/>
      <c r="O27" s="3"/>
      <c r="P27" s="3"/>
      <c r="Q27" s="3"/>
      <c r="R27" s="3"/>
      <c r="S27" s="3"/>
    </row>
    <row r="28" spans="1:19" x14ac:dyDescent="0.15">
      <c r="A28" s="8">
        <v>2000</v>
      </c>
      <c r="G28" s="13"/>
      <c r="H28" s="28">
        <v>19</v>
      </c>
      <c r="I28" s="27"/>
      <c r="J28" s="27"/>
      <c r="K28" s="28">
        <v>113</v>
      </c>
      <c r="L28" s="13"/>
      <c r="M28" s="3"/>
      <c r="N28" s="3"/>
      <c r="O28" s="3"/>
      <c r="P28" s="3"/>
      <c r="Q28" s="3"/>
      <c r="R28" s="3"/>
      <c r="S28" s="3"/>
    </row>
    <row r="29" spans="1:19" x14ac:dyDescent="0.15">
      <c r="A29" s="8">
        <v>2000</v>
      </c>
      <c r="G29" s="13"/>
      <c r="H29" s="28">
        <v>38</v>
      </c>
      <c r="I29" s="28">
        <v>27</v>
      </c>
      <c r="J29" s="27"/>
      <c r="K29" s="28">
        <v>225</v>
      </c>
      <c r="L29" s="13"/>
      <c r="M29" s="3"/>
      <c r="N29" s="3"/>
      <c r="O29" s="3"/>
      <c r="P29" s="3"/>
      <c r="Q29" s="3"/>
      <c r="R29" s="3"/>
      <c r="S29" s="3"/>
    </row>
    <row r="30" spans="1:19" x14ac:dyDescent="0.15">
      <c r="A30" s="8">
        <v>2000</v>
      </c>
      <c r="G30" s="13"/>
      <c r="H30" s="28">
        <v>75</v>
      </c>
      <c r="I30" s="28">
        <v>53</v>
      </c>
      <c r="J30" s="28">
        <v>53</v>
      </c>
      <c r="K30" s="28">
        <v>450</v>
      </c>
      <c r="L30" s="13"/>
      <c r="M30" s="3"/>
      <c r="N30" s="3"/>
      <c r="O30" s="3"/>
      <c r="P30" s="3"/>
      <c r="Q30" s="3"/>
      <c r="R30" s="3"/>
      <c r="S30" s="3"/>
    </row>
    <row r="31" spans="1:19" x14ac:dyDescent="0.15">
      <c r="A31" s="8">
        <v>2000</v>
      </c>
      <c r="G31" s="13"/>
      <c r="H31" s="28">
        <v>150</v>
      </c>
      <c r="I31" s="28">
        <v>105</v>
      </c>
      <c r="J31" s="28">
        <v>105</v>
      </c>
      <c r="K31" s="28">
        <v>900</v>
      </c>
      <c r="L31" s="13"/>
      <c r="M31" s="13">
        <v>262</v>
      </c>
      <c r="N31" s="3"/>
      <c r="O31" s="3"/>
      <c r="P31" s="3"/>
      <c r="Q31" s="3"/>
      <c r="R31" s="3"/>
      <c r="S31" s="3"/>
    </row>
    <row r="32" spans="1:19" x14ac:dyDescent="0.15">
      <c r="A32" s="9">
        <v>2001</v>
      </c>
      <c r="G32" s="13"/>
      <c r="H32" s="27"/>
      <c r="I32" s="27"/>
      <c r="J32" s="27"/>
      <c r="K32" s="27"/>
      <c r="L32" s="13"/>
      <c r="M32" s="3"/>
      <c r="N32" s="3"/>
      <c r="O32" s="3"/>
      <c r="P32" s="3"/>
      <c r="Q32" s="3"/>
      <c r="R32" s="3"/>
      <c r="S32" s="3"/>
    </row>
    <row r="33" spans="1:19" x14ac:dyDescent="0.15">
      <c r="A33" s="9">
        <v>2001</v>
      </c>
      <c r="G33" s="13"/>
      <c r="H33" s="28">
        <v>19</v>
      </c>
      <c r="I33" s="27"/>
      <c r="J33" s="27"/>
      <c r="K33" s="28">
        <v>113</v>
      </c>
      <c r="L33" s="13"/>
      <c r="M33" s="3"/>
      <c r="N33" s="3"/>
      <c r="O33" s="3"/>
      <c r="P33" s="3"/>
      <c r="Q33" s="3"/>
      <c r="R33" s="3"/>
      <c r="S33" s="3"/>
    </row>
    <row r="34" spans="1:19" x14ac:dyDescent="0.15">
      <c r="A34" s="9">
        <v>2001</v>
      </c>
      <c r="G34" s="13"/>
      <c r="H34" s="28">
        <v>38</v>
      </c>
      <c r="I34" s="28">
        <v>27</v>
      </c>
      <c r="J34" s="27"/>
      <c r="K34" s="28">
        <v>225</v>
      </c>
      <c r="L34" s="13"/>
      <c r="M34" s="3"/>
      <c r="N34" s="3"/>
      <c r="O34" s="3"/>
      <c r="P34" s="3"/>
      <c r="Q34" s="3"/>
      <c r="R34" s="3"/>
      <c r="S34" s="3"/>
    </row>
    <row r="35" spans="1:19" x14ac:dyDescent="0.15">
      <c r="A35" s="9">
        <v>2001</v>
      </c>
      <c r="G35" s="13"/>
      <c r="H35" s="28">
        <v>75</v>
      </c>
      <c r="I35" s="28">
        <v>53</v>
      </c>
      <c r="J35" s="28">
        <v>53</v>
      </c>
      <c r="K35" s="28">
        <v>450</v>
      </c>
      <c r="L35" s="13"/>
      <c r="M35" s="3"/>
      <c r="N35" s="3"/>
      <c r="O35" s="3"/>
      <c r="P35" s="3"/>
      <c r="Q35" s="3"/>
      <c r="R35" s="3"/>
      <c r="S35" s="3"/>
    </row>
    <row r="36" spans="1:19" x14ac:dyDescent="0.15">
      <c r="A36" s="9">
        <v>2001</v>
      </c>
      <c r="G36" s="13"/>
      <c r="H36" s="28">
        <v>150</v>
      </c>
      <c r="I36" s="28">
        <v>105</v>
      </c>
      <c r="J36" s="28">
        <v>105</v>
      </c>
      <c r="K36" s="28">
        <v>900</v>
      </c>
      <c r="L36" s="13"/>
      <c r="M36" s="13">
        <v>262</v>
      </c>
      <c r="N36" s="3"/>
      <c r="O36" s="3"/>
      <c r="P36" s="3"/>
      <c r="Q36" s="3"/>
      <c r="R36" s="3"/>
      <c r="S36" s="3"/>
    </row>
    <row r="37" spans="1:19" x14ac:dyDescent="0.15">
      <c r="A37" s="6">
        <v>2002</v>
      </c>
      <c r="G37" s="13"/>
      <c r="H37" s="27"/>
      <c r="I37" s="27"/>
      <c r="J37" s="27"/>
      <c r="K37" s="27"/>
      <c r="L37" s="13"/>
      <c r="M37" s="3"/>
      <c r="N37" s="3"/>
      <c r="O37" s="3"/>
      <c r="P37" s="3"/>
      <c r="Q37" s="3"/>
      <c r="R37" s="3"/>
      <c r="S37" s="3"/>
    </row>
    <row r="38" spans="1:19" x14ac:dyDescent="0.15">
      <c r="A38" s="6">
        <v>2002</v>
      </c>
      <c r="G38" s="13"/>
      <c r="H38" s="28">
        <v>19</v>
      </c>
      <c r="I38" s="27"/>
      <c r="J38" s="27"/>
      <c r="K38" s="28">
        <v>113</v>
      </c>
      <c r="L38" s="13"/>
      <c r="M38" s="3"/>
      <c r="N38" s="3"/>
      <c r="O38" s="3"/>
      <c r="P38" s="3"/>
      <c r="Q38" s="3"/>
      <c r="R38" s="3"/>
      <c r="S38" s="3"/>
    </row>
    <row r="39" spans="1:19" x14ac:dyDescent="0.15">
      <c r="A39" s="6">
        <v>2002</v>
      </c>
      <c r="G39" s="13"/>
      <c r="H39" s="28">
        <v>38</v>
      </c>
      <c r="I39" s="28">
        <v>27</v>
      </c>
      <c r="J39" s="27"/>
      <c r="K39" s="28">
        <v>225</v>
      </c>
      <c r="L39" s="13"/>
      <c r="M39" s="3"/>
      <c r="N39" s="3"/>
      <c r="O39" s="3"/>
      <c r="P39" s="3"/>
      <c r="Q39" s="3"/>
      <c r="R39" s="3"/>
      <c r="S39" s="3"/>
    </row>
    <row r="40" spans="1:19" x14ac:dyDescent="0.15">
      <c r="A40" s="6">
        <v>2002</v>
      </c>
      <c r="G40" s="13"/>
      <c r="H40" s="28">
        <v>75</v>
      </c>
      <c r="I40" s="28">
        <v>53</v>
      </c>
      <c r="J40" s="28">
        <v>53</v>
      </c>
      <c r="K40" s="28">
        <v>450</v>
      </c>
      <c r="L40" s="13"/>
      <c r="M40" s="3"/>
      <c r="N40" s="3"/>
      <c r="O40" s="3"/>
      <c r="P40" s="3"/>
      <c r="Q40" s="3"/>
      <c r="R40" s="3"/>
      <c r="S40" s="3"/>
    </row>
    <row r="41" spans="1:19" x14ac:dyDescent="0.15">
      <c r="A41" s="6">
        <v>2002</v>
      </c>
      <c r="G41" s="13"/>
      <c r="H41" s="28">
        <v>150</v>
      </c>
      <c r="I41" s="28">
        <v>105</v>
      </c>
      <c r="J41" s="28">
        <v>105</v>
      </c>
      <c r="K41" s="28">
        <v>900</v>
      </c>
      <c r="L41" s="13"/>
      <c r="M41" s="13">
        <v>262</v>
      </c>
      <c r="N41" s="3"/>
      <c r="O41" s="3"/>
      <c r="P41" s="3"/>
      <c r="Q41" s="3"/>
      <c r="R41" s="3"/>
      <c r="S41" s="3"/>
    </row>
    <row r="42" spans="1:19" x14ac:dyDescent="0.15">
      <c r="A42" s="2">
        <v>2003</v>
      </c>
      <c r="G42" s="13"/>
      <c r="H42" s="27"/>
      <c r="I42" s="27"/>
      <c r="J42" s="27"/>
      <c r="K42" s="27"/>
      <c r="L42" s="13"/>
      <c r="M42" s="3"/>
      <c r="N42" s="3"/>
      <c r="O42" s="3"/>
      <c r="P42" s="3"/>
      <c r="Q42" s="3"/>
      <c r="R42" s="3"/>
      <c r="S42" s="3"/>
    </row>
    <row r="43" spans="1:19" x14ac:dyDescent="0.15">
      <c r="A43" s="2">
        <v>2003</v>
      </c>
      <c r="G43" s="13"/>
      <c r="H43" s="28">
        <v>19</v>
      </c>
      <c r="I43" s="27"/>
      <c r="J43" s="27"/>
      <c r="K43" s="28">
        <v>113</v>
      </c>
      <c r="L43" s="13"/>
      <c r="M43" s="3"/>
      <c r="N43" s="3"/>
      <c r="O43" s="3"/>
      <c r="P43" s="3"/>
      <c r="Q43" s="3"/>
      <c r="R43" s="3"/>
      <c r="S43" s="3"/>
    </row>
    <row r="44" spans="1:19" x14ac:dyDescent="0.15">
      <c r="A44" s="2">
        <v>2003</v>
      </c>
      <c r="G44" s="13"/>
      <c r="H44" s="28">
        <v>38</v>
      </c>
      <c r="I44" s="28">
        <v>27</v>
      </c>
      <c r="J44" s="27"/>
      <c r="K44" s="28">
        <v>225</v>
      </c>
      <c r="L44" s="13"/>
      <c r="M44" s="3"/>
      <c r="N44" s="3"/>
      <c r="O44" s="3"/>
      <c r="P44" s="3"/>
      <c r="Q44" s="3"/>
      <c r="R44" s="3"/>
      <c r="S44" s="3"/>
    </row>
    <row r="45" spans="1:19" x14ac:dyDescent="0.15">
      <c r="A45" s="2">
        <v>2003</v>
      </c>
      <c r="G45" s="13"/>
      <c r="H45" s="28">
        <v>75</v>
      </c>
      <c r="I45" s="28">
        <v>53</v>
      </c>
      <c r="J45" s="28">
        <v>53</v>
      </c>
      <c r="K45" s="28">
        <v>450</v>
      </c>
      <c r="L45" s="13"/>
      <c r="M45" s="3"/>
      <c r="N45" s="3"/>
      <c r="O45" s="3"/>
      <c r="P45" s="3"/>
      <c r="Q45" s="3"/>
      <c r="R45" s="3"/>
      <c r="S45" s="3"/>
    </row>
    <row r="46" spans="1:19" x14ac:dyDescent="0.15">
      <c r="A46" s="2">
        <v>2003</v>
      </c>
      <c r="G46" s="13"/>
      <c r="H46" s="28">
        <v>150</v>
      </c>
      <c r="I46" s="28">
        <v>105</v>
      </c>
      <c r="J46" s="28">
        <v>105</v>
      </c>
      <c r="K46" s="28">
        <v>900</v>
      </c>
      <c r="L46" s="13"/>
      <c r="M46" s="13">
        <v>262</v>
      </c>
      <c r="N46" s="3"/>
      <c r="O46" s="3"/>
      <c r="P46" s="3"/>
      <c r="Q46" s="3"/>
      <c r="R46" s="3"/>
      <c r="S46" s="3"/>
    </row>
    <row r="47" spans="1:19" x14ac:dyDescent="0.15">
      <c r="A47" s="10">
        <v>2004</v>
      </c>
      <c r="G47" s="13"/>
      <c r="H47" s="27"/>
      <c r="I47" s="27"/>
      <c r="J47" s="27"/>
      <c r="K47" s="27"/>
      <c r="L47" s="13"/>
      <c r="M47" s="3"/>
      <c r="N47" s="3"/>
      <c r="O47" s="3"/>
      <c r="P47" s="3"/>
      <c r="Q47" s="3"/>
      <c r="R47" s="3"/>
      <c r="S47" s="3"/>
    </row>
    <row r="48" spans="1:19" x14ac:dyDescent="0.15">
      <c r="A48" s="10">
        <v>2004</v>
      </c>
      <c r="G48" s="13"/>
      <c r="H48" s="28">
        <v>19</v>
      </c>
      <c r="I48" s="27"/>
      <c r="J48" s="27"/>
      <c r="K48" s="28">
        <v>113</v>
      </c>
      <c r="L48" s="13"/>
      <c r="M48" s="3"/>
      <c r="N48" s="3"/>
      <c r="O48" s="3"/>
      <c r="P48" s="3"/>
      <c r="Q48" s="3"/>
      <c r="R48" s="3"/>
      <c r="S48" s="3"/>
    </row>
    <row r="49" spans="1:19" x14ac:dyDescent="0.15">
      <c r="A49" s="10">
        <v>2004</v>
      </c>
      <c r="G49" s="13"/>
      <c r="H49" s="28">
        <v>38</v>
      </c>
      <c r="I49" s="28">
        <v>27</v>
      </c>
      <c r="J49" s="27"/>
      <c r="K49" s="28">
        <v>225</v>
      </c>
      <c r="L49" s="13"/>
      <c r="M49" s="3"/>
      <c r="N49" s="3"/>
      <c r="O49" s="3"/>
      <c r="P49" s="3"/>
      <c r="Q49" s="3"/>
      <c r="R49" s="3"/>
      <c r="S49" s="3"/>
    </row>
    <row r="50" spans="1:19" x14ac:dyDescent="0.15">
      <c r="A50" s="10">
        <v>2004</v>
      </c>
      <c r="G50" s="13"/>
      <c r="H50" s="28">
        <v>75</v>
      </c>
      <c r="I50" s="28">
        <v>53</v>
      </c>
      <c r="J50" s="28">
        <v>53</v>
      </c>
      <c r="K50" s="28">
        <v>450</v>
      </c>
      <c r="L50" s="13"/>
      <c r="M50" s="3"/>
      <c r="N50" s="3"/>
      <c r="O50" s="3"/>
      <c r="P50" s="3"/>
      <c r="Q50" s="3"/>
      <c r="R50" s="3"/>
      <c r="S50" s="3"/>
    </row>
    <row r="51" spans="1:19" x14ac:dyDescent="0.15">
      <c r="A51" s="10">
        <v>2004</v>
      </c>
      <c r="G51" s="13"/>
      <c r="H51" s="28">
        <v>150</v>
      </c>
      <c r="I51" s="28">
        <v>105</v>
      </c>
      <c r="J51" s="28">
        <v>105</v>
      </c>
      <c r="K51" s="28">
        <v>900</v>
      </c>
      <c r="L51" s="13"/>
      <c r="M51" s="13">
        <v>262</v>
      </c>
      <c r="N51" s="3"/>
      <c r="O51" s="3"/>
      <c r="P51" s="3"/>
      <c r="Q51" s="3"/>
      <c r="R51" s="3"/>
      <c r="S51" s="3"/>
    </row>
    <row r="52" spans="1:19" x14ac:dyDescent="0.15">
      <c r="A52" s="5">
        <v>3000</v>
      </c>
      <c r="G52" s="13"/>
      <c r="H52" s="27"/>
      <c r="I52" s="27"/>
      <c r="J52" s="27"/>
      <c r="K52" s="27"/>
      <c r="L52" s="13"/>
      <c r="M52" s="3"/>
      <c r="N52" s="3"/>
      <c r="O52" s="3"/>
      <c r="P52" s="3"/>
      <c r="Q52" s="3"/>
      <c r="R52" s="3"/>
      <c r="S52" s="3"/>
    </row>
    <row r="53" spans="1:19" x14ac:dyDescent="0.15">
      <c r="A53" s="5">
        <v>3000</v>
      </c>
      <c r="G53" s="13"/>
      <c r="H53" s="28">
        <v>19</v>
      </c>
      <c r="I53" s="27"/>
      <c r="J53" s="27"/>
      <c r="K53" s="28">
        <v>113</v>
      </c>
      <c r="L53" s="13"/>
      <c r="M53" s="3"/>
      <c r="N53" s="3"/>
      <c r="O53" s="3"/>
      <c r="P53" s="3"/>
      <c r="Q53" s="3"/>
      <c r="R53" s="3"/>
      <c r="S53" s="3"/>
    </row>
    <row r="54" spans="1:19" x14ac:dyDescent="0.15">
      <c r="A54" s="5">
        <v>3000</v>
      </c>
      <c r="G54" s="13"/>
      <c r="H54" s="28">
        <v>38</v>
      </c>
      <c r="I54" s="28">
        <v>27</v>
      </c>
      <c r="J54" s="27"/>
      <c r="K54" s="28">
        <v>225</v>
      </c>
      <c r="L54" s="13"/>
      <c r="M54" s="3"/>
      <c r="N54" s="3"/>
      <c r="O54" s="3"/>
      <c r="P54" s="3"/>
      <c r="Q54" s="3"/>
      <c r="R54" s="3"/>
      <c r="S54" s="3"/>
    </row>
    <row r="55" spans="1:19" x14ac:dyDescent="0.15">
      <c r="A55" s="5">
        <v>3000</v>
      </c>
      <c r="G55" s="13"/>
      <c r="H55" s="28">
        <v>75</v>
      </c>
      <c r="I55" s="28">
        <v>53</v>
      </c>
      <c r="J55" s="28">
        <v>53</v>
      </c>
      <c r="K55" s="28">
        <v>450</v>
      </c>
      <c r="L55" s="13"/>
      <c r="M55" s="3"/>
      <c r="N55" s="3"/>
      <c r="O55" s="3"/>
      <c r="P55" s="3"/>
      <c r="Q55" s="3"/>
      <c r="R55" s="3"/>
      <c r="S55" s="3"/>
    </row>
    <row r="56" spans="1:19" x14ac:dyDescent="0.15">
      <c r="A56" s="5">
        <v>3000</v>
      </c>
      <c r="G56" s="13"/>
      <c r="H56" s="28">
        <v>150</v>
      </c>
      <c r="I56" s="28">
        <v>105</v>
      </c>
      <c r="J56" s="28">
        <v>105</v>
      </c>
      <c r="K56" s="28">
        <v>900</v>
      </c>
      <c r="L56" s="13"/>
      <c r="M56" s="13">
        <v>262</v>
      </c>
      <c r="N56" s="3"/>
      <c r="O56" s="3"/>
      <c r="P56" s="3"/>
      <c r="Q56" s="3"/>
      <c r="R56" s="3"/>
      <c r="S56" s="3"/>
    </row>
    <row r="57" spans="1:19" x14ac:dyDescent="0.15">
      <c r="A57" s="5">
        <v>3001</v>
      </c>
      <c r="G57" s="13"/>
      <c r="H57" s="27"/>
      <c r="I57" s="27"/>
      <c r="J57" s="27"/>
      <c r="K57" s="27"/>
      <c r="L57" s="13"/>
      <c r="M57" s="3"/>
      <c r="N57" s="3"/>
      <c r="O57" s="3"/>
      <c r="P57" s="3"/>
      <c r="Q57" s="3"/>
      <c r="R57" s="3"/>
      <c r="S57" s="3"/>
    </row>
    <row r="58" spans="1:19" x14ac:dyDescent="0.15">
      <c r="A58" s="5">
        <v>3001</v>
      </c>
      <c r="G58" s="13"/>
      <c r="H58" s="28">
        <v>19</v>
      </c>
      <c r="I58" s="27"/>
      <c r="J58" s="27"/>
      <c r="K58" s="28">
        <v>113</v>
      </c>
      <c r="L58" s="13"/>
      <c r="M58" s="3"/>
      <c r="N58" s="3"/>
      <c r="O58" s="3"/>
      <c r="P58" s="3"/>
      <c r="Q58" s="3"/>
      <c r="R58" s="3"/>
      <c r="S58" s="3"/>
    </row>
    <row r="59" spans="1:19" x14ac:dyDescent="0.15">
      <c r="A59" s="5">
        <v>3001</v>
      </c>
      <c r="G59" s="13"/>
      <c r="H59" s="28">
        <v>38</v>
      </c>
      <c r="I59" s="28">
        <v>27</v>
      </c>
      <c r="J59" s="27"/>
      <c r="K59" s="28">
        <v>225</v>
      </c>
      <c r="L59" s="13"/>
      <c r="M59" s="3"/>
      <c r="N59" s="3"/>
      <c r="O59" s="3"/>
      <c r="P59" s="3"/>
      <c r="Q59" s="3"/>
      <c r="R59" s="3"/>
      <c r="S59" s="3"/>
    </row>
    <row r="60" spans="1:19" x14ac:dyDescent="0.15">
      <c r="A60" s="5">
        <v>3001</v>
      </c>
      <c r="G60" s="13"/>
      <c r="H60" s="28">
        <v>75</v>
      </c>
      <c r="I60" s="28">
        <v>53</v>
      </c>
      <c r="J60" s="28">
        <v>53</v>
      </c>
      <c r="K60" s="28">
        <v>450</v>
      </c>
      <c r="L60" s="13"/>
      <c r="M60" s="3"/>
      <c r="N60" s="3"/>
      <c r="O60" s="3"/>
      <c r="P60" s="3"/>
      <c r="Q60" s="3"/>
      <c r="R60" s="3"/>
      <c r="S60" s="3"/>
    </row>
    <row r="61" spans="1:19" x14ac:dyDescent="0.15">
      <c r="A61" s="5">
        <v>3001</v>
      </c>
      <c r="G61" s="13"/>
      <c r="H61" s="28">
        <v>150</v>
      </c>
      <c r="I61" s="28">
        <v>105</v>
      </c>
      <c r="J61" s="28">
        <v>105</v>
      </c>
      <c r="K61" s="28">
        <v>900</v>
      </c>
      <c r="L61" s="13"/>
      <c r="M61" s="13">
        <v>262</v>
      </c>
      <c r="N61" s="3"/>
      <c r="O61" s="3"/>
      <c r="P61" s="3"/>
      <c r="Q61" s="3"/>
      <c r="R61" s="3"/>
      <c r="S61" s="3"/>
    </row>
    <row r="62" spans="1:19" x14ac:dyDescent="0.15">
      <c r="A62" s="5">
        <v>3002</v>
      </c>
      <c r="G62" s="13"/>
      <c r="H62" s="27"/>
      <c r="I62" s="27"/>
      <c r="J62" s="27"/>
      <c r="K62" s="27"/>
      <c r="L62" s="13"/>
      <c r="M62" s="3"/>
      <c r="N62" s="3"/>
      <c r="O62" s="3"/>
      <c r="P62" s="3"/>
      <c r="Q62" s="3"/>
      <c r="R62" s="3"/>
      <c r="S62" s="3"/>
    </row>
    <row r="63" spans="1:19" x14ac:dyDescent="0.15">
      <c r="A63" s="5">
        <v>3002</v>
      </c>
      <c r="G63" s="13"/>
      <c r="H63" s="28">
        <v>19</v>
      </c>
      <c r="I63" s="27"/>
      <c r="J63" s="27"/>
      <c r="K63" s="28">
        <v>113</v>
      </c>
      <c r="L63" s="13"/>
      <c r="M63" s="3"/>
      <c r="N63" s="3"/>
      <c r="O63" s="3"/>
      <c r="P63" s="3"/>
      <c r="Q63" s="3"/>
      <c r="R63" s="3"/>
      <c r="S63" s="3"/>
    </row>
    <row r="64" spans="1:19" x14ac:dyDescent="0.15">
      <c r="A64" s="5">
        <v>3002</v>
      </c>
      <c r="G64" s="13"/>
      <c r="H64" s="28">
        <v>38</v>
      </c>
      <c r="I64" s="28">
        <v>27</v>
      </c>
      <c r="J64" s="27"/>
      <c r="K64" s="28">
        <v>225</v>
      </c>
      <c r="L64" s="13"/>
      <c r="M64" s="3"/>
      <c r="N64" s="3"/>
      <c r="O64" s="3"/>
      <c r="P64" s="3"/>
      <c r="Q64" s="3"/>
      <c r="R64" s="3"/>
      <c r="S64" s="3"/>
    </row>
    <row r="65" spans="1:19" x14ac:dyDescent="0.15">
      <c r="A65" s="5">
        <v>3002</v>
      </c>
      <c r="G65" s="13"/>
      <c r="H65" s="28">
        <v>75</v>
      </c>
      <c r="I65" s="28">
        <v>53</v>
      </c>
      <c r="J65" s="28">
        <v>53</v>
      </c>
      <c r="K65" s="28">
        <v>450</v>
      </c>
      <c r="L65" s="13"/>
      <c r="M65" s="3"/>
      <c r="N65" s="3"/>
      <c r="O65" s="3"/>
      <c r="P65" s="3"/>
      <c r="Q65" s="3"/>
      <c r="R65" s="3"/>
      <c r="S65" s="3"/>
    </row>
    <row r="66" spans="1:19" x14ac:dyDescent="0.15">
      <c r="A66" s="5">
        <v>3002</v>
      </c>
      <c r="G66" s="13"/>
      <c r="H66" s="28">
        <v>150</v>
      </c>
      <c r="I66" s="28">
        <v>105</v>
      </c>
      <c r="J66" s="28">
        <v>105</v>
      </c>
      <c r="K66" s="28">
        <v>900</v>
      </c>
      <c r="L66" s="13"/>
      <c r="M66" s="13">
        <v>262</v>
      </c>
      <c r="N66" s="3"/>
      <c r="O66" s="3"/>
      <c r="P66" s="3"/>
      <c r="Q66" s="3"/>
      <c r="R66" s="3"/>
      <c r="S66" s="3"/>
    </row>
    <row r="67" spans="1:19" x14ac:dyDescent="0.15">
      <c r="A67" s="5">
        <v>3003</v>
      </c>
      <c r="G67" s="13"/>
      <c r="H67" s="27"/>
      <c r="I67" s="27"/>
      <c r="J67" s="27"/>
      <c r="K67" s="27"/>
      <c r="L67" s="13"/>
      <c r="M67" s="3"/>
      <c r="N67" s="3"/>
      <c r="O67" s="3"/>
      <c r="P67" s="3"/>
      <c r="Q67" s="3"/>
      <c r="R67" s="3"/>
      <c r="S67" s="3"/>
    </row>
    <row r="68" spans="1:19" x14ac:dyDescent="0.15">
      <c r="A68" s="5">
        <v>3003</v>
      </c>
      <c r="G68" s="13"/>
      <c r="H68" s="28">
        <v>19</v>
      </c>
      <c r="I68" s="27"/>
      <c r="J68" s="27"/>
      <c r="K68" s="28">
        <v>113</v>
      </c>
      <c r="L68" s="13"/>
      <c r="M68" s="3"/>
      <c r="N68" s="3"/>
      <c r="O68" s="3"/>
      <c r="P68" s="3"/>
      <c r="Q68" s="3"/>
      <c r="R68" s="3"/>
      <c r="S68" s="3"/>
    </row>
    <row r="69" spans="1:19" x14ac:dyDescent="0.15">
      <c r="A69" s="5">
        <v>3003</v>
      </c>
      <c r="G69" s="13"/>
      <c r="H69" s="28">
        <v>38</v>
      </c>
      <c r="I69" s="28">
        <v>27</v>
      </c>
      <c r="J69" s="27"/>
      <c r="K69" s="28">
        <v>225</v>
      </c>
      <c r="L69" s="13"/>
      <c r="M69" s="3"/>
      <c r="N69" s="3"/>
      <c r="O69" s="3"/>
      <c r="P69" s="3"/>
      <c r="Q69" s="3"/>
      <c r="R69" s="3"/>
      <c r="S69" s="3"/>
    </row>
    <row r="70" spans="1:19" x14ac:dyDescent="0.15">
      <c r="A70" s="5">
        <v>3003</v>
      </c>
      <c r="G70" s="13"/>
      <c r="H70" s="28">
        <v>75</v>
      </c>
      <c r="I70" s="28">
        <v>53</v>
      </c>
      <c r="J70" s="28">
        <v>53</v>
      </c>
      <c r="K70" s="28">
        <v>450</v>
      </c>
      <c r="L70" s="13"/>
      <c r="M70" s="3"/>
      <c r="N70" s="3"/>
      <c r="O70" s="3"/>
      <c r="P70" s="3"/>
      <c r="Q70" s="3"/>
      <c r="R70" s="3"/>
      <c r="S70" s="3"/>
    </row>
    <row r="71" spans="1:19" x14ac:dyDescent="0.15">
      <c r="A71" s="5">
        <v>3003</v>
      </c>
      <c r="G71" s="13"/>
      <c r="H71" s="28">
        <v>150</v>
      </c>
      <c r="I71" s="28">
        <v>105</v>
      </c>
      <c r="J71" s="28">
        <v>105</v>
      </c>
      <c r="K71" s="28">
        <v>900</v>
      </c>
      <c r="L71" s="13"/>
      <c r="M71" s="13">
        <v>262</v>
      </c>
      <c r="N71" s="3"/>
      <c r="O71" s="3"/>
      <c r="P71" s="3"/>
      <c r="Q71" s="3"/>
      <c r="R71" s="3"/>
      <c r="S71" s="3"/>
    </row>
    <row r="72" spans="1:19" x14ac:dyDescent="0.15">
      <c r="A72" s="5">
        <v>3004</v>
      </c>
      <c r="G72" s="13"/>
      <c r="H72" s="27"/>
      <c r="I72" s="27"/>
      <c r="J72" s="27"/>
      <c r="K72" s="27"/>
      <c r="L72" s="13"/>
      <c r="M72" s="3"/>
      <c r="N72" s="3"/>
      <c r="O72" s="3"/>
      <c r="P72" s="3"/>
      <c r="Q72" s="3"/>
      <c r="R72" s="3"/>
      <c r="S72" s="3"/>
    </row>
    <row r="73" spans="1:19" x14ac:dyDescent="0.15">
      <c r="A73" s="5">
        <v>3004</v>
      </c>
      <c r="G73" s="13"/>
      <c r="H73" s="28">
        <v>19</v>
      </c>
      <c r="I73" s="27"/>
      <c r="J73" s="27"/>
      <c r="K73" s="28">
        <v>113</v>
      </c>
      <c r="L73" s="13"/>
      <c r="M73" s="3"/>
      <c r="N73" s="3"/>
      <c r="O73" s="3"/>
      <c r="P73" s="3"/>
      <c r="Q73" s="3"/>
      <c r="R73" s="3"/>
      <c r="S73" s="3"/>
    </row>
    <row r="74" spans="1:19" x14ac:dyDescent="0.15">
      <c r="A74" s="5">
        <v>3004</v>
      </c>
      <c r="G74" s="13"/>
      <c r="H74" s="28">
        <v>38</v>
      </c>
      <c r="I74" s="28">
        <v>27</v>
      </c>
      <c r="J74" s="27"/>
      <c r="K74" s="28">
        <v>225</v>
      </c>
      <c r="L74" s="13"/>
      <c r="M74" s="3"/>
      <c r="N74" s="3"/>
      <c r="O74" s="3"/>
      <c r="P74" s="3"/>
      <c r="Q74" s="3"/>
      <c r="R74" s="3"/>
      <c r="S74" s="3"/>
    </row>
    <row r="75" spans="1:19" x14ac:dyDescent="0.15">
      <c r="A75" s="5">
        <v>3004</v>
      </c>
      <c r="G75" s="13"/>
      <c r="H75" s="28">
        <v>75</v>
      </c>
      <c r="I75" s="28">
        <v>53</v>
      </c>
      <c r="J75" s="28">
        <v>53</v>
      </c>
      <c r="K75" s="28">
        <v>450</v>
      </c>
      <c r="L75" s="13"/>
      <c r="M75" s="3"/>
      <c r="N75" s="3"/>
      <c r="O75" s="3"/>
      <c r="P75" s="3"/>
      <c r="Q75" s="3"/>
      <c r="R75" s="3"/>
      <c r="S75" s="3"/>
    </row>
    <row r="76" spans="1:19" x14ac:dyDescent="0.15">
      <c r="A76" s="5">
        <v>3004</v>
      </c>
      <c r="G76" s="13"/>
      <c r="H76" s="28">
        <v>150</v>
      </c>
      <c r="I76" s="28">
        <v>105</v>
      </c>
      <c r="J76" s="28">
        <v>105</v>
      </c>
      <c r="K76" s="28">
        <v>900</v>
      </c>
      <c r="L76" s="13"/>
      <c r="M76" s="13">
        <v>262</v>
      </c>
      <c r="N76" s="3"/>
      <c r="O76" s="3"/>
      <c r="P76" s="3"/>
      <c r="Q76" s="3"/>
      <c r="R76" s="3"/>
      <c r="S76" s="3"/>
    </row>
    <row r="77" spans="1:19" x14ac:dyDescent="0.15">
      <c r="A77" s="1">
        <v>11100</v>
      </c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</row>
    <row r="78" spans="1:19" x14ac:dyDescent="0.15">
      <c r="A78" s="1">
        <v>11100</v>
      </c>
      <c r="G78" s="13"/>
      <c r="H78" s="13"/>
      <c r="I78" s="29">
        <v>14</v>
      </c>
      <c r="J78" s="29">
        <v>14</v>
      </c>
      <c r="K78" s="13"/>
      <c r="L78" s="13"/>
      <c r="M78" s="3"/>
      <c r="N78" s="3"/>
      <c r="O78" s="3"/>
      <c r="P78" s="3"/>
      <c r="Q78" s="3"/>
      <c r="R78" s="3"/>
      <c r="S78" s="3"/>
    </row>
    <row r="79" spans="1:19" x14ac:dyDescent="0.15">
      <c r="A79" s="1">
        <v>11100</v>
      </c>
      <c r="G79" s="13"/>
      <c r="H79" s="13"/>
      <c r="I79" s="29">
        <v>27</v>
      </c>
      <c r="J79" s="29">
        <v>27</v>
      </c>
      <c r="K79" s="13"/>
      <c r="L79" s="13"/>
      <c r="M79" s="3"/>
      <c r="N79" s="3"/>
      <c r="O79" s="3"/>
      <c r="P79" s="3"/>
      <c r="Q79" s="31">
        <v>66</v>
      </c>
      <c r="R79" s="30"/>
      <c r="S79" s="3"/>
    </row>
    <row r="80" spans="1:19" x14ac:dyDescent="0.15">
      <c r="A80" s="1">
        <v>11100</v>
      </c>
      <c r="G80" s="13"/>
      <c r="H80" s="13"/>
      <c r="I80" s="29">
        <v>53</v>
      </c>
      <c r="J80" s="29">
        <v>53</v>
      </c>
      <c r="K80" s="13"/>
      <c r="L80" s="13"/>
      <c r="M80" s="3"/>
      <c r="N80" s="3"/>
      <c r="O80" s="3"/>
      <c r="P80" s="3"/>
      <c r="Q80" s="31">
        <v>131</v>
      </c>
      <c r="R80" s="31">
        <v>131</v>
      </c>
      <c r="S80" s="3"/>
    </row>
    <row r="81" spans="1:19" x14ac:dyDescent="0.15">
      <c r="A81" s="1">
        <v>11100</v>
      </c>
      <c r="G81" s="13"/>
      <c r="H81" s="13"/>
      <c r="I81" s="29">
        <v>105</v>
      </c>
      <c r="J81" s="29">
        <v>105</v>
      </c>
      <c r="K81" s="13"/>
      <c r="L81" s="13"/>
      <c r="M81" s="13">
        <v>262</v>
      </c>
      <c r="N81" s="3"/>
      <c r="O81" s="3"/>
      <c r="P81" s="3"/>
      <c r="Q81" s="31">
        <v>262</v>
      </c>
      <c r="R81" s="31">
        <v>262</v>
      </c>
      <c r="S81" s="3"/>
    </row>
    <row r="82" spans="1:19" x14ac:dyDescent="0.15">
      <c r="A82" s="1">
        <v>11101</v>
      </c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</row>
    <row r="83" spans="1:19" x14ac:dyDescent="0.15">
      <c r="A83" s="1">
        <v>11101</v>
      </c>
      <c r="G83" s="13"/>
      <c r="H83" s="13"/>
      <c r="I83" s="31">
        <v>14</v>
      </c>
      <c r="J83" s="31">
        <v>14</v>
      </c>
      <c r="K83" s="13"/>
      <c r="L83" s="13"/>
      <c r="M83" s="3"/>
      <c r="N83" s="3"/>
      <c r="O83" s="3"/>
      <c r="P83" s="3"/>
      <c r="Q83" s="3"/>
      <c r="R83" s="3"/>
      <c r="S83" s="3"/>
    </row>
    <row r="84" spans="1:19" x14ac:dyDescent="0.15">
      <c r="A84" s="1">
        <v>11101</v>
      </c>
      <c r="G84" s="13"/>
      <c r="H84" s="13"/>
      <c r="I84" s="31">
        <v>27</v>
      </c>
      <c r="J84" s="31">
        <v>27</v>
      </c>
      <c r="K84" s="13"/>
      <c r="L84" s="13"/>
      <c r="M84" s="3"/>
      <c r="N84" s="3"/>
      <c r="O84" s="3"/>
      <c r="P84" s="3"/>
      <c r="Q84" s="31">
        <v>66</v>
      </c>
      <c r="R84" s="30"/>
      <c r="S84" s="3"/>
    </row>
    <row r="85" spans="1:19" x14ac:dyDescent="0.15">
      <c r="A85" s="1">
        <v>11101</v>
      </c>
      <c r="G85" s="13"/>
      <c r="H85" s="13"/>
      <c r="I85" s="31">
        <v>53</v>
      </c>
      <c r="J85" s="31">
        <v>53</v>
      </c>
      <c r="K85" s="13"/>
      <c r="L85" s="13"/>
      <c r="M85" s="3"/>
      <c r="N85" s="3"/>
      <c r="O85" s="3"/>
      <c r="P85" s="3"/>
      <c r="Q85" s="31">
        <v>131</v>
      </c>
      <c r="R85" s="31">
        <v>131</v>
      </c>
      <c r="S85" s="3"/>
    </row>
    <row r="86" spans="1:19" x14ac:dyDescent="0.15">
      <c r="A86" s="1">
        <v>11101</v>
      </c>
      <c r="G86" s="13"/>
      <c r="H86" s="13"/>
      <c r="I86" s="31">
        <v>105</v>
      </c>
      <c r="J86" s="31">
        <v>105</v>
      </c>
      <c r="K86" s="13"/>
      <c r="L86" s="13"/>
      <c r="M86" s="13">
        <v>262</v>
      </c>
      <c r="N86" s="3"/>
      <c r="O86" s="3"/>
      <c r="P86" s="3"/>
      <c r="Q86" s="31">
        <v>262</v>
      </c>
      <c r="R86" s="31">
        <v>262</v>
      </c>
      <c r="S86" s="3"/>
    </row>
    <row r="87" spans="1:19" x14ac:dyDescent="0.15">
      <c r="A87" s="1">
        <v>11102</v>
      </c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</row>
    <row r="88" spans="1:19" x14ac:dyDescent="0.15">
      <c r="A88" s="1">
        <v>11102</v>
      </c>
      <c r="G88" s="13"/>
      <c r="H88" s="13"/>
      <c r="I88" s="31">
        <v>14</v>
      </c>
      <c r="J88" s="31">
        <v>14</v>
      </c>
      <c r="K88" s="13"/>
      <c r="L88" s="13"/>
      <c r="M88" s="3"/>
      <c r="N88" s="3"/>
      <c r="O88" s="3"/>
      <c r="P88" s="3"/>
      <c r="Q88" s="3"/>
      <c r="R88" s="3"/>
      <c r="S88" s="3"/>
    </row>
    <row r="89" spans="1:19" x14ac:dyDescent="0.15">
      <c r="A89" s="1">
        <v>11102</v>
      </c>
      <c r="G89" s="13"/>
      <c r="H89" s="13"/>
      <c r="I89" s="31">
        <v>27</v>
      </c>
      <c r="J89" s="31">
        <v>27</v>
      </c>
      <c r="K89" s="13"/>
      <c r="L89" s="13"/>
      <c r="M89" s="3"/>
      <c r="N89" s="3"/>
      <c r="O89" s="3"/>
      <c r="P89" s="3"/>
      <c r="Q89" s="31">
        <v>66</v>
      </c>
      <c r="R89" s="30"/>
      <c r="S89" s="3"/>
    </row>
    <row r="90" spans="1:19" x14ac:dyDescent="0.15">
      <c r="A90" s="1">
        <v>11102</v>
      </c>
      <c r="G90" s="13"/>
      <c r="H90" s="13"/>
      <c r="I90" s="31">
        <v>53</v>
      </c>
      <c r="J90" s="31">
        <v>53</v>
      </c>
      <c r="K90" s="13"/>
      <c r="L90" s="13"/>
      <c r="M90" s="3"/>
      <c r="N90" s="3"/>
      <c r="O90" s="3"/>
      <c r="P90" s="3"/>
      <c r="Q90" s="31">
        <v>131</v>
      </c>
      <c r="R90" s="31">
        <v>131</v>
      </c>
      <c r="S90" s="3"/>
    </row>
    <row r="91" spans="1:19" x14ac:dyDescent="0.15">
      <c r="A91" s="1">
        <v>11102</v>
      </c>
      <c r="G91" s="13"/>
      <c r="H91" s="13"/>
      <c r="I91" s="31">
        <v>105</v>
      </c>
      <c r="J91" s="31">
        <v>105</v>
      </c>
      <c r="K91" s="13"/>
      <c r="L91" s="13"/>
      <c r="M91" s="13">
        <v>262</v>
      </c>
      <c r="N91" s="3"/>
      <c r="O91" s="3"/>
      <c r="P91" s="3"/>
      <c r="Q91" s="31">
        <v>262</v>
      </c>
      <c r="R91" s="31">
        <v>262</v>
      </c>
      <c r="S91" s="3"/>
    </row>
    <row r="92" spans="1:19" x14ac:dyDescent="0.15">
      <c r="A92" s="1">
        <v>11103</v>
      </c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</row>
    <row r="93" spans="1:19" x14ac:dyDescent="0.15">
      <c r="A93" s="1">
        <v>11103</v>
      </c>
      <c r="G93" s="13"/>
      <c r="H93" s="13"/>
      <c r="I93" s="31">
        <v>14</v>
      </c>
      <c r="J93" s="31">
        <v>14</v>
      </c>
      <c r="K93" s="13"/>
      <c r="L93" s="13"/>
      <c r="M93" s="3"/>
      <c r="N93" s="3"/>
      <c r="O93" s="3"/>
      <c r="P93" s="3"/>
      <c r="Q93" s="3"/>
      <c r="R93" s="3"/>
      <c r="S93" s="3"/>
    </row>
    <row r="94" spans="1:19" x14ac:dyDescent="0.15">
      <c r="A94" s="1">
        <v>11103</v>
      </c>
      <c r="G94" s="13"/>
      <c r="H94" s="13"/>
      <c r="I94" s="31">
        <v>27</v>
      </c>
      <c r="J94" s="31">
        <v>27</v>
      </c>
      <c r="K94" s="13"/>
      <c r="L94" s="13"/>
      <c r="M94" s="3"/>
      <c r="N94" s="3"/>
      <c r="O94" s="3"/>
      <c r="P94" s="3"/>
      <c r="Q94" s="31">
        <v>66</v>
      </c>
      <c r="R94" s="30"/>
      <c r="S94" s="3"/>
    </row>
    <row r="95" spans="1:19" x14ac:dyDescent="0.15">
      <c r="A95" s="1">
        <v>11103</v>
      </c>
      <c r="G95" s="13"/>
      <c r="H95" s="13"/>
      <c r="I95" s="31">
        <v>53</v>
      </c>
      <c r="J95" s="31">
        <v>53</v>
      </c>
      <c r="K95" s="13"/>
      <c r="L95" s="13"/>
      <c r="M95" s="3"/>
      <c r="N95" s="3"/>
      <c r="O95" s="3"/>
      <c r="P95" s="3"/>
      <c r="Q95" s="31">
        <v>131</v>
      </c>
      <c r="R95" s="31">
        <v>131</v>
      </c>
      <c r="S95" s="3"/>
    </row>
    <row r="96" spans="1:19" x14ac:dyDescent="0.15">
      <c r="A96" s="1">
        <v>11103</v>
      </c>
      <c r="G96" s="13"/>
      <c r="H96" s="13"/>
      <c r="I96" s="31">
        <v>105</v>
      </c>
      <c r="J96" s="31">
        <v>105</v>
      </c>
      <c r="K96" s="13"/>
      <c r="L96" s="13"/>
      <c r="M96" s="13">
        <v>262</v>
      </c>
      <c r="N96" s="3"/>
      <c r="O96" s="3"/>
      <c r="P96" s="3"/>
      <c r="Q96" s="31">
        <v>262</v>
      </c>
      <c r="R96" s="31">
        <v>262</v>
      </c>
      <c r="S96" s="3"/>
    </row>
    <row r="97" spans="1:19" x14ac:dyDescent="0.15">
      <c r="A97" s="1">
        <v>11104</v>
      </c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</row>
    <row r="98" spans="1:19" x14ac:dyDescent="0.15">
      <c r="A98" s="1">
        <v>11104</v>
      </c>
      <c r="G98" s="13"/>
      <c r="H98" s="13"/>
      <c r="I98" s="31">
        <v>14</v>
      </c>
      <c r="J98" s="31">
        <v>14</v>
      </c>
      <c r="K98" s="13"/>
      <c r="L98" s="13"/>
      <c r="M98" s="3"/>
      <c r="N98" s="3"/>
      <c r="O98" s="3"/>
      <c r="P98" s="3"/>
      <c r="Q98" s="3"/>
      <c r="R98" s="3"/>
      <c r="S98" s="3"/>
    </row>
    <row r="99" spans="1:19" x14ac:dyDescent="0.15">
      <c r="A99" s="1">
        <v>11104</v>
      </c>
      <c r="G99" s="13"/>
      <c r="H99" s="13"/>
      <c r="I99" s="31">
        <v>27</v>
      </c>
      <c r="J99" s="31">
        <v>27</v>
      </c>
      <c r="K99" s="13"/>
      <c r="L99" s="13"/>
      <c r="M99" s="3"/>
      <c r="N99" s="3"/>
      <c r="O99" s="3"/>
      <c r="P99" s="3"/>
      <c r="Q99" s="31">
        <v>66</v>
      </c>
      <c r="R99" s="30"/>
      <c r="S99" s="3"/>
    </row>
    <row r="100" spans="1:19" x14ac:dyDescent="0.15">
      <c r="A100" s="1">
        <v>11104</v>
      </c>
      <c r="G100" s="13"/>
      <c r="H100" s="13"/>
      <c r="I100" s="31">
        <v>53</v>
      </c>
      <c r="J100" s="31">
        <v>53</v>
      </c>
      <c r="K100" s="13"/>
      <c r="L100" s="13"/>
      <c r="M100" s="3"/>
      <c r="N100" s="3"/>
      <c r="O100" s="3"/>
      <c r="P100" s="3"/>
      <c r="Q100" s="31">
        <v>131</v>
      </c>
      <c r="R100" s="31">
        <v>131</v>
      </c>
      <c r="S100" s="3"/>
    </row>
    <row r="101" spans="1:19" x14ac:dyDescent="0.15">
      <c r="A101" s="1">
        <v>11104</v>
      </c>
      <c r="G101" s="13"/>
      <c r="H101" s="13"/>
      <c r="I101" s="31">
        <v>105</v>
      </c>
      <c r="J101" s="31">
        <v>105</v>
      </c>
      <c r="K101" s="13"/>
      <c r="L101" s="13"/>
      <c r="M101" s="13">
        <v>262</v>
      </c>
      <c r="N101" s="3"/>
      <c r="O101" s="3"/>
      <c r="P101" s="3"/>
      <c r="Q101" s="31">
        <v>262</v>
      </c>
      <c r="R101" s="31">
        <v>262</v>
      </c>
      <c r="S101" s="3"/>
    </row>
    <row r="102" spans="1:19" x14ac:dyDescent="0.15">
      <c r="A102" s="11">
        <v>11200</v>
      </c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</row>
    <row r="103" spans="1:19" x14ac:dyDescent="0.15">
      <c r="A103" s="11">
        <v>11200</v>
      </c>
      <c r="G103" s="13"/>
      <c r="H103" s="13"/>
      <c r="I103" s="31">
        <v>14</v>
      </c>
      <c r="J103" s="31">
        <v>14</v>
      </c>
      <c r="K103" s="13"/>
      <c r="L103" s="13"/>
      <c r="M103" s="3"/>
      <c r="N103" s="3"/>
      <c r="O103" s="3"/>
      <c r="P103" s="3"/>
      <c r="Q103" s="3"/>
      <c r="R103" s="3"/>
      <c r="S103" s="3"/>
    </row>
    <row r="104" spans="1:19" x14ac:dyDescent="0.15">
      <c r="A104" s="11">
        <v>11200</v>
      </c>
      <c r="G104" s="13"/>
      <c r="H104" s="13"/>
      <c r="I104" s="31">
        <v>27</v>
      </c>
      <c r="J104" s="31">
        <v>27</v>
      </c>
      <c r="K104" s="13"/>
      <c r="L104" s="13"/>
      <c r="M104" s="3"/>
      <c r="N104" s="3"/>
      <c r="O104" s="3"/>
      <c r="P104" s="3"/>
      <c r="Q104" s="31">
        <v>66</v>
      </c>
      <c r="R104" s="30"/>
      <c r="S104" s="3"/>
    </row>
    <row r="105" spans="1:19" x14ac:dyDescent="0.15">
      <c r="A105" s="11">
        <v>11200</v>
      </c>
      <c r="G105" s="13"/>
      <c r="H105" s="13"/>
      <c r="I105" s="31">
        <v>53</v>
      </c>
      <c r="J105" s="31">
        <v>53</v>
      </c>
      <c r="K105" s="13"/>
      <c r="L105" s="13"/>
      <c r="M105" s="3"/>
      <c r="N105" s="3"/>
      <c r="O105" s="3"/>
      <c r="P105" s="3"/>
      <c r="Q105" s="31">
        <v>131</v>
      </c>
      <c r="R105" s="31">
        <v>131</v>
      </c>
      <c r="S105" s="3"/>
    </row>
    <row r="106" spans="1:19" x14ac:dyDescent="0.15">
      <c r="A106" s="11">
        <v>11200</v>
      </c>
      <c r="G106" s="13"/>
      <c r="H106" s="13"/>
      <c r="I106" s="31">
        <v>105</v>
      </c>
      <c r="J106" s="31">
        <v>105</v>
      </c>
      <c r="K106" s="13"/>
      <c r="L106" s="13"/>
      <c r="M106" s="13">
        <v>262</v>
      </c>
      <c r="N106" s="3"/>
      <c r="O106" s="3"/>
      <c r="P106" s="3"/>
      <c r="Q106" s="31">
        <v>262</v>
      </c>
      <c r="R106" s="31">
        <v>262</v>
      </c>
      <c r="S106" s="3"/>
    </row>
    <row r="107" spans="1:19" x14ac:dyDescent="0.15">
      <c r="A107" s="11">
        <v>11201</v>
      </c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</row>
    <row r="108" spans="1:19" x14ac:dyDescent="0.15">
      <c r="A108" s="11">
        <v>11201</v>
      </c>
      <c r="G108" s="13"/>
      <c r="H108" s="13"/>
      <c r="I108" s="31">
        <v>14</v>
      </c>
      <c r="J108" s="31">
        <v>14</v>
      </c>
      <c r="K108" s="13"/>
      <c r="L108" s="13"/>
      <c r="M108" s="3"/>
      <c r="N108" s="3"/>
      <c r="O108" s="3"/>
      <c r="P108" s="3"/>
      <c r="Q108" s="3"/>
      <c r="R108" s="3"/>
      <c r="S108" s="3"/>
    </row>
    <row r="109" spans="1:19" x14ac:dyDescent="0.15">
      <c r="A109" s="11">
        <v>11201</v>
      </c>
      <c r="G109" s="13"/>
      <c r="H109" s="13"/>
      <c r="I109" s="31">
        <v>27</v>
      </c>
      <c r="J109" s="31">
        <v>27</v>
      </c>
      <c r="K109" s="13"/>
      <c r="L109" s="13"/>
      <c r="M109" s="3"/>
      <c r="N109" s="3"/>
      <c r="O109" s="3"/>
      <c r="P109" s="3"/>
      <c r="Q109" s="31">
        <v>66</v>
      </c>
      <c r="R109" s="30"/>
      <c r="S109" s="3"/>
    </row>
    <row r="110" spans="1:19" x14ac:dyDescent="0.15">
      <c r="A110" s="11">
        <v>11201</v>
      </c>
      <c r="G110" s="13"/>
      <c r="H110" s="13"/>
      <c r="I110" s="31">
        <v>53</v>
      </c>
      <c r="J110" s="31">
        <v>53</v>
      </c>
      <c r="K110" s="13"/>
      <c r="L110" s="13"/>
      <c r="M110" s="3"/>
      <c r="N110" s="3"/>
      <c r="O110" s="3"/>
      <c r="P110" s="3"/>
      <c r="Q110" s="31">
        <v>131</v>
      </c>
      <c r="R110" s="31">
        <v>131</v>
      </c>
      <c r="S110" s="3"/>
    </row>
    <row r="111" spans="1:19" x14ac:dyDescent="0.15">
      <c r="A111" s="11">
        <v>11201</v>
      </c>
      <c r="G111" s="13"/>
      <c r="H111" s="13"/>
      <c r="I111" s="31">
        <v>105</v>
      </c>
      <c r="J111" s="31">
        <v>105</v>
      </c>
      <c r="K111" s="13"/>
      <c r="L111" s="13"/>
      <c r="M111" s="13">
        <v>262</v>
      </c>
      <c r="N111" s="3"/>
      <c r="O111" s="3"/>
      <c r="P111" s="3"/>
      <c r="Q111" s="31">
        <v>262</v>
      </c>
      <c r="R111" s="31">
        <v>262</v>
      </c>
      <c r="S111" s="3"/>
    </row>
    <row r="112" spans="1:19" x14ac:dyDescent="0.15">
      <c r="A112" s="11">
        <v>11202</v>
      </c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</row>
    <row r="113" spans="1:19" x14ac:dyDescent="0.15">
      <c r="A113" s="11">
        <v>11202</v>
      </c>
      <c r="G113" s="13"/>
      <c r="H113" s="13"/>
      <c r="I113" s="31">
        <v>14</v>
      </c>
      <c r="J113" s="31">
        <v>14</v>
      </c>
      <c r="K113" s="13"/>
      <c r="L113" s="13"/>
      <c r="M113" s="3"/>
      <c r="N113" s="3"/>
      <c r="O113" s="3"/>
      <c r="P113" s="3"/>
      <c r="Q113" s="3"/>
      <c r="R113" s="3"/>
      <c r="S113" s="3"/>
    </row>
    <row r="114" spans="1:19" x14ac:dyDescent="0.15">
      <c r="A114" s="11">
        <v>11202</v>
      </c>
      <c r="G114" s="13"/>
      <c r="H114" s="13"/>
      <c r="I114" s="31">
        <v>27</v>
      </c>
      <c r="J114" s="31">
        <v>27</v>
      </c>
      <c r="K114" s="13"/>
      <c r="L114" s="13"/>
      <c r="M114" s="3"/>
      <c r="N114" s="3"/>
      <c r="O114" s="3"/>
      <c r="P114" s="3"/>
      <c r="Q114" s="31">
        <v>66</v>
      </c>
      <c r="R114" s="30"/>
      <c r="S114" s="3"/>
    </row>
    <row r="115" spans="1:19" x14ac:dyDescent="0.15">
      <c r="A115" s="11">
        <v>11202</v>
      </c>
      <c r="G115" s="13"/>
      <c r="H115" s="13"/>
      <c r="I115" s="31">
        <v>53</v>
      </c>
      <c r="J115" s="31">
        <v>53</v>
      </c>
      <c r="K115" s="13"/>
      <c r="L115" s="13"/>
      <c r="M115" s="3"/>
      <c r="N115" s="3"/>
      <c r="O115" s="3"/>
      <c r="P115" s="3"/>
      <c r="Q115" s="31">
        <v>131</v>
      </c>
      <c r="R115" s="31">
        <v>131</v>
      </c>
      <c r="S115" s="3"/>
    </row>
    <row r="116" spans="1:19" x14ac:dyDescent="0.15">
      <c r="A116" s="11">
        <v>11202</v>
      </c>
      <c r="G116" s="13"/>
      <c r="H116" s="13"/>
      <c r="I116" s="31">
        <v>105</v>
      </c>
      <c r="J116" s="31">
        <v>105</v>
      </c>
      <c r="K116" s="13"/>
      <c r="L116" s="13"/>
      <c r="M116" s="13">
        <v>262</v>
      </c>
      <c r="N116" s="3"/>
      <c r="O116" s="3"/>
      <c r="P116" s="3"/>
      <c r="Q116" s="31">
        <v>262</v>
      </c>
      <c r="R116" s="31">
        <v>262</v>
      </c>
      <c r="S116" s="3"/>
    </row>
    <row r="117" spans="1:19" x14ac:dyDescent="0.15">
      <c r="A117" s="11">
        <v>11203</v>
      </c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</row>
    <row r="118" spans="1:19" x14ac:dyDescent="0.15">
      <c r="A118" s="11">
        <v>11203</v>
      </c>
      <c r="G118" s="13"/>
      <c r="H118" s="13"/>
      <c r="I118" s="31">
        <v>14</v>
      </c>
      <c r="J118" s="31">
        <v>14</v>
      </c>
      <c r="K118" s="13"/>
      <c r="L118" s="13"/>
      <c r="M118" s="3"/>
      <c r="N118" s="3"/>
      <c r="O118" s="3"/>
      <c r="P118" s="3"/>
      <c r="Q118" s="3"/>
      <c r="R118" s="3"/>
      <c r="S118" s="3"/>
    </row>
    <row r="119" spans="1:19" x14ac:dyDescent="0.15">
      <c r="A119" s="11">
        <v>11203</v>
      </c>
      <c r="G119" s="13"/>
      <c r="H119" s="13"/>
      <c r="I119" s="31">
        <v>27</v>
      </c>
      <c r="J119" s="31">
        <v>27</v>
      </c>
      <c r="K119" s="13"/>
      <c r="L119" s="13"/>
      <c r="M119" s="3"/>
      <c r="N119" s="3"/>
      <c r="O119" s="3"/>
      <c r="P119" s="3"/>
      <c r="Q119" s="31">
        <v>66</v>
      </c>
      <c r="R119" s="30"/>
      <c r="S119" s="3"/>
    </row>
    <row r="120" spans="1:19" x14ac:dyDescent="0.15">
      <c r="A120" s="11">
        <v>11203</v>
      </c>
      <c r="G120" s="13"/>
      <c r="H120" s="13"/>
      <c r="I120" s="31">
        <v>53</v>
      </c>
      <c r="J120" s="31">
        <v>53</v>
      </c>
      <c r="K120" s="13"/>
      <c r="L120" s="13"/>
      <c r="M120" s="3"/>
      <c r="N120" s="3"/>
      <c r="O120" s="3"/>
      <c r="P120" s="3"/>
      <c r="Q120" s="31">
        <v>131</v>
      </c>
      <c r="R120" s="31">
        <v>131</v>
      </c>
      <c r="S120" s="3"/>
    </row>
    <row r="121" spans="1:19" x14ac:dyDescent="0.15">
      <c r="A121" s="11">
        <v>11203</v>
      </c>
      <c r="G121" s="13"/>
      <c r="H121" s="13"/>
      <c r="I121" s="31">
        <v>105</v>
      </c>
      <c r="J121" s="31">
        <v>105</v>
      </c>
      <c r="K121" s="13"/>
      <c r="L121" s="13"/>
      <c r="M121" s="13">
        <v>262</v>
      </c>
      <c r="N121" s="3"/>
      <c r="O121" s="3"/>
      <c r="P121" s="3"/>
      <c r="Q121" s="31">
        <v>262</v>
      </c>
      <c r="R121" s="31">
        <v>262</v>
      </c>
      <c r="S121" s="3"/>
    </row>
    <row r="122" spans="1:19" x14ac:dyDescent="0.15">
      <c r="A122" s="11">
        <v>11204</v>
      </c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</row>
    <row r="123" spans="1:19" x14ac:dyDescent="0.15">
      <c r="A123" s="11">
        <v>11204</v>
      </c>
      <c r="G123" s="13"/>
      <c r="H123" s="13"/>
      <c r="I123" s="31">
        <v>14</v>
      </c>
      <c r="J123" s="31">
        <v>14</v>
      </c>
      <c r="K123" s="13"/>
      <c r="L123" s="13"/>
      <c r="M123" s="3"/>
      <c r="N123" s="3"/>
      <c r="O123" s="3"/>
      <c r="P123" s="3"/>
      <c r="Q123" s="3"/>
      <c r="R123" s="3"/>
      <c r="S123" s="3"/>
    </row>
    <row r="124" spans="1:19" x14ac:dyDescent="0.15">
      <c r="A124" s="11">
        <v>11204</v>
      </c>
      <c r="G124" s="13"/>
      <c r="H124" s="13"/>
      <c r="I124" s="31">
        <v>27</v>
      </c>
      <c r="J124" s="31">
        <v>27</v>
      </c>
      <c r="K124" s="13"/>
      <c r="L124" s="13"/>
      <c r="M124" s="3"/>
      <c r="N124" s="3"/>
      <c r="O124" s="3"/>
      <c r="P124" s="3"/>
      <c r="Q124" s="31">
        <v>66</v>
      </c>
      <c r="R124" s="30"/>
      <c r="S124" s="3"/>
    </row>
    <row r="125" spans="1:19" x14ac:dyDescent="0.15">
      <c r="A125" s="11">
        <v>11204</v>
      </c>
      <c r="G125" s="13"/>
      <c r="H125" s="13"/>
      <c r="I125" s="31">
        <v>53</v>
      </c>
      <c r="J125" s="31">
        <v>53</v>
      </c>
      <c r="K125" s="13"/>
      <c r="L125" s="13"/>
      <c r="M125" s="3"/>
      <c r="N125" s="3"/>
      <c r="O125" s="3"/>
      <c r="P125" s="3"/>
      <c r="Q125" s="31">
        <v>131</v>
      </c>
      <c r="R125" s="31">
        <v>131</v>
      </c>
      <c r="S125" s="3"/>
    </row>
    <row r="126" spans="1:19" x14ac:dyDescent="0.15">
      <c r="A126" s="11">
        <v>11204</v>
      </c>
      <c r="G126" s="13"/>
      <c r="H126" s="13"/>
      <c r="I126" s="31">
        <v>105</v>
      </c>
      <c r="J126" s="31">
        <v>105</v>
      </c>
      <c r="K126" s="13"/>
      <c r="L126" s="13"/>
      <c r="M126" s="13">
        <v>262</v>
      </c>
      <c r="N126" s="3"/>
      <c r="O126" s="3"/>
      <c r="P126" s="3"/>
      <c r="Q126" s="31">
        <v>262</v>
      </c>
      <c r="R126" s="31">
        <v>262</v>
      </c>
      <c r="S126" s="3"/>
    </row>
    <row r="127" spans="1:19" x14ac:dyDescent="0.15">
      <c r="A127" s="1">
        <v>12100</v>
      </c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</row>
    <row r="128" spans="1:19" x14ac:dyDescent="0.15">
      <c r="A128" s="1">
        <v>12100</v>
      </c>
      <c r="G128" s="13"/>
      <c r="H128" s="13"/>
      <c r="I128" s="13"/>
      <c r="J128" s="13"/>
      <c r="K128" s="32">
        <v>113</v>
      </c>
      <c r="L128" s="13">
        <v>17</v>
      </c>
      <c r="M128" s="3"/>
      <c r="N128" s="3"/>
      <c r="O128" s="3"/>
      <c r="P128" s="3"/>
      <c r="Q128" s="3"/>
      <c r="R128" s="3"/>
      <c r="S128" s="3"/>
    </row>
    <row r="129" spans="1:19" x14ac:dyDescent="0.15">
      <c r="A129" s="1">
        <v>12100</v>
      </c>
      <c r="G129" s="13"/>
      <c r="H129" s="13"/>
      <c r="I129" s="13"/>
      <c r="J129" s="13"/>
      <c r="K129" s="32">
        <v>225</v>
      </c>
      <c r="L129" s="13">
        <v>34</v>
      </c>
      <c r="M129" s="3"/>
      <c r="N129" s="33"/>
      <c r="O129" s="33"/>
      <c r="P129" s="34">
        <v>66</v>
      </c>
      <c r="Q129" s="3"/>
      <c r="R129" s="3"/>
      <c r="S129" s="3"/>
    </row>
    <row r="130" spans="1:19" x14ac:dyDescent="0.15">
      <c r="A130" s="1">
        <v>12100</v>
      </c>
      <c r="G130" s="13"/>
      <c r="H130" s="13"/>
      <c r="I130" s="13"/>
      <c r="J130" s="13"/>
      <c r="K130" s="32">
        <v>450</v>
      </c>
      <c r="L130" s="13">
        <v>68</v>
      </c>
      <c r="M130" s="3"/>
      <c r="N130" s="34">
        <v>131</v>
      </c>
      <c r="O130" s="33"/>
      <c r="P130" s="34">
        <v>131</v>
      </c>
      <c r="Q130" s="3"/>
      <c r="R130" s="3"/>
      <c r="S130" s="3"/>
    </row>
    <row r="131" spans="1:19" x14ac:dyDescent="0.15">
      <c r="A131" s="1">
        <v>12100</v>
      </c>
      <c r="G131" s="13"/>
      <c r="H131" s="13"/>
      <c r="I131" s="13"/>
      <c r="J131" s="13"/>
      <c r="K131" s="32">
        <v>900</v>
      </c>
      <c r="L131" s="13">
        <v>135</v>
      </c>
      <c r="M131" s="3"/>
      <c r="N131" s="34">
        <v>262</v>
      </c>
      <c r="O131" s="34">
        <v>262</v>
      </c>
      <c r="P131" s="34">
        <v>262</v>
      </c>
      <c r="Q131" s="3"/>
      <c r="R131" s="3"/>
      <c r="S131" s="3"/>
    </row>
    <row r="132" spans="1:19" x14ac:dyDescent="0.15">
      <c r="A132" s="1">
        <v>12101</v>
      </c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</row>
    <row r="133" spans="1:19" x14ac:dyDescent="0.15">
      <c r="A133" s="1">
        <v>12101</v>
      </c>
      <c r="G133" s="13"/>
      <c r="H133" s="13"/>
      <c r="I133" s="13"/>
      <c r="J133" s="13"/>
      <c r="K133" s="34">
        <v>113</v>
      </c>
      <c r="L133" s="13">
        <v>17</v>
      </c>
      <c r="M133" s="3"/>
      <c r="N133" s="3"/>
      <c r="O133" s="3"/>
      <c r="P133" s="3"/>
      <c r="Q133" s="3"/>
      <c r="R133" s="3"/>
      <c r="S133" s="3"/>
    </row>
    <row r="134" spans="1:19" x14ac:dyDescent="0.15">
      <c r="A134" s="1">
        <v>12101</v>
      </c>
      <c r="G134" s="13"/>
      <c r="H134" s="13"/>
      <c r="I134" s="13"/>
      <c r="J134" s="13"/>
      <c r="K134" s="34">
        <v>225</v>
      </c>
      <c r="L134" s="13">
        <v>34</v>
      </c>
      <c r="M134" s="3"/>
      <c r="N134" s="33"/>
      <c r="O134" s="33"/>
      <c r="P134" s="34">
        <v>66</v>
      </c>
      <c r="Q134" s="3"/>
      <c r="R134" s="3"/>
      <c r="S134" s="3"/>
    </row>
    <row r="135" spans="1:19" x14ac:dyDescent="0.15">
      <c r="A135" s="1">
        <v>12101</v>
      </c>
      <c r="G135" s="13"/>
      <c r="H135" s="13"/>
      <c r="I135" s="13"/>
      <c r="J135" s="13"/>
      <c r="K135" s="34">
        <v>450</v>
      </c>
      <c r="L135" s="13">
        <v>68</v>
      </c>
      <c r="M135" s="3"/>
      <c r="N135" s="34">
        <v>131</v>
      </c>
      <c r="O135" s="33"/>
      <c r="P135" s="34">
        <v>131</v>
      </c>
      <c r="Q135" s="3"/>
      <c r="R135" s="3"/>
      <c r="S135" s="3"/>
    </row>
    <row r="136" spans="1:19" x14ac:dyDescent="0.15">
      <c r="A136" s="1">
        <v>12101</v>
      </c>
      <c r="G136" s="13"/>
      <c r="H136" s="13"/>
      <c r="I136" s="13"/>
      <c r="J136" s="13"/>
      <c r="K136" s="34">
        <v>900</v>
      </c>
      <c r="L136" s="13">
        <v>135</v>
      </c>
      <c r="M136" s="3"/>
      <c r="N136" s="34">
        <v>262</v>
      </c>
      <c r="O136" s="34">
        <v>262</v>
      </c>
      <c r="P136" s="34">
        <v>262</v>
      </c>
      <c r="Q136" s="3"/>
      <c r="R136" s="3"/>
      <c r="S136" s="3"/>
    </row>
    <row r="137" spans="1:19" x14ac:dyDescent="0.15">
      <c r="A137" s="1">
        <v>12102</v>
      </c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</row>
    <row r="138" spans="1:19" x14ac:dyDescent="0.15">
      <c r="A138" s="1">
        <v>12102</v>
      </c>
      <c r="G138" s="13"/>
      <c r="H138" s="13"/>
      <c r="I138" s="13"/>
      <c r="J138" s="13"/>
      <c r="K138" s="34">
        <v>113</v>
      </c>
      <c r="L138" s="13">
        <v>17</v>
      </c>
      <c r="M138" s="3"/>
      <c r="N138" s="3"/>
      <c r="O138" s="3"/>
      <c r="P138" s="3"/>
      <c r="Q138" s="3"/>
      <c r="R138" s="3"/>
      <c r="S138" s="3"/>
    </row>
    <row r="139" spans="1:19" x14ac:dyDescent="0.15">
      <c r="A139" s="1">
        <v>12102</v>
      </c>
      <c r="G139" s="13"/>
      <c r="H139" s="13"/>
      <c r="I139" s="13"/>
      <c r="J139" s="13"/>
      <c r="K139" s="34">
        <v>225</v>
      </c>
      <c r="L139" s="13">
        <v>34</v>
      </c>
      <c r="M139" s="3"/>
      <c r="N139" s="33"/>
      <c r="O139" s="33"/>
      <c r="P139" s="34">
        <v>66</v>
      </c>
      <c r="Q139" s="3"/>
      <c r="R139" s="3"/>
      <c r="S139" s="3"/>
    </row>
    <row r="140" spans="1:19" x14ac:dyDescent="0.15">
      <c r="A140" s="1">
        <v>12102</v>
      </c>
      <c r="G140" s="13"/>
      <c r="H140" s="13"/>
      <c r="I140" s="13"/>
      <c r="J140" s="13"/>
      <c r="K140" s="34">
        <v>450</v>
      </c>
      <c r="L140" s="13">
        <v>68</v>
      </c>
      <c r="M140" s="3"/>
      <c r="N140" s="34">
        <v>131</v>
      </c>
      <c r="O140" s="33"/>
      <c r="P140" s="34">
        <v>131</v>
      </c>
      <c r="Q140" s="3"/>
      <c r="R140" s="3"/>
      <c r="S140" s="3"/>
    </row>
    <row r="141" spans="1:19" x14ac:dyDescent="0.15">
      <c r="A141" s="1">
        <v>12102</v>
      </c>
      <c r="G141" s="13"/>
      <c r="H141" s="13"/>
      <c r="I141" s="13"/>
      <c r="J141" s="13"/>
      <c r="K141" s="34">
        <v>900</v>
      </c>
      <c r="L141" s="13">
        <v>135</v>
      </c>
      <c r="M141" s="3"/>
      <c r="N141" s="34">
        <v>262</v>
      </c>
      <c r="O141" s="34">
        <v>262</v>
      </c>
      <c r="P141" s="34">
        <v>262</v>
      </c>
      <c r="Q141" s="3"/>
      <c r="R141" s="3"/>
      <c r="S141" s="3"/>
    </row>
    <row r="142" spans="1:19" x14ac:dyDescent="0.15">
      <c r="A142" s="1">
        <v>12103</v>
      </c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</row>
    <row r="143" spans="1:19" x14ac:dyDescent="0.15">
      <c r="A143" s="1">
        <v>12103</v>
      </c>
      <c r="G143" s="13"/>
      <c r="H143" s="13"/>
      <c r="I143" s="13"/>
      <c r="J143" s="13"/>
      <c r="K143" s="34">
        <v>113</v>
      </c>
      <c r="L143" s="13">
        <v>17</v>
      </c>
      <c r="M143" s="3"/>
      <c r="N143" s="3"/>
      <c r="O143" s="3"/>
      <c r="P143" s="3"/>
      <c r="Q143" s="3"/>
      <c r="R143" s="3"/>
      <c r="S143" s="3"/>
    </row>
    <row r="144" spans="1:19" x14ac:dyDescent="0.15">
      <c r="A144" s="1">
        <v>12103</v>
      </c>
      <c r="G144" s="13"/>
      <c r="H144" s="13"/>
      <c r="I144" s="13"/>
      <c r="J144" s="13"/>
      <c r="K144" s="34">
        <v>225</v>
      </c>
      <c r="L144" s="13">
        <v>34</v>
      </c>
      <c r="M144" s="3"/>
      <c r="N144" s="33"/>
      <c r="O144" s="33"/>
      <c r="P144" s="34">
        <v>66</v>
      </c>
      <c r="Q144" s="3"/>
      <c r="R144" s="3"/>
      <c r="S144" s="3"/>
    </row>
    <row r="145" spans="1:19" x14ac:dyDescent="0.15">
      <c r="A145" s="1">
        <v>12103</v>
      </c>
      <c r="G145" s="13"/>
      <c r="H145" s="13"/>
      <c r="I145" s="13"/>
      <c r="J145" s="13"/>
      <c r="K145" s="34">
        <v>450</v>
      </c>
      <c r="L145" s="13">
        <v>68</v>
      </c>
      <c r="M145" s="3"/>
      <c r="N145" s="34">
        <v>131</v>
      </c>
      <c r="O145" s="33"/>
      <c r="P145" s="34">
        <v>131</v>
      </c>
      <c r="Q145" s="3"/>
      <c r="R145" s="3"/>
      <c r="S145" s="3"/>
    </row>
    <row r="146" spans="1:19" x14ac:dyDescent="0.15">
      <c r="A146" s="1">
        <v>12103</v>
      </c>
      <c r="G146" s="13"/>
      <c r="H146" s="13"/>
      <c r="I146" s="13"/>
      <c r="J146" s="13"/>
      <c r="K146" s="34">
        <v>900</v>
      </c>
      <c r="L146" s="13">
        <v>135</v>
      </c>
      <c r="M146" s="3"/>
      <c r="N146" s="34">
        <v>262</v>
      </c>
      <c r="O146" s="34">
        <v>262</v>
      </c>
      <c r="P146" s="34">
        <v>262</v>
      </c>
      <c r="Q146" s="3"/>
      <c r="R146" s="3"/>
      <c r="S146" s="3"/>
    </row>
    <row r="147" spans="1:19" x14ac:dyDescent="0.15">
      <c r="A147" s="1">
        <v>12104</v>
      </c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</row>
    <row r="148" spans="1:19" x14ac:dyDescent="0.15">
      <c r="A148" s="1">
        <v>12104</v>
      </c>
      <c r="G148" s="13"/>
      <c r="H148" s="13"/>
      <c r="I148" s="13"/>
      <c r="J148" s="13"/>
      <c r="K148" s="34">
        <v>113</v>
      </c>
      <c r="L148" s="13">
        <v>17</v>
      </c>
      <c r="M148" s="3"/>
      <c r="N148" s="3"/>
      <c r="O148" s="3"/>
      <c r="P148" s="3"/>
      <c r="Q148" s="3"/>
      <c r="R148" s="3"/>
      <c r="S148" s="3"/>
    </row>
    <row r="149" spans="1:19" x14ac:dyDescent="0.15">
      <c r="A149" s="1">
        <v>12104</v>
      </c>
      <c r="G149" s="13"/>
      <c r="H149" s="13"/>
      <c r="I149" s="13"/>
      <c r="J149" s="13"/>
      <c r="K149" s="34">
        <v>225</v>
      </c>
      <c r="L149" s="13">
        <v>34</v>
      </c>
      <c r="M149" s="3"/>
      <c r="N149" s="33"/>
      <c r="O149" s="33"/>
      <c r="P149" s="34">
        <v>66</v>
      </c>
      <c r="Q149" s="3"/>
      <c r="R149" s="3"/>
      <c r="S149" s="3"/>
    </row>
    <row r="150" spans="1:19" x14ac:dyDescent="0.15">
      <c r="A150" s="1">
        <v>12104</v>
      </c>
      <c r="G150" s="13"/>
      <c r="H150" s="13"/>
      <c r="I150" s="13"/>
      <c r="J150" s="13"/>
      <c r="K150" s="34">
        <v>450</v>
      </c>
      <c r="L150" s="13">
        <v>68</v>
      </c>
      <c r="M150" s="3"/>
      <c r="N150" s="34">
        <v>131</v>
      </c>
      <c r="O150" s="33"/>
      <c r="P150" s="34">
        <v>131</v>
      </c>
      <c r="Q150" s="3"/>
      <c r="R150" s="3"/>
      <c r="S150" s="3"/>
    </row>
    <row r="151" spans="1:19" x14ac:dyDescent="0.15">
      <c r="A151" s="1">
        <v>12104</v>
      </c>
      <c r="G151" s="13"/>
      <c r="H151" s="13"/>
      <c r="I151" s="13"/>
      <c r="J151" s="13"/>
      <c r="K151" s="34">
        <v>900</v>
      </c>
      <c r="L151" s="13">
        <v>135</v>
      </c>
      <c r="M151" s="3"/>
      <c r="N151" s="34">
        <v>262</v>
      </c>
      <c r="O151" s="34">
        <v>262</v>
      </c>
      <c r="P151" s="34">
        <v>262</v>
      </c>
      <c r="Q151" s="3"/>
      <c r="R151" s="3"/>
      <c r="S151" s="3"/>
    </row>
    <row r="152" spans="1:19" x14ac:dyDescent="0.15">
      <c r="A152" s="1">
        <v>12200</v>
      </c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</row>
    <row r="153" spans="1:19" x14ac:dyDescent="0.15">
      <c r="A153" s="1">
        <v>12200</v>
      </c>
      <c r="G153" s="13"/>
      <c r="H153" s="13"/>
      <c r="I153" s="13"/>
      <c r="J153" s="13"/>
      <c r="K153" s="34">
        <v>113</v>
      </c>
      <c r="L153" s="13">
        <v>17</v>
      </c>
      <c r="M153" s="3"/>
      <c r="N153" s="3"/>
      <c r="O153" s="3"/>
      <c r="P153" s="3"/>
      <c r="Q153" s="3"/>
      <c r="R153" s="3"/>
      <c r="S153" s="3"/>
    </row>
    <row r="154" spans="1:19" x14ac:dyDescent="0.15">
      <c r="A154" s="1">
        <v>12200</v>
      </c>
      <c r="G154" s="13"/>
      <c r="H154" s="13"/>
      <c r="I154" s="13"/>
      <c r="J154" s="13"/>
      <c r="K154" s="34">
        <v>225</v>
      </c>
      <c r="L154" s="13">
        <v>34</v>
      </c>
      <c r="M154" s="3"/>
      <c r="N154" s="33"/>
      <c r="O154" s="33"/>
      <c r="P154" s="34">
        <v>66</v>
      </c>
      <c r="Q154" s="3"/>
      <c r="R154" s="3"/>
      <c r="S154" s="3"/>
    </row>
    <row r="155" spans="1:19" x14ac:dyDescent="0.15">
      <c r="A155" s="1">
        <v>12200</v>
      </c>
      <c r="G155" s="13"/>
      <c r="H155" s="13"/>
      <c r="I155" s="13"/>
      <c r="J155" s="13"/>
      <c r="K155" s="34">
        <v>450</v>
      </c>
      <c r="L155" s="13">
        <v>68</v>
      </c>
      <c r="M155" s="3"/>
      <c r="N155" s="34">
        <v>131</v>
      </c>
      <c r="O155" s="33"/>
      <c r="P155" s="34">
        <v>131</v>
      </c>
      <c r="Q155" s="3"/>
      <c r="R155" s="3"/>
      <c r="S155" s="3"/>
    </row>
    <row r="156" spans="1:19" x14ac:dyDescent="0.15">
      <c r="A156" s="1">
        <v>12200</v>
      </c>
      <c r="G156" s="13"/>
      <c r="H156" s="13"/>
      <c r="I156" s="13"/>
      <c r="J156" s="13"/>
      <c r="K156" s="34">
        <v>900</v>
      </c>
      <c r="L156" s="13">
        <v>135</v>
      </c>
      <c r="M156" s="3"/>
      <c r="N156" s="34">
        <v>262</v>
      </c>
      <c r="O156" s="34">
        <v>262</v>
      </c>
      <c r="P156" s="34">
        <v>262</v>
      </c>
      <c r="Q156" s="3"/>
      <c r="R156" s="3"/>
      <c r="S156" s="3"/>
    </row>
    <row r="157" spans="1:19" x14ac:dyDescent="0.15">
      <c r="A157" s="1">
        <v>12201</v>
      </c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</row>
    <row r="158" spans="1:19" x14ac:dyDescent="0.15">
      <c r="A158" s="1">
        <v>12201</v>
      </c>
      <c r="G158" s="13"/>
      <c r="H158" s="13"/>
      <c r="I158" s="13"/>
      <c r="J158" s="13"/>
      <c r="K158" s="34">
        <v>113</v>
      </c>
      <c r="L158" s="13">
        <v>17</v>
      </c>
      <c r="M158" s="3"/>
      <c r="N158" s="3"/>
      <c r="O158" s="3"/>
      <c r="P158" s="3"/>
      <c r="Q158" s="3"/>
      <c r="R158" s="3"/>
      <c r="S158" s="3"/>
    </row>
    <row r="159" spans="1:19" x14ac:dyDescent="0.15">
      <c r="A159" s="1">
        <v>12201</v>
      </c>
      <c r="G159" s="13"/>
      <c r="H159" s="13"/>
      <c r="I159" s="13"/>
      <c r="J159" s="13"/>
      <c r="K159" s="34">
        <v>225</v>
      </c>
      <c r="L159" s="13">
        <v>34</v>
      </c>
      <c r="M159" s="3"/>
      <c r="N159" s="33"/>
      <c r="O159" s="33"/>
      <c r="P159" s="34">
        <v>66</v>
      </c>
      <c r="Q159" s="3"/>
      <c r="R159" s="3"/>
      <c r="S159" s="3"/>
    </row>
    <row r="160" spans="1:19" x14ac:dyDescent="0.15">
      <c r="A160" s="1">
        <v>12201</v>
      </c>
      <c r="G160" s="13"/>
      <c r="H160" s="13"/>
      <c r="I160" s="13"/>
      <c r="J160" s="13"/>
      <c r="K160" s="34">
        <v>450</v>
      </c>
      <c r="L160" s="13">
        <v>68</v>
      </c>
      <c r="M160" s="3"/>
      <c r="N160" s="34">
        <v>131</v>
      </c>
      <c r="O160" s="33"/>
      <c r="P160" s="34">
        <v>131</v>
      </c>
      <c r="Q160" s="3"/>
      <c r="R160" s="3"/>
      <c r="S160" s="3"/>
    </row>
    <row r="161" spans="1:19" x14ac:dyDescent="0.15">
      <c r="A161" s="1">
        <v>12201</v>
      </c>
      <c r="G161" s="13"/>
      <c r="H161" s="13"/>
      <c r="I161" s="13"/>
      <c r="J161" s="13"/>
      <c r="K161" s="34">
        <v>900</v>
      </c>
      <c r="L161" s="13">
        <v>135</v>
      </c>
      <c r="M161" s="3"/>
      <c r="N161" s="34">
        <v>262</v>
      </c>
      <c r="O161" s="34">
        <v>262</v>
      </c>
      <c r="P161" s="34">
        <v>262</v>
      </c>
      <c r="Q161" s="3"/>
      <c r="R161" s="3"/>
      <c r="S161" s="3"/>
    </row>
    <row r="162" spans="1:19" x14ac:dyDescent="0.15">
      <c r="A162" s="1">
        <v>12202</v>
      </c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</row>
    <row r="163" spans="1:19" x14ac:dyDescent="0.15">
      <c r="A163" s="1">
        <v>12202</v>
      </c>
      <c r="G163" s="13"/>
      <c r="H163" s="13"/>
      <c r="I163" s="13"/>
      <c r="J163" s="13"/>
      <c r="K163" s="34">
        <v>113</v>
      </c>
      <c r="L163" s="13">
        <v>17</v>
      </c>
      <c r="M163" s="3"/>
      <c r="N163" s="3"/>
      <c r="O163" s="3"/>
      <c r="P163" s="3"/>
      <c r="Q163" s="3"/>
      <c r="R163" s="3"/>
      <c r="S163" s="3"/>
    </row>
    <row r="164" spans="1:19" x14ac:dyDescent="0.15">
      <c r="A164" s="1">
        <v>12202</v>
      </c>
      <c r="G164" s="13"/>
      <c r="H164" s="13"/>
      <c r="I164" s="13"/>
      <c r="J164" s="13"/>
      <c r="K164" s="34">
        <v>225</v>
      </c>
      <c r="L164" s="13">
        <v>34</v>
      </c>
      <c r="M164" s="3"/>
      <c r="N164" s="33"/>
      <c r="O164" s="33"/>
      <c r="P164" s="34">
        <v>66</v>
      </c>
      <c r="Q164" s="3"/>
      <c r="R164" s="3"/>
      <c r="S164" s="3"/>
    </row>
    <row r="165" spans="1:19" x14ac:dyDescent="0.15">
      <c r="A165" s="1">
        <v>12202</v>
      </c>
      <c r="G165" s="13"/>
      <c r="H165" s="13"/>
      <c r="I165" s="13"/>
      <c r="J165" s="13"/>
      <c r="K165" s="34">
        <v>450</v>
      </c>
      <c r="L165" s="13">
        <v>68</v>
      </c>
      <c r="M165" s="3"/>
      <c r="N165" s="34">
        <v>131</v>
      </c>
      <c r="O165" s="33"/>
      <c r="P165" s="34">
        <v>131</v>
      </c>
      <c r="Q165" s="3"/>
      <c r="R165" s="3"/>
      <c r="S165" s="3"/>
    </row>
    <row r="166" spans="1:19" x14ac:dyDescent="0.15">
      <c r="A166" s="1">
        <v>12202</v>
      </c>
      <c r="G166" s="13"/>
      <c r="H166" s="13"/>
      <c r="I166" s="13"/>
      <c r="J166" s="13"/>
      <c r="K166" s="34">
        <v>900</v>
      </c>
      <c r="L166" s="13">
        <v>135</v>
      </c>
      <c r="M166" s="3"/>
      <c r="N166" s="34">
        <v>262</v>
      </c>
      <c r="O166" s="34">
        <v>262</v>
      </c>
      <c r="P166" s="34">
        <v>262</v>
      </c>
      <c r="Q166" s="3"/>
      <c r="R166" s="3"/>
      <c r="S166" s="3"/>
    </row>
    <row r="167" spans="1:19" x14ac:dyDescent="0.15">
      <c r="A167" s="1">
        <v>12203</v>
      </c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</row>
    <row r="168" spans="1:19" x14ac:dyDescent="0.15">
      <c r="A168" s="1">
        <v>12203</v>
      </c>
      <c r="G168" s="13"/>
      <c r="H168" s="13"/>
      <c r="I168" s="13"/>
      <c r="J168" s="13"/>
      <c r="K168" s="34">
        <v>113</v>
      </c>
      <c r="L168" s="13">
        <v>17</v>
      </c>
      <c r="M168" s="3"/>
      <c r="N168" s="3"/>
      <c r="O168" s="3"/>
      <c r="P168" s="3"/>
      <c r="Q168" s="3"/>
      <c r="R168" s="3"/>
      <c r="S168" s="3"/>
    </row>
    <row r="169" spans="1:19" x14ac:dyDescent="0.15">
      <c r="A169" s="1">
        <v>12203</v>
      </c>
      <c r="G169" s="13"/>
      <c r="H169" s="13"/>
      <c r="I169" s="13"/>
      <c r="J169" s="13"/>
      <c r="K169" s="34">
        <v>225</v>
      </c>
      <c r="L169" s="13">
        <v>34</v>
      </c>
      <c r="M169" s="3"/>
      <c r="N169" s="33"/>
      <c r="O169" s="33"/>
      <c r="P169" s="34">
        <v>66</v>
      </c>
      <c r="Q169" s="3"/>
      <c r="R169" s="3"/>
      <c r="S169" s="3"/>
    </row>
    <row r="170" spans="1:19" x14ac:dyDescent="0.15">
      <c r="A170" s="1">
        <v>12203</v>
      </c>
      <c r="G170" s="13"/>
      <c r="H170" s="13"/>
      <c r="I170" s="13"/>
      <c r="J170" s="13"/>
      <c r="K170" s="34">
        <v>450</v>
      </c>
      <c r="L170" s="13">
        <v>68</v>
      </c>
      <c r="M170" s="3"/>
      <c r="N170" s="34">
        <v>131</v>
      </c>
      <c r="O170" s="33"/>
      <c r="P170" s="34">
        <v>131</v>
      </c>
      <c r="Q170" s="3"/>
      <c r="R170" s="3"/>
      <c r="S170" s="3"/>
    </row>
    <row r="171" spans="1:19" x14ac:dyDescent="0.15">
      <c r="A171" s="1">
        <v>12203</v>
      </c>
      <c r="G171" s="13"/>
      <c r="H171" s="13"/>
      <c r="I171" s="13"/>
      <c r="J171" s="13"/>
      <c r="K171" s="34">
        <v>900</v>
      </c>
      <c r="L171" s="13">
        <v>135</v>
      </c>
      <c r="M171" s="3"/>
      <c r="N171" s="34">
        <v>262</v>
      </c>
      <c r="O171" s="34">
        <v>262</v>
      </c>
      <c r="P171" s="34">
        <v>262</v>
      </c>
      <c r="Q171" s="3"/>
      <c r="R171" s="3"/>
      <c r="S171" s="3"/>
    </row>
    <row r="172" spans="1:19" x14ac:dyDescent="0.15">
      <c r="A172" s="1">
        <v>12204</v>
      </c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</row>
    <row r="173" spans="1:19" x14ac:dyDescent="0.15">
      <c r="A173" s="1">
        <v>12204</v>
      </c>
      <c r="G173" s="13"/>
      <c r="H173" s="13"/>
      <c r="I173" s="13"/>
      <c r="J173" s="13"/>
      <c r="K173" s="34">
        <v>113</v>
      </c>
      <c r="L173" s="13">
        <v>17</v>
      </c>
      <c r="M173" s="3"/>
      <c r="N173" s="3"/>
      <c r="O173" s="3"/>
      <c r="P173" s="3"/>
      <c r="Q173" s="3"/>
      <c r="R173" s="3"/>
      <c r="S173" s="3"/>
    </row>
    <row r="174" spans="1:19" x14ac:dyDescent="0.15">
      <c r="A174" s="1">
        <v>12204</v>
      </c>
      <c r="G174" s="13"/>
      <c r="H174" s="13"/>
      <c r="I174" s="13"/>
      <c r="J174" s="13"/>
      <c r="K174" s="34">
        <v>225</v>
      </c>
      <c r="L174" s="13">
        <v>34</v>
      </c>
      <c r="M174" s="3"/>
      <c r="N174" s="33"/>
      <c r="O174" s="33"/>
      <c r="P174" s="34">
        <v>66</v>
      </c>
      <c r="Q174" s="3"/>
      <c r="R174" s="3"/>
      <c r="S174" s="3"/>
    </row>
    <row r="175" spans="1:19" x14ac:dyDescent="0.15">
      <c r="A175" s="1">
        <v>12204</v>
      </c>
      <c r="G175" s="13"/>
      <c r="H175" s="13"/>
      <c r="I175" s="13"/>
      <c r="J175" s="13"/>
      <c r="K175" s="34">
        <v>450</v>
      </c>
      <c r="L175" s="13">
        <v>68</v>
      </c>
      <c r="M175" s="3"/>
      <c r="N175" s="34">
        <v>131</v>
      </c>
      <c r="O175" s="33"/>
      <c r="P175" s="34">
        <v>131</v>
      </c>
      <c r="Q175" s="3"/>
      <c r="R175" s="3"/>
      <c r="S175" s="3"/>
    </row>
    <row r="176" spans="1:19" x14ac:dyDescent="0.15">
      <c r="A176" s="1">
        <v>12204</v>
      </c>
      <c r="G176" s="13"/>
      <c r="H176" s="13"/>
      <c r="I176" s="13"/>
      <c r="J176" s="13"/>
      <c r="K176" s="34">
        <v>900</v>
      </c>
      <c r="L176" s="13">
        <v>135</v>
      </c>
      <c r="M176" s="3"/>
      <c r="N176" s="34">
        <v>262</v>
      </c>
      <c r="O176" s="34">
        <v>262</v>
      </c>
      <c r="P176" s="34">
        <v>262</v>
      </c>
      <c r="Q176" s="3"/>
      <c r="R176" s="3"/>
      <c r="S176" s="3"/>
    </row>
    <row r="177" spans="1:19" x14ac:dyDescent="0.15">
      <c r="A177" s="1">
        <v>13100</v>
      </c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</row>
    <row r="178" spans="1:19" x14ac:dyDescent="0.15">
      <c r="A178" s="1">
        <v>13100</v>
      </c>
      <c r="G178" s="13"/>
      <c r="H178" s="13"/>
      <c r="I178" s="13"/>
      <c r="J178" s="13"/>
      <c r="K178" s="13"/>
      <c r="L178" s="13">
        <v>17</v>
      </c>
      <c r="M178" s="3"/>
      <c r="N178" s="3"/>
      <c r="O178" s="3"/>
      <c r="P178" s="3"/>
      <c r="Q178" s="36">
        <v>33</v>
      </c>
      <c r="R178" s="35"/>
      <c r="S178" s="35"/>
    </row>
    <row r="179" spans="1:19" x14ac:dyDescent="0.15">
      <c r="A179" s="1">
        <v>13100</v>
      </c>
      <c r="G179" s="13"/>
      <c r="H179" s="13"/>
      <c r="I179" s="13"/>
      <c r="J179" s="13"/>
      <c r="K179" s="13"/>
      <c r="L179" s="13">
        <v>34</v>
      </c>
      <c r="M179" s="3"/>
      <c r="N179" s="3"/>
      <c r="O179" s="3"/>
      <c r="P179" s="3"/>
      <c r="Q179" s="36">
        <v>66</v>
      </c>
      <c r="R179" s="36">
        <v>66</v>
      </c>
      <c r="S179" s="35"/>
    </row>
    <row r="180" spans="1:19" x14ac:dyDescent="0.15">
      <c r="A180" s="1">
        <v>13100</v>
      </c>
      <c r="G180" s="13"/>
      <c r="H180" s="13"/>
      <c r="I180" s="13"/>
      <c r="J180" s="13"/>
      <c r="K180" s="13"/>
      <c r="L180" s="13">
        <v>68</v>
      </c>
      <c r="M180" s="3"/>
      <c r="N180" s="3"/>
      <c r="O180" s="3"/>
      <c r="P180" s="3"/>
      <c r="Q180" s="36">
        <v>131</v>
      </c>
      <c r="R180" s="36">
        <v>131</v>
      </c>
      <c r="S180" s="36">
        <v>131</v>
      </c>
    </row>
    <row r="181" spans="1:19" x14ac:dyDescent="0.15">
      <c r="A181" s="1">
        <v>13100</v>
      </c>
      <c r="G181" s="13"/>
      <c r="H181" s="13"/>
      <c r="I181" s="13"/>
      <c r="J181" s="13"/>
      <c r="K181" s="13"/>
      <c r="L181" s="13">
        <v>135</v>
      </c>
      <c r="M181" s="13">
        <v>262</v>
      </c>
      <c r="N181" s="3"/>
      <c r="O181" s="3"/>
      <c r="P181" s="3"/>
      <c r="Q181" s="36">
        <v>262</v>
      </c>
      <c r="R181" s="36">
        <v>262</v>
      </c>
      <c r="S181" s="36">
        <v>262</v>
      </c>
    </row>
    <row r="182" spans="1:19" x14ac:dyDescent="0.15">
      <c r="A182" s="1">
        <v>13101</v>
      </c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</row>
    <row r="183" spans="1:19" x14ac:dyDescent="0.15">
      <c r="A183" s="1">
        <v>13101</v>
      </c>
      <c r="G183" s="13"/>
      <c r="H183" s="13"/>
      <c r="I183" s="13"/>
      <c r="J183" s="13"/>
      <c r="K183" s="13"/>
      <c r="L183" s="13">
        <v>17</v>
      </c>
      <c r="M183" s="3"/>
      <c r="N183" s="3"/>
      <c r="O183" s="3"/>
      <c r="P183" s="3"/>
      <c r="Q183" s="36">
        <v>33</v>
      </c>
      <c r="R183" s="35"/>
      <c r="S183" s="35"/>
    </row>
    <row r="184" spans="1:19" x14ac:dyDescent="0.15">
      <c r="A184" s="1">
        <v>13101</v>
      </c>
      <c r="G184" s="13"/>
      <c r="H184" s="13"/>
      <c r="I184" s="13"/>
      <c r="J184" s="13"/>
      <c r="K184" s="13"/>
      <c r="L184" s="13">
        <v>34</v>
      </c>
      <c r="M184" s="3"/>
      <c r="N184" s="3"/>
      <c r="O184" s="3"/>
      <c r="P184" s="3"/>
      <c r="Q184" s="36">
        <v>66</v>
      </c>
      <c r="R184" s="36">
        <v>66</v>
      </c>
      <c r="S184" s="35"/>
    </row>
    <row r="185" spans="1:19" x14ac:dyDescent="0.15">
      <c r="A185" s="1">
        <v>13101</v>
      </c>
      <c r="G185" s="13"/>
      <c r="H185" s="13"/>
      <c r="I185" s="13"/>
      <c r="J185" s="13"/>
      <c r="K185" s="13"/>
      <c r="L185" s="13">
        <v>68</v>
      </c>
      <c r="M185" s="3"/>
      <c r="N185" s="3"/>
      <c r="O185" s="3"/>
      <c r="P185" s="3"/>
      <c r="Q185" s="36">
        <v>131</v>
      </c>
      <c r="R185" s="36">
        <v>131</v>
      </c>
      <c r="S185" s="36">
        <v>131</v>
      </c>
    </row>
    <row r="186" spans="1:19" x14ac:dyDescent="0.15">
      <c r="A186" s="1">
        <v>13101</v>
      </c>
      <c r="G186" s="13"/>
      <c r="H186" s="13"/>
      <c r="I186" s="13"/>
      <c r="J186" s="13"/>
      <c r="K186" s="13"/>
      <c r="L186" s="13">
        <v>135</v>
      </c>
      <c r="M186" s="13">
        <v>262</v>
      </c>
      <c r="N186" s="3"/>
      <c r="O186" s="3"/>
      <c r="P186" s="3"/>
      <c r="Q186" s="36">
        <v>262</v>
      </c>
      <c r="R186" s="36">
        <v>262</v>
      </c>
      <c r="S186" s="36">
        <v>262</v>
      </c>
    </row>
    <row r="187" spans="1:19" x14ac:dyDescent="0.15">
      <c r="A187" s="1">
        <v>13102</v>
      </c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</row>
    <row r="188" spans="1:19" x14ac:dyDescent="0.15">
      <c r="A188" s="1">
        <v>13102</v>
      </c>
      <c r="G188" s="13"/>
      <c r="H188" s="13"/>
      <c r="I188" s="13"/>
      <c r="J188" s="13"/>
      <c r="K188" s="13"/>
      <c r="L188" s="13">
        <v>17</v>
      </c>
      <c r="M188" s="3"/>
      <c r="N188" s="3"/>
      <c r="O188" s="3"/>
      <c r="P188" s="3"/>
      <c r="Q188" s="36">
        <v>33</v>
      </c>
      <c r="R188" s="35"/>
      <c r="S188" s="35"/>
    </row>
    <row r="189" spans="1:19" x14ac:dyDescent="0.15">
      <c r="A189" s="1">
        <v>13102</v>
      </c>
      <c r="G189" s="13"/>
      <c r="H189" s="13"/>
      <c r="I189" s="13"/>
      <c r="J189" s="13"/>
      <c r="K189" s="13"/>
      <c r="L189" s="13">
        <v>34</v>
      </c>
      <c r="M189" s="3"/>
      <c r="N189" s="3"/>
      <c r="O189" s="3"/>
      <c r="P189" s="3"/>
      <c r="Q189" s="36">
        <v>66</v>
      </c>
      <c r="R189" s="36">
        <v>66</v>
      </c>
      <c r="S189" s="35"/>
    </row>
    <row r="190" spans="1:19" x14ac:dyDescent="0.15">
      <c r="A190" s="1">
        <v>13102</v>
      </c>
      <c r="G190" s="13"/>
      <c r="H190" s="13"/>
      <c r="I190" s="13"/>
      <c r="J190" s="13"/>
      <c r="K190" s="13"/>
      <c r="L190" s="13">
        <v>68</v>
      </c>
      <c r="M190" s="3"/>
      <c r="N190" s="3"/>
      <c r="O190" s="3"/>
      <c r="P190" s="3"/>
      <c r="Q190" s="36">
        <v>131</v>
      </c>
      <c r="R190" s="36">
        <v>131</v>
      </c>
      <c r="S190" s="36">
        <v>131</v>
      </c>
    </row>
    <row r="191" spans="1:19" x14ac:dyDescent="0.15">
      <c r="A191" s="1">
        <v>13102</v>
      </c>
      <c r="G191" s="13"/>
      <c r="H191" s="13"/>
      <c r="I191" s="13"/>
      <c r="J191" s="13"/>
      <c r="K191" s="13"/>
      <c r="L191" s="13">
        <v>135</v>
      </c>
      <c r="M191" s="13">
        <v>262</v>
      </c>
      <c r="N191" s="3"/>
      <c r="O191" s="3"/>
      <c r="P191" s="3"/>
      <c r="Q191" s="36">
        <v>262</v>
      </c>
      <c r="R191" s="36">
        <v>262</v>
      </c>
      <c r="S191" s="36">
        <v>262</v>
      </c>
    </row>
    <row r="192" spans="1:19" x14ac:dyDescent="0.15">
      <c r="A192" s="1">
        <v>13103</v>
      </c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</row>
    <row r="193" spans="1:19" x14ac:dyDescent="0.15">
      <c r="A193" s="1">
        <v>13103</v>
      </c>
      <c r="G193" s="13"/>
      <c r="H193" s="13"/>
      <c r="I193" s="13"/>
      <c r="J193" s="13"/>
      <c r="K193" s="13"/>
      <c r="L193" s="13">
        <v>17</v>
      </c>
      <c r="M193" s="3"/>
      <c r="N193" s="3"/>
      <c r="O193" s="3"/>
      <c r="P193" s="3"/>
      <c r="Q193" s="36">
        <v>33</v>
      </c>
      <c r="R193" s="35"/>
      <c r="S193" s="35"/>
    </row>
    <row r="194" spans="1:19" x14ac:dyDescent="0.15">
      <c r="A194" s="1">
        <v>13103</v>
      </c>
      <c r="G194" s="13"/>
      <c r="H194" s="13"/>
      <c r="I194" s="13"/>
      <c r="J194" s="13"/>
      <c r="K194" s="13"/>
      <c r="L194" s="13">
        <v>34</v>
      </c>
      <c r="M194" s="3"/>
      <c r="N194" s="3"/>
      <c r="O194" s="3"/>
      <c r="P194" s="3"/>
      <c r="Q194" s="36">
        <v>66</v>
      </c>
      <c r="R194" s="36">
        <v>66</v>
      </c>
      <c r="S194" s="35"/>
    </row>
    <row r="195" spans="1:19" x14ac:dyDescent="0.15">
      <c r="A195" s="1">
        <v>13103</v>
      </c>
      <c r="G195" s="13"/>
      <c r="H195" s="13"/>
      <c r="I195" s="13"/>
      <c r="J195" s="13"/>
      <c r="K195" s="13"/>
      <c r="L195" s="13">
        <v>68</v>
      </c>
      <c r="M195" s="3"/>
      <c r="N195" s="3"/>
      <c r="O195" s="3"/>
      <c r="P195" s="3"/>
      <c r="Q195" s="36">
        <v>131</v>
      </c>
      <c r="R195" s="36">
        <v>131</v>
      </c>
      <c r="S195" s="36">
        <v>131</v>
      </c>
    </row>
    <row r="196" spans="1:19" x14ac:dyDescent="0.15">
      <c r="A196" s="1">
        <v>13103</v>
      </c>
      <c r="G196" s="13"/>
      <c r="H196" s="13"/>
      <c r="I196" s="13"/>
      <c r="J196" s="13"/>
      <c r="K196" s="13"/>
      <c r="L196" s="13">
        <v>135</v>
      </c>
      <c r="M196" s="13">
        <v>262</v>
      </c>
      <c r="N196" s="3"/>
      <c r="O196" s="3"/>
      <c r="P196" s="3"/>
      <c r="Q196" s="36">
        <v>262</v>
      </c>
      <c r="R196" s="36">
        <v>262</v>
      </c>
      <c r="S196" s="36">
        <v>262</v>
      </c>
    </row>
    <row r="197" spans="1:19" x14ac:dyDescent="0.15">
      <c r="A197" s="1">
        <v>13104</v>
      </c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</row>
    <row r="198" spans="1:19" x14ac:dyDescent="0.15">
      <c r="A198" s="1">
        <v>13104</v>
      </c>
      <c r="G198" s="13"/>
      <c r="H198" s="13"/>
      <c r="I198" s="13"/>
      <c r="J198" s="13"/>
      <c r="K198" s="13"/>
      <c r="L198" s="13">
        <v>17</v>
      </c>
      <c r="M198" s="3"/>
      <c r="N198" s="3"/>
      <c r="O198" s="3"/>
      <c r="P198" s="3"/>
      <c r="Q198" s="36">
        <v>33</v>
      </c>
      <c r="R198" s="35"/>
      <c r="S198" s="35"/>
    </row>
    <row r="199" spans="1:19" x14ac:dyDescent="0.15">
      <c r="A199" s="1">
        <v>13104</v>
      </c>
      <c r="G199" s="13"/>
      <c r="H199" s="13"/>
      <c r="I199" s="13"/>
      <c r="J199" s="13"/>
      <c r="K199" s="13"/>
      <c r="L199" s="13">
        <v>34</v>
      </c>
      <c r="M199" s="3"/>
      <c r="N199" s="3"/>
      <c r="O199" s="3"/>
      <c r="P199" s="3"/>
      <c r="Q199" s="36">
        <v>66</v>
      </c>
      <c r="R199" s="36">
        <v>66</v>
      </c>
      <c r="S199" s="35"/>
    </row>
    <row r="200" spans="1:19" x14ac:dyDescent="0.15">
      <c r="A200" s="1">
        <v>13104</v>
      </c>
      <c r="G200" s="13"/>
      <c r="H200" s="13"/>
      <c r="I200" s="13"/>
      <c r="J200" s="13"/>
      <c r="K200" s="13"/>
      <c r="L200" s="13">
        <v>68</v>
      </c>
      <c r="M200" s="3"/>
      <c r="N200" s="3"/>
      <c r="O200" s="3"/>
      <c r="P200" s="3"/>
      <c r="Q200" s="36">
        <v>131</v>
      </c>
      <c r="R200" s="36">
        <v>131</v>
      </c>
      <c r="S200" s="36">
        <v>131</v>
      </c>
    </row>
    <row r="201" spans="1:19" x14ac:dyDescent="0.15">
      <c r="A201" s="1">
        <v>13104</v>
      </c>
      <c r="G201" s="13"/>
      <c r="H201" s="13"/>
      <c r="I201" s="13"/>
      <c r="J201" s="13"/>
      <c r="K201" s="13"/>
      <c r="L201" s="13">
        <v>135</v>
      </c>
      <c r="M201" s="13">
        <v>262</v>
      </c>
      <c r="N201" s="3"/>
      <c r="O201" s="3"/>
      <c r="P201" s="3"/>
      <c r="Q201" s="36">
        <v>262</v>
      </c>
      <c r="R201" s="36">
        <v>262</v>
      </c>
      <c r="S201" s="36">
        <v>262</v>
      </c>
    </row>
    <row r="202" spans="1:19" x14ac:dyDescent="0.15">
      <c r="A202" s="1">
        <v>13200</v>
      </c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</row>
    <row r="203" spans="1:19" x14ac:dyDescent="0.15">
      <c r="A203" s="1">
        <v>13200</v>
      </c>
      <c r="G203" s="13"/>
      <c r="H203" s="13"/>
      <c r="I203" s="13"/>
      <c r="J203" s="13"/>
      <c r="K203" s="13"/>
      <c r="L203" s="13">
        <v>17</v>
      </c>
      <c r="M203" s="3"/>
      <c r="N203" s="3"/>
      <c r="O203" s="3"/>
      <c r="P203" s="3"/>
      <c r="Q203" s="36">
        <v>33</v>
      </c>
      <c r="R203" s="35"/>
      <c r="S203" s="35"/>
    </row>
    <row r="204" spans="1:19" x14ac:dyDescent="0.15">
      <c r="A204" s="1">
        <v>13200</v>
      </c>
      <c r="G204" s="13"/>
      <c r="H204" s="13"/>
      <c r="I204" s="13"/>
      <c r="J204" s="13"/>
      <c r="K204" s="13"/>
      <c r="L204" s="13">
        <v>34</v>
      </c>
      <c r="M204" s="3"/>
      <c r="N204" s="3"/>
      <c r="O204" s="3"/>
      <c r="P204" s="3"/>
      <c r="Q204" s="36">
        <v>66</v>
      </c>
      <c r="R204" s="36">
        <v>66</v>
      </c>
      <c r="S204" s="35"/>
    </row>
    <row r="205" spans="1:19" x14ac:dyDescent="0.15">
      <c r="A205" s="1">
        <v>13200</v>
      </c>
      <c r="G205" s="13"/>
      <c r="H205" s="13"/>
      <c r="I205" s="13"/>
      <c r="J205" s="13"/>
      <c r="K205" s="13"/>
      <c r="L205" s="13">
        <v>68</v>
      </c>
      <c r="M205" s="3"/>
      <c r="N205" s="3"/>
      <c r="O205" s="3"/>
      <c r="P205" s="3"/>
      <c r="Q205" s="36">
        <v>131</v>
      </c>
      <c r="R205" s="36">
        <v>131</v>
      </c>
      <c r="S205" s="36">
        <v>131</v>
      </c>
    </row>
    <row r="206" spans="1:19" x14ac:dyDescent="0.15">
      <c r="A206" s="1">
        <v>13200</v>
      </c>
      <c r="G206" s="13"/>
      <c r="H206" s="13"/>
      <c r="I206" s="13"/>
      <c r="J206" s="13"/>
      <c r="K206" s="13"/>
      <c r="L206" s="13">
        <v>135</v>
      </c>
      <c r="M206" s="13">
        <v>262</v>
      </c>
      <c r="N206" s="3"/>
      <c r="O206" s="3"/>
      <c r="P206" s="3"/>
      <c r="Q206" s="36">
        <v>262</v>
      </c>
      <c r="R206" s="36">
        <v>262</v>
      </c>
      <c r="S206" s="36">
        <v>262</v>
      </c>
    </row>
    <row r="207" spans="1:19" x14ac:dyDescent="0.15">
      <c r="A207" s="1">
        <v>13201</v>
      </c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</row>
    <row r="208" spans="1:19" x14ac:dyDescent="0.15">
      <c r="A208" s="1">
        <v>13201</v>
      </c>
      <c r="G208" s="13"/>
      <c r="H208" s="13"/>
      <c r="I208" s="13"/>
      <c r="J208" s="13"/>
      <c r="K208" s="13"/>
      <c r="L208" s="13">
        <v>17</v>
      </c>
      <c r="M208" s="3"/>
      <c r="N208" s="3"/>
      <c r="O208" s="3"/>
      <c r="P208" s="3"/>
      <c r="Q208" s="36">
        <v>33</v>
      </c>
      <c r="R208" s="35"/>
      <c r="S208" s="35"/>
    </row>
    <row r="209" spans="1:19" x14ac:dyDescent="0.15">
      <c r="A209" s="1">
        <v>13201</v>
      </c>
      <c r="G209" s="13"/>
      <c r="H209" s="13"/>
      <c r="I209" s="13"/>
      <c r="J209" s="13"/>
      <c r="K209" s="13"/>
      <c r="L209" s="13">
        <v>34</v>
      </c>
      <c r="M209" s="3"/>
      <c r="N209" s="3"/>
      <c r="O209" s="3"/>
      <c r="P209" s="3"/>
      <c r="Q209" s="36">
        <v>66</v>
      </c>
      <c r="R209" s="36">
        <v>66</v>
      </c>
      <c r="S209" s="35"/>
    </row>
    <row r="210" spans="1:19" x14ac:dyDescent="0.15">
      <c r="A210" s="1">
        <v>13201</v>
      </c>
      <c r="G210" s="13"/>
      <c r="H210" s="13"/>
      <c r="I210" s="13"/>
      <c r="J210" s="13"/>
      <c r="K210" s="13"/>
      <c r="L210" s="13">
        <v>68</v>
      </c>
      <c r="M210" s="3"/>
      <c r="N210" s="3"/>
      <c r="O210" s="3"/>
      <c r="P210" s="3"/>
      <c r="Q210" s="36">
        <v>131</v>
      </c>
      <c r="R210" s="36">
        <v>131</v>
      </c>
      <c r="S210" s="36">
        <v>131</v>
      </c>
    </row>
    <row r="211" spans="1:19" x14ac:dyDescent="0.15">
      <c r="A211" s="1">
        <v>13201</v>
      </c>
      <c r="G211" s="13"/>
      <c r="H211" s="13"/>
      <c r="I211" s="13"/>
      <c r="J211" s="13"/>
      <c r="K211" s="13"/>
      <c r="L211" s="13">
        <v>135</v>
      </c>
      <c r="M211" s="13">
        <v>262</v>
      </c>
      <c r="N211" s="3"/>
      <c r="O211" s="3"/>
      <c r="P211" s="3"/>
      <c r="Q211" s="36">
        <v>262</v>
      </c>
      <c r="R211" s="36">
        <v>262</v>
      </c>
      <c r="S211" s="36">
        <v>262</v>
      </c>
    </row>
    <row r="212" spans="1:19" x14ac:dyDescent="0.15">
      <c r="A212" s="1">
        <v>13202</v>
      </c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</row>
    <row r="213" spans="1:19" x14ac:dyDescent="0.15">
      <c r="A213" s="1">
        <v>13202</v>
      </c>
      <c r="G213" s="13"/>
      <c r="H213" s="13"/>
      <c r="I213" s="13"/>
      <c r="J213" s="13"/>
      <c r="K213" s="13"/>
      <c r="L213" s="13">
        <v>17</v>
      </c>
      <c r="M213" s="3"/>
      <c r="N213" s="3"/>
      <c r="O213" s="3"/>
      <c r="P213" s="3"/>
      <c r="Q213" s="36">
        <v>33</v>
      </c>
      <c r="R213" s="35"/>
      <c r="S213" s="35"/>
    </row>
    <row r="214" spans="1:19" x14ac:dyDescent="0.15">
      <c r="A214" s="1">
        <v>13202</v>
      </c>
      <c r="G214" s="13"/>
      <c r="H214" s="13"/>
      <c r="I214" s="13"/>
      <c r="J214" s="13"/>
      <c r="K214" s="13"/>
      <c r="L214" s="13">
        <v>34</v>
      </c>
      <c r="M214" s="3"/>
      <c r="N214" s="3"/>
      <c r="O214" s="3"/>
      <c r="P214" s="3"/>
      <c r="Q214" s="36">
        <v>66</v>
      </c>
      <c r="R214" s="36">
        <v>66</v>
      </c>
      <c r="S214" s="35"/>
    </row>
    <row r="215" spans="1:19" x14ac:dyDescent="0.15">
      <c r="A215" s="1">
        <v>13202</v>
      </c>
      <c r="G215" s="13"/>
      <c r="H215" s="13"/>
      <c r="I215" s="13"/>
      <c r="J215" s="13"/>
      <c r="K215" s="13"/>
      <c r="L215" s="13">
        <v>68</v>
      </c>
      <c r="M215" s="3"/>
      <c r="N215" s="3"/>
      <c r="O215" s="3"/>
      <c r="P215" s="3"/>
      <c r="Q215" s="36">
        <v>131</v>
      </c>
      <c r="R215" s="36">
        <v>131</v>
      </c>
      <c r="S215" s="36">
        <v>131</v>
      </c>
    </row>
    <row r="216" spans="1:19" x14ac:dyDescent="0.15">
      <c r="A216" s="1">
        <v>13202</v>
      </c>
      <c r="G216" s="13"/>
      <c r="H216" s="13"/>
      <c r="I216" s="13"/>
      <c r="J216" s="13"/>
      <c r="K216" s="13"/>
      <c r="L216" s="13">
        <v>135</v>
      </c>
      <c r="M216" s="13">
        <v>262</v>
      </c>
      <c r="N216" s="3"/>
      <c r="O216" s="3"/>
      <c r="P216" s="3"/>
      <c r="Q216" s="36">
        <v>262</v>
      </c>
      <c r="R216" s="36">
        <v>262</v>
      </c>
      <c r="S216" s="36">
        <v>262</v>
      </c>
    </row>
    <row r="217" spans="1:19" x14ac:dyDescent="0.15">
      <c r="A217" s="1">
        <v>13203</v>
      </c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</row>
    <row r="218" spans="1:19" x14ac:dyDescent="0.15">
      <c r="A218" s="1">
        <v>13203</v>
      </c>
      <c r="G218" s="13"/>
      <c r="H218" s="13"/>
      <c r="I218" s="13"/>
      <c r="J218" s="13"/>
      <c r="K218" s="13"/>
      <c r="L218" s="13">
        <v>17</v>
      </c>
      <c r="M218" s="3"/>
      <c r="N218" s="3"/>
      <c r="O218" s="3"/>
      <c r="P218" s="3"/>
      <c r="Q218" s="36">
        <v>33</v>
      </c>
      <c r="R218" s="35"/>
      <c r="S218" s="35"/>
    </row>
    <row r="219" spans="1:19" x14ac:dyDescent="0.15">
      <c r="A219" s="1">
        <v>13203</v>
      </c>
      <c r="G219" s="13"/>
      <c r="H219" s="13"/>
      <c r="I219" s="13"/>
      <c r="J219" s="13"/>
      <c r="K219" s="13"/>
      <c r="L219" s="13">
        <v>34</v>
      </c>
      <c r="M219" s="3"/>
      <c r="N219" s="3"/>
      <c r="O219" s="3"/>
      <c r="P219" s="3"/>
      <c r="Q219" s="36">
        <v>66</v>
      </c>
      <c r="R219" s="36">
        <v>66</v>
      </c>
      <c r="S219" s="35"/>
    </row>
    <row r="220" spans="1:19" x14ac:dyDescent="0.15">
      <c r="A220" s="1">
        <v>13203</v>
      </c>
      <c r="G220" s="13"/>
      <c r="H220" s="13"/>
      <c r="I220" s="13"/>
      <c r="J220" s="13"/>
      <c r="K220" s="13"/>
      <c r="L220" s="13">
        <v>68</v>
      </c>
      <c r="M220" s="3"/>
      <c r="N220" s="3"/>
      <c r="O220" s="3"/>
      <c r="P220" s="3"/>
      <c r="Q220" s="36">
        <v>131</v>
      </c>
      <c r="R220" s="36">
        <v>131</v>
      </c>
      <c r="S220" s="36">
        <v>131</v>
      </c>
    </row>
    <row r="221" spans="1:19" x14ac:dyDescent="0.15">
      <c r="A221" s="1">
        <v>13203</v>
      </c>
      <c r="G221" s="13"/>
      <c r="H221" s="13"/>
      <c r="I221" s="13"/>
      <c r="J221" s="13"/>
      <c r="K221" s="13"/>
      <c r="L221" s="13">
        <v>135</v>
      </c>
      <c r="M221" s="13">
        <v>262</v>
      </c>
      <c r="N221" s="3"/>
      <c r="O221" s="3"/>
      <c r="P221" s="3"/>
      <c r="Q221" s="36">
        <v>262</v>
      </c>
      <c r="R221" s="36">
        <v>262</v>
      </c>
      <c r="S221" s="36">
        <v>262</v>
      </c>
    </row>
    <row r="222" spans="1:19" x14ac:dyDescent="0.15">
      <c r="A222" s="1">
        <v>13204</v>
      </c>
      <c r="G222" s="13"/>
      <c r="H222" s="13"/>
      <c r="I222" s="13"/>
      <c r="J222" s="13"/>
      <c r="K222" s="13"/>
      <c r="L222" s="13"/>
      <c r="M222" s="3"/>
      <c r="N222" s="3"/>
      <c r="O222" s="3"/>
      <c r="P222" s="3"/>
      <c r="Q222" s="3"/>
      <c r="R222" s="3"/>
      <c r="S222" s="3"/>
    </row>
    <row r="223" spans="1:19" x14ac:dyDescent="0.15">
      <c r="A223" s="1">
        <v>13204</v>
      </c>
      <c r="G223" s="13"/>
      <c r="H223" s="13"/>
      <c r="I223" s="13"/>
      <c r="J223" s="13"/>
      <c r="K223" s="13"/>
      <c r="L223" s="13">
        <v>17</v>
      </c>
      <c r="M223" s="3"/>
      <c r="N223" s="3"/>
      <c r="O223" s="3"/>
      <c r="P223" s="3"/>
      <c r="Q223" s="36">
        <v>33</v>
      </c>
      <c r="R223" s="35"/>
      <c r="S223" s="35"/>
    </row>
    <row r="224" spans="1:19" x14ac:dyDescent="0.15">
      <c r="A224" s="1">
        <v>13204</v>
      </c>
      <c r="G224" s="13"/>
      <c r="H224" s="13"/>
      <c r="I224" s="13"/>
      <c r="J224" s="13"/>
      <c r="K224" s="13"/>
      <c r="L224" s="13">
        <v>34</v>
      </c>
      <c r="M224" s="3"/>
      <c r="N224" s="3"/>
      <c r="O224" s="3"/>
      <c r="P224" s="3"/>
      <c r="Q224" s="36">
        <v>66</v>
      </c>
      <c r="R224" s="36">
        <v>66</v>
      </c>
      <c r="S224" s="35"/>
    </row>
    <row r="225" spans="1:19" x14ac:dyDescent="0.15">
      <c r="A225" s="1">
        <v>13204</v>
      </c>
      <c r="G225" s="13"/>
      <c r="H225" s="13"/>
      <c r="I225" s="13"/>
      <c r="J225" s="13"/>
      <c r="K225" s="13"/>
      <c r="L225" s="13">
        <v>68</v>
      </c>
      <c r="M225" s="3"/>
      <c r="N225" s="3"/>
      <c r="O225" s="3"/>
      <c r="P225" s="3"/>
      <c r="Q225" s="36">
        <v>131</v>
      </c>
      <c r="R225" s="36">
        <v>131</v>
      </c>
      <c r="S225" s="36">
        <v>131</v>
      </c>
    </row>
    <row r="226" spans="1:19" x14ac:dyDescent="0.15">
      <c r="A226" s="1">
        <v>13204</v>
      </c>
      <c r="G226" s="13"/>
      <c r="H226" s="13"/>
      <c r="I226" s="13"/>
      <c r="J226" s="13"/>
      <c r="K226" s="13"/>
      <c r="L226" s="13">
        <v>135</v>
      </c>
      <c r="M226" s="13">
        <v>262</v>
      </c>
      <c r="N226" s="3"/>
      <c r="O226" s="3"/>
      <c r="P226" s="3"/>
      <c r="Q226" s="36">
        <v>262</v>
      </c>
      <c r="R226" s="36">
        <v>262</v>
      </c>
      <c r="S226" s="36">
        <v>262</v>
      </c>
    </row>
    <row r="227" spans="1:19" x14ac:dyDescent="0.15">
      <c r="A227" s="1">
        <v>14100</v>
      </c>
      <c r="G227" s="13"/>
      <c r="H227" s="13"/>
      <c r="I227" s="13"/>
      <c r="J227" s="13"/>
      <c r="K227" s="13"/>
      <c r="L227" s="13"/>
      <c r="M227" s="3"/>
      <c r="N227" s="3"/>
      <c r="O227" s="3"/>
      <c r="P227" s="3"/>
      <c r="Q227" s="3"/>
      <c r="R227" s="3"/>
      <c r="S227" s="3"/>
    </row>
    <row r="228" spans="1:19" x14ac:dyDescent="0.15">
      <c r="A228" s="1">
        <v>14100</v>
      </c>
      <c r="G228" s="13"/>
      <c r="H228" s="13"/>
      <c r="I228" s="37">
        <v>14</v>
      </c>
      <c r="J228" s="37">
        <v>14</v>
      </c>
      <c r="K228" s="13"/>
      <c r="L228" s="13"/>
      <c r="M228" s="3"/>
      <c r="N228" s="3"/>
      <c r="O228" s="3"/>
      <c r="P228" s="3"/>
      <c r="Q228" s="3"/>
      <c r="R228" s="3"/>
      <c r="S228" s="3"/>
    </row>
    <row r="229" spans="1:19" x14ac:dyDescent="0.15">
      <c r="A229" s="1">
        <v>14100</v>
      </c>
      <c r="G229" s="13"/>
      <c r="H229" s="13"/>
      <c r="I229" s="37">
        <v>27</v>
      </c>
      <c r="J229" s="37">
        <v>27</v>
      </c>
      <c r="K229" s="13"/>
      <c r="L229" s="13"/>
      <c r="M229" s="3"/>
      <c r="N229" s="3"/>
      <c r="O229" s="3"/>
      <c r="P229" s="38"/>
      <c r="Q229" s="39">
        <v>66</v>
      </c>
      <c r="R229" s="38"/>
      <c r="S229" s="3"/>
    </row>
    <row r="230" spans="1:19" x14ac:dyDescent="0.15">
      <c r="A230" s="1">
        <v>14100</v>
      </c>
      <c r="G230" s="13"/>
      <c r="H230" s="13"/>
      <c r="I230" s="37">
        <v>53</v>
      </c>
      <c r="J230" s="37">
        <v>53</v>
      </c>
      <c r="K230" s="13"/>
      <c r="L230" s="13"/>
      <c r="M230" s="3"/>
      <c r="N230" s="3"/>
      <c r="O230" s="3"/>
      <c r="P230" s="38"/>
      <c r="Q230" s="39">
        <v>131</v>
      </c>
      <c r="R230" s="39">
        <v>131</v>
      </c>
      <c r="S230" s="3"/>
    </row>
    <row r="231" spans="1:19" x14ac:dyDescent="0.15">
      <c r="A231" s="1">
        <v>14100</v>
      </c>
      <c r="G231" s="13"/>
      <c r="H231" s="13"/>
      <c r="I231" s="37">
        <v>105</v>
      </c>
      <c r="J231" s="37">
        <v>105</v>
      </c>
      <c r="K231" s="13"/>
      <c r="L231" s="13"/>
      <c r="M231" s="3"/>
      <c r="N231" s="3"/>
      <c r="O231" s="3"/>
      <c r="P231" s="39">
        <v>262</v>
      </c>
      <c r="Q231" s="39">
        <v>262</v>
      </c>
      <c r="R231" s="39">
        <v>262</v>
      </c>
      <c r="S231" s="3"/>
    </row>
    <row r="232" spans="1:19" x14ac:dyDescent="0.15">
      <c r="A232" s="1">
        <v>14101</v>
      </c>
      <c r="G232" s="13"/>
      <c r="H232" s="13"/>
      <c r="I232" s="13"/>
      <c r="J232" s="13"/>
      <c r="K232" s="13"/>
      <c r="L232" s="13"/>
      <c r="M232" s="3"/>
      <c r="N232" s="3"/>
      <c r="O232" s="3"/>
      <c r="P232" s="3"/>
      <c r="Q232" s="3"/>
      <c r="R232" s="3"/>
      <c r="S232" s="3"/>
    </row>
    <row r="233" spans="1:19" x14ac:dyDescent="0.15">
      <c r="A233" s="1">
        <v>14101</v>
      </c>
      <c r="G233" s="13"/>
      <c r="H233" s="13"/>
      <c r="I233" s="39">
        <v>14</v>
      </c>
      <c r="J233" s="39">
        <v>14</v>
      </c>
      <c r="K233" s="13"/>
      <c r="L233" s="13"/>
      <c r="M233" s="3"/>
      <c r="N233" s="3"/>
      <c r="O233" s="3"/>
      <c r="P233" s="3"/>
      <c r="Q233" s="3"/>
      <c r="R233" s="3"/>
      <c r="S233" s="3"/>
    </row>
    <row r="234" spans="1:19" x14ac:dyDescent="0.15">
      <c r="A234" s="1">
        <v>14101</v>
      </c>
      <c r="G234" s="13"/>
      <c r="H234" s="13"/>
      <c r="I234" s="39">
        <v>27</v>
      </c>
      <c r="J234" s="39">
        <v>27</v>
      </c>
      <c r="K234" s="13"/>
      <c r="L234" s="13"/>
      <c r="M234" s="3"/>
      <c r="N234" s="3"/>
      <c r="O234" s="3"/>
      <c r="P234" s="38"/>
      <c r="Q234" s="39">
        <v>66</v>
      </c>
      <c r="R234" s="38"/>
      <c r="S234" s="3"/>
    </row>
    <row r="235" spans="1:19" x14ac:dyDescent="0.15">
      <c r="A235" s="1">
        <v>14101</v>
      </c>
      <c r="G235" s="13"/>
      <c r="H235" s="13"/>
      <c r="I235" s="39">
        <v>53</v>
      </c>
      <c r="J235" s="39">
        <v>53</v>
      </c>
      <c r="K235" s="13"/>
      <c r="L235" s="13"/>
      <c r="M235" s="3"/>
      <c r="N235" s="3"/>
      <c r="O235" s="3"/>
      <c r="P235" s="38"/>
      <c r="Q235" s="39">
        <v>131</v>
      </c>
      <c r="R235" s="39">
        <v>131</v>
      </c>
      <c r="S235" s="3"/>
    </row>
    <row r="236" spans="1:19" x14ac:dyDescent="0.15">
      <c r="A236" s="1">
        <v>14101</v>
      </c>
      <c r="G236" s="13"/>
      <c r="H236" s="13"/>
      <c r="I236" s="39">
        <v>105</v>
      </c>
      <c r="J236" s="39">
        <v>105</v>
      </c>
      <c r="K236" s="13"/>
      <c r="L236" s="13"/>
      <c r="M236" s="3"/>
      <c r="N236" s="3"/>
      <c r="O236" s="3"/>
      <c r="P236" s="39">
        <v>262</v>
      </c>
      <c r="Q236" s="39">
        <v>262</v>
      </c>
      <c r="R236" s="39">
        <v>262</v>
      </c>
      <c r="S236" s="3"/>
    </row>
    <row r="237" spans="1:19" x14ac:dyDescent="0.15">
      <c r="A237" s="1">
        <v>14102</v>
      </c>
      <c r="G237" s="13"/>
      <c r="H237" s="13"/>
      <c r="I237" s="13"/>
      <c r="J237" s="13"/>
      <c r="K237" s="13"/>
      <c r="L237" s="13"/>
      <c r="M237" s="3"/>
      <c r="N237" s="3"/>
      <c r="O237" s="3"/>
      <c r="P237" s="3"/>
      <c r="Q237" s="3"/>
      <c r="R237" s="3"/>
      <c r="S237" s="3"/>
    </row>
    <row r="238" spans="1:19" x14ac:dyDescent="0.15">
      <c r="A238" s="1">
        <v>14102</v>
      </c>
      <c r="G238" s="13"/>
      <c r="H238" s="13"/>
      <c r="I238" s="39">
        <v>14</v>
      </c>
      <c r="J238" s="39">
        <v>14</v>
      </c>
      <c r="K238" s="13"/>
      <c r="L238" s="13"/>
      <c r="M238" s="3"/>
      <c r="N238" s="3"/>
      <c r="O238" s="3"/>
      <c r="P238" s="3"/>
      <c r="Q238" s="3"/>
      <c r="R238" s="3"/>
      <c r="S238" s="3"/>
    </row>
    <row r="239" spans="1:19" x14ac:dyDescent="0.15">
      <c r="A239" s="1">
        <v>14102</v>
      </c>
      <c r="G239" s="13"/>
      <c r="H239" s="13"/>
      <c r="I239" s="39">
        <v>27</v>
      </c>
      <c r="J239" s="39">
        <v>27</v>
      </c>
      <c r="K239" s="13"/>
      <c r="L239" s="13"/>
      <c r="M239" s="3"/>
      <c r="N239" s="3"/>
      <c r="O239" s="3"/>
      <c r="P239" s="38"/>
      <c r="Q239" s="39">
        <v>66</v>
      </c>
      <c r="R239" s="38"/>
      <c r="S239" s="3"/>
    </row>
    <row r="240" spans="1:19" x14ac:dyDescent="0.15">
      <c r="A240" s="1">
        <v>14102</v>
      </c>
      <c r="G240" s="13"/>
      <c r="H240" s="13"/>
      <c r="I240" s="39">
        <v>53</v>
      </c>
      <c r="J240" s="39">
        <v>53</v>
      </c>
      <c r="K240" s="13"/>
      <c r="L240" s="13"/>
      <c r="M240" s="3"/>
      <c r="N240" s="3"/>
      <c r="O240" s="3"/>
      <c r="P240" s="38"/>
      <c r="Q240" s="39">
        <v>131</v>
      </c>
      <c r="R240" s="39">
        <v>131</v>
      </c>
      <c r="S240" s="3"/>
    </row>
    <row r="241" spans="1:19" x14ac:dyDescent="0.15">
      <c r="A241" s="1">
        <v>14102</v>
      </c>
      <c r="G241" s="13"/>
      <c r="H241" s="13"/>
      <c r="I241" s="39">
        <v>105</v>
      </c>
      <c r="J241" s="39">
        <v>105</v>
      </c>
      <c r="K241" s="13"/>
      <c r="L241" s="13"/>
      <c r="M241" s="3"/>
      <c r="N241" s="3"/>
      <c r="O241" s="3"/>
      <c r="P241" s="39">
        <v>262</v>
      </c>
      <c r="Q241" s="39">
        <v>262</v>
      </c>
      <c r="R241" s="39">
        <v>262</v>
      </c>
      <c r="S241" s="3"/>
    </row>
    <row r="242" spans="1:19" x14ac:dyDescent="0.15">
      <c r="A242" s="1">
        <v>14103</v>
      </c>
      <c r="G242" s="13"/>
      <c r="H242" s="13"/>
      <c r="I242" s="13"/>
      <c r="J242" s="13"/>
      <c r="K242" s="13"/>
      <c r="L242" s="13"/>
      <c r="M242" s="3"/>
      <c r="N242" s="3"/>
      <c r="O242" s="3"/>
      <c r="P242" s="3"/>
      <c r="Q242" s="3"/>
      <c r="R242" s="3"/>
      <c r="S242" s="3"/>
    </row>
    <row r="243" spans="1:19" x14ac:dyDescent="0.15">
      <c r="A243" s="1">
        <v>14103</v>
      </c>
      <c r="G243" s="13"/>
      <c r="H243" s="13"/>
      <c r="I243" s="39">
        <v>14</v>
      </c>
      <c r="J243" s="39">
        <v>14</v>
      </c>
      <c r="K243" s="13"/>
      <c r="L243" s="13"/>
      <c r="M243" s="3"/>
      <c r="N243" s="3"/>
      <c r="O243" s="3"/>
      <c r="P243" s="3"/>
      <c r="Q243" s="3"/>
      <c r="R243" s="3"/>
      <c r="S243" s="3"/>
    </row>
    <row r="244" spans="1:19" x14ac:dyDescent="0.15">
      <c r="A244" s="1">
        <v>14103</v>
      </c>
      <c r="G244" s="13"/>
      <c r="H244" s="13"/>
      <c r="I244" s="39">
        <v>27</v>
      </c>
      <c r="J244" s="39">
        <v>27</v>
      </c>
      <c r="K244" s="13"/>
      <c r="L244" s="13"/>
      <c r="M244" s="3"/>
      <c r="N244" s="3"/>
      <c r="O244" s="3"/>
      <c r="P244" s="38"/>
      <c r="Q244" s="39">
        <v>66</v>
      </c>
      <c r="R244" s="38"/>
      <c r="S244" s="3"/>
    </row>
    <row r="245" spans="1:19" x14ac:dyDescent="0.15">
      <c r="A245" s="1">
        <v>14103</v>
      </c>
      <c r="G245" s="13"/>
      <c r="H245" s="13"/>
      <c r="I245" s="39">
        <v>53</v>
      </c>
      <c r="J245" s="39">
        <v>53</v>
      </c>
      <c r="K245" s="13"/>
      <c r="L245" s="13"/>
      <c r="M245" s="3"/>
      <c r="N245" s="3"/>
      <c r="O245" s="3"/>
      <c r="P245" s="38"/>
      <c r="Q245" s="39">
        <v>131</v>
      </c>
      <c r="R245" s="39">
        <v>131</v>
      </c>
      <c r="S245" s="3"/>
    </row>
    <row r="246" spans="1:19" x14ac:dyDescent="0.15">
      <c r="A246" s="1">
        <v>14103</v>
      </c>
      <c r="G246" s="13"/>
      <c r="H246" s="13"/>
      <c r="I246" s="39">
        <v>105</v>
      </c>
      <c r="J246" s="39">
        <v>105</v>
      </c>
      <c r="K246" s="13"/>
      <c r="L246" s="13"/>
      <c r="M246" s="3"/>
      <c r="N246" s="3"/>
      <c r="O246" s="3"/>
      <c r="P246" s="39">
        <v>262</v>
      </c>
      <c r="Q246" s="39">
        <v>262</v>
      </c>
      <c r="R246" s="39">
        <v>262</v>
      </c>
      <c r="S246" s="3"/>
    </row>
    <row r="247" spans="1:19" x14ac:dyDescent="0.15">
      <c r="A247" s="1">
        <v>14104</v>
      </c>
      <c r="G247" s="13"/>
      <c r="H247" s="13"/>
      <c r="I247" s="13"/>
      <c r="J247" s="13"/>
      <c r="K247" s="13"/>
      <c r="L247" s="13"/>
      <c r="M247" s="3"/>
      <c r="N247" s="3"/>
      <c r="O247" s="3"/>
      <c r="P247" s="3"/>
      <c r="Q247" s="3"/>
      <c r="R247" s="3"/>
      <c r="S247" s="3"/>
    </row>
    <row r="248" spans="1:19" x14ac:dyDescent="0.15">
      <c r="A248" s="1">
        <v>14104</v>
      </c>
      <c r="G248" s="13"/>
      <c r="H248" s="13"/>
      <c r="I248" s="39">
        <v>14</v>
      </c>
      <c r="J248" s="39">
        <v>14</v>
      </c>
      <c r="K248" s="13"/>
      <c r="L248" s="13"/>
      <c r="M248" s="3"/>
      <c r="N248" s="3"/>
      <c r="O248" s="3"/>
      <c r="P248" s="3"/>
      <c r="Q248" s="3"/>
      <c r="R248" s="3"/>
      <c r="S248" s="3"/>
    </row>
    <row r="249" spans="1:19" x14ac:dyDescent="0.15">
      <c r="A249" s="1">
        <v>14104</v>
      </c>
      <c r="G249" s="13"/>
      <c r="H249" s="13"/>
      <c r="I249" s="39">
        <v>27</v>
      </c>
      <c r="J249" s="39">
        <v>27</v>
      </c>
      <c r="K249" s="13"/>
      <c r="L249" s="13"/>
      <c r="M249" s="3"/>
      <c r="N249" s="3"/>
      <c r="O249" s="3"/>
      <c r="P249" s="38"/>
      <c r="Q249" s="39">
        <v>66</v>
      </c>
      <c r="R249" s="38"/>
      <c r="S249" s="3"/>
    </row>
    <row r="250" spans="1:19" x14ac:dyDescent="0.15">
      <c r="A250" s="1">
        <v>14104</v>
      </c>
      <c r="G250" s="13"/>
      <c r="H250" s="13"/>
      <c r="I250" s="39">
        <v>53</v>
      </c>
      <c r="J250" s="39">
        <v>53</v>
      </c>
      <c r="K250" s="13"/>
      <c r="L250" s="13"/>
      <c r="M250" s="3"/>
      <c r="N250" s="3"/>
      <c r="O250" s="3"/>
      <c r="P250" s="38"/>
      <c r="Q250" s="39">
        <v>131</v>
      </c>
      <c r="R250" s="39">
        <v>131</v>
      </c>
      <c r="S250" s="3"/>
    </row>
    <row r="251" spans="1:19" x14ac:dyDescent="0.15">
      <c r="A251" s="1">
        <v>14104</v>
      </c>
      <c r="G251" s="13"/>
      <c r="H251" s="13"/>
      <c r="I251" s="39">
        <v>105</v>
      </c>
      <c r="J251" s="39">
        <v>105</v>
      </c>
      <c r="K251" s="13"/>
      <c r="L251" s="13"/>
      <c r="M251" s="3"/>
      <c r="N251" s="3"/>
      <c r="O251" s="3"/>
      <c r="P251" s="39">
        <v>262</v>
      </c>
      <c r="Q251" s="39">
        <v>262</v>
      </c>
      <c r="R251" s="39">
        <v>262</v>
      </c>
      <c r="S251" s="3"/>
    </row>
    <row r="252" spans="1:19" x14ac:dyDescent="0.15">
      <c r="A252" s="1">
        <v>14200</v>
      </c>
      <c r="G252" s="13"/>
      <c r="H252" s="13"/>
      <c r="I252" s="13"/>
      <c r="J252" s="13"/>
      <c r="K252" s="13"/>
      <c r="L252" s="13"/>
      <c r="M252" s="3"/>
      <c r="N252" s="3"/>
      <c r="O252" s="3"/>
      <c r="P252" s="3"/>
      <c r="Q252" s="3"/>
      <c r="R252" s="3"/>
      <c r="S252" s="3"/>
    </row>
    <row r="253" spans="1:19" x14ac:dyDescent="0.15">
      <c r="A253" s="1">
        <v>14200</v>
      </c>
      <c r="G253" s="13"/>
      <c r="H253" s="13"/>
      <c r="I253" s="39">
        <v>14</v>
      </c>
      <c r="J253" s="39">
        <v>14</v>
      </c>
      <c r="K253" s="13"/>
      <c r="L253" s="13"/>
      <c r="M253" s="3"/>
      <c r="N253" s="3"/>
      <c r="O253" s="3"/>
      <c r="P253" s="3"/>
      <c r="Q253" s="3"/>
      <c r="R253" s="3"/>
      <c r="S253" s="3"/>
    </row>
    <row r="254" spans="1:19" x14ac:dyDescent="0.15">
      <c r="A254" s="1">
        <v>14200</v>
      </c>
      <c r="G254" s="13"/>
      <c r="H254" s="13"/>
      <c r="I254" s="39">
        <v>27</v>
      </c>
      <c r="J254" s="39">
        <v>27</v>
      </c>
      <c r="K254" s="13"/>
      <c r="L254" s="13"/>
      <c r="M254" s="3"/>
      <c r="N254" s="3"/>
      <c r="O254" s="3"/>
      <c r="P254" s="38"/>
      <c r="Q254" s="39">
        <v>66</v>
      </c>
      <c r="R254" s="38"/>
      <c r="S254" s="3"/>
    </row>
    <row r="255" spans="1:19" x14ac:dyDescent="0.15">
      <c r="A255" s="1">
        <v>14200</v>
      </c>
      <c r="G255" s="13"/>
      <c r="H255" s="13"/>
      <c r="I255" s="39">
        <v>53</v>
      </c>
      <c r="J255" s="39">
        <v>53</v>
      </c>
      <c r="K255" s="13"/>
      <c r="L255" s="13"/>
      <c r="M255" s="3"/>
      <c r="N255" s="3"/>
      <c r="O255" s="3"/>
      <c r="P255" s="38"/>
      <c r="Q255" s="39">
        <v>131</v>
      </c>
      <c r="R255" s="39">
        <v>131</v>
      </c>
      <c r="S255" s="3"/>
    </row>
    <row r="256" spans="1:19" x14ac:dyDescent="0.15">
      <c r="A256" s="1">
        <v>14200</v>
      </c>
      <c r="G256" s="13"/>
      <c r="H256" s="13"/>
      <c r="I256" s="39">
        <v>105</v>
      </c>
      <c r="J256" s="39">
        <v>105</v>
      </c>
      <c r="K256" s="13"/>
      <c r="L256" s="13"/>
      <c r="M256" s="3"/>
      <c r="N256" s="3"/>
      <c r="O256" s="3"/>
      <c r="P256" s="39">
        <v>262</v>
      </c>
      <c r="Q256" s="39">
        <v>262</v>
      </c>
      <c r="R256" s="39">
        <v>262</v>
      </c>
      <c r="S256" s="3"/>
    </row>
    <row r="257" spans="1:19" x14ac:dyDescent="0.15">
      <c r="A257" s="1">
        <v>14201</v>
      </c>
      <c r="G257" s="13"/>
      <c r="H257" s="13"/>
      <c r="I257" s="13"/>
      <c r="J257" s="13"/>
      <c r="K257" s="13"/>
      <c r="L257" s="13"/>
      <c r="M257" s="3"/>
      <c r="N257" s="3"/>
      <c r="O257" s="3"/>
      <c r="P257" s="3"/>
      <c r="Q257" s="3"/>
      <c r="R257" s="3"/>
      <c r="S257" s="3"/>
    </row>
    <row r="258" spans="1:19" x14ac:dyDescent="0.15">
      <c r="A258" s="1">
        <v>14201</v>
      </c>
      <c r="G258" s="13"/>
      <c r="H258" s="13"/>
      <c r="I258" s="39">
        <v>14</v>
      </c>
      <c r="J258" s="39">
        <v>14</v>
      </c>
      <c r="K258" s="13"/>
      <c r="L258" s="13"/>
      <c r="M258" s="3"/>
      <c r="N258" s="3"/>
      <c r="O258" s="3"/>
      <c r="P258" s="3"/>
      <c r="Q258" s="3"/>
      <c r="R258" s="3"/>
      <c r="S258" s="3"/>
    </row>
    <row r="259" spans="1:19" x14ac:dyDescent="0.15">
      <c r="A259" s="1">
        <v>14201</v>
      </c>
      <c r="G259" s="13"/>
      <c r="H259" s="13"/>
      <c r="I259" s="39">
        <v>27</v>
      </c>
      <c r="J259" s="39">
        <v>27</v>
      </c>
      <c r="K259" s="13"/>
      <c r="L259" s="13"/>
      <c r="M259" s="3"/>
      <c r="N259" s="3"/>
      <c r="O259" s="3"/>
      <c r="P259" s="38"/>
      <c r="Q259" s="39">
        <v>66</v>
      </c>
      <c r="R259" s="38"/>
      <c r="S259" s="3"/>
    </row>
    <row r="260" spans="1:19" x14ac:dyDescent="0.15">
      <c r="A260" s="1">
        <v>14201</v>
      </c>
      <c r="G260" s="13"/>
      <c r="H260" s="13"/>
      <c r="I260" s="39">
        <v>53</v>
      </c>
      <c r="J260" s="39">
        <v>53</v>
      </c>
      <c r="K260" s="13"/>
      <c r="L260" s="13"/>
      <c r="M260" s="3"/>
      <c r="N260" s="3"/>
      <c r="O260" s="3"/>
      <c r="P260" s="38"/>
      <c r="Q260" s="39">
        <v>131</v>
      </c>
      <c r="R260" s="39">
        <v>131</v>
      </c>
      <c r="S260" s="3"/>
    </row>
    <row r="261" spans="1:19" x14ac:dyDescent="0.15">
      <c r="A261" s="1">
        <v>14201</v>
      </c>
      <c r="G261" s="13"/>
      <c r="H261" s="13"/>
      <c r="I261" s="39">
        <v>105</v>
      </c>
      <c r="J261" s="39">
        <v>105</v>
      </c>
      <c r="K261" s="13"/>
      <c r="L261" s="13"/>
      <c r="M261" s="3"/>
      <c r="N261" s="3"/>
      <c r="O261" s="3"/>
      <c r="P261" s="39">
        <v>262</v>
      </c>
      <c r="Q261" s="39">
        <v>262</v>
      </c>
      <c r="R261" s="39">
        <v>262</v>
      </c>
      <c r="S261" s="3"/>
    </row>
    <row r="262" spans="1:19" x14ac:dyDescent="0.15">
      <c r="A262" s="1">
        <v>14202</v>
      </c>
      <c r="G262" s="13"/>
      <c r="H262" s="13"/>
      <c r="I262" s="13"/>
      <c r="J262" s="13"/>
      <c r="K262" s="13"/>
      <c r="L262" s="13"/>
      <c r="M262" s="3"/>
      <c r="N262" s="3"/>
      <c r="O262" s="3"/>
      <c r="P262" s="3"/>
      <c r="Q262" s="3"/>
      <c r="R262" s="3"/>
      <c r="S262" s="3"/>
    </row>
    <row r="263" spans="1:19" x14ac:dyDescent="0.15">
      <c r="A263" s="1">
        <v>14202</v>
      </c>
      <c r="G263" s="13"/>
      <c r="H263" s="13"/>
      <c r="I263" s="39">
        <v>14</v>
      </c>
      <c r="J263" s="39">
        <v>14</v>
      </c>
      <c r="K263" s="13"/>
      <c r="L263" s="13"/>
      <c r="M263" s="3"/>
      <c r="N263" s="3"/>
      <c r="O263" s="3"/>
      <c r="P263" s="3"/>
      <c r="Q263" s="3"/>
      <c r="R263" s="3"/>
      <c r="S263" s="3"/>
    </row>
    <row r="264" spans="1:19" x14ac:dyDescent="0.15">
      <c r="A264" s="1">
        <v>14202</v>
      </c>
      <c r="G264" s="13"/>
      <c r="H264" s="13"/>
      <c r="I264" s="39">
        <v>27</v>
      </c>
      <c r="J264" s="39">
        <v>27</v>
      </c>
      <c r="K264" s="13"/>
      <c r="L264" s="13"/>
      <c r="M264" s="3"/>
      <c r="N264" s="3"/>
      <c r="O264" s="3"/>
      <c r="P264" s="38"/>
      <c r="Q264" s="39">
        <v>66</v>
      </c>
      <c r="R264" s="38"/>
      <c r="S264" s="3"/>
    </row>
    <row r="265" spans="1:19" x14ac:dyDescent="0.15">
      <c r="A265" s="1">
        <v>14202</v>
      </c>
      <c r="G265" s="13"/>
      <c r="H265" s="13"/>
      <c r="I265" s="39">
        <v>53</v>
      </c>
      <c r="J265" s="39">
        <v>53</v>
      </c>
      <c r="K265" s="13"/>
      <c r="L265" s="13"/>
      <c r="M265" s="3"/>
      <c r="N265" s="3"/>
      <c r="O265" s="3"/>
      <c r="P265" s="38"/>
      <c r="Q265" s="39">
        <v>131</v>
      </c>
      <c r="R265" s="39">
        <v>131</v>
      </c>
      <c r="S265" s="3"/>
    </row>
    <row r="266" spans="1:19" x14ac:dyDescent="0.15">
      <c r="A266" s="1">
        <v>14202</v>
      </c>
      <c r="G266" s="13"/>
      <c r="H266" s="13"/>
      <c r="I266" s="39">
        <v>105</v>
      </c>
      <c r="J266" s="39">
        <v>105</v>
      </c>
      <c r="K266" s="13"/>
      <c r="L266" s="13"/>
      <c r="M266" s="3"/>
      <c r="N266" s="3"/>
      <c r="O266" s="3"/>
      <c r="P266" s="39">
        <v>262</v>
      </c>
      <c r="Q266" s="39">
        <v>262</v>
      </c>
      <c r="R266" s="39">
        <v>262</v>
      </c>
      <c r="S266" s="3"/>
    </row>
    <row r="267" spans="1:19" x14ac:dyDescent="0.15">
      <c r="A267" s="1">
        <v>14203</v>
      </c>
      <c r="G267" s="13"/>
      <c r="H267" s="13"/>
      <c r="I267" s="13"/>
      <c r="J267" s="13"/>
      <c r="K267" s="13"/>
      <c r="L267" s="13"/>
      <c r="M267" s="3"/>
      <c r="N267" s="3"/>
      <c r="O267" s="3"/>
      <c r="P267" s="3"/>
      <c r="Q267" s="3"/>
      <c r="R267" s="3"/>
      <c r="S267" s="3"/>
    </row>
    <row r="268" spans="1:19" x14ac:dyDescent="0.15">
      <c r="A268" s="1">
        <v>14203</v>
      </c>
      <c r="G268" s="13"/>
      <c r="H268" s="13"/>
      <c r="I268" s="39">
        <v>14</v>
      </c>
      <c r="J268" s="39">
        <v>14</v>
      </c>
      <c r="K268" s="13"/>
      <c r="L268" s="13"/>
      <c r="M268" s="3"/>
      <c r="N268" s="3"/>
      <c r="O268" s="3"/>
      <c r="P268" s="3"/>
      <c r="Q268" s="3"/>
      <c r="R268" s="3"/>
      <c r="S268" s="3"/>
    </row>
    <row r="269" spans="1:19" x14ac:dyDescent="0.15">
      <c r="A269" s="1">
        <v>14203</v>
      </c>
      <c r="G269" s="13"/>
      <c r="H269" s="13"/>
      <c r="I269" s="39">
        <v>27</v>
      </c>
      <c r="J269" s="39">
        <v>27</v>
      </c>
      <c r="K269" s="13"/>
      <c r="L269" s="13"/>
      <c r="M269" s="3"/>
      <c r="N269" s="3"/>
      <c r="O269" s="3"/>
      <c r="P269" s="38"/>
      <c r="Q269" s="39">
        <v>66</v>
      </c>
      <c r="R269" s="38"/>
      <c r="S269" s="3"/>
    </row>
    <row r="270" spans="1:19" x14ac:dyDescent="0.15">
      <c r="A270" s="1">
        <v>14203</v>
      </c>
      <c r="G270" s="13"/>
      <c r="H270" s="13"/>
      <c r="I270" s="39">
        <v>53</v>
      </c>
      <c r="J270" s="39">
        <v>53</v>
      </c>
      <c r="K270" s="13"/>
      <c r="L270" s="13"/>
      <c r="M270" s="3"/>
      <c r="N270" s="3"/>
      <c r="O270" s="3"/>
      <c r="P270" s="38"/>
      <c r="Q270" s="39">
        <v>131</v>
      </c>
      <c r="R270" s="39">
        <v>131</v>
      </c>
      <c r="S270" s="3"/>
    </row>
    <row r="271" spans="1:19" x14ac:dyDescent="0.15">
      <c r="A271" s="1">
        <v>14203</v>
      </c>
      <c r="G271" s="13"/>
      <c r="H271" s="13"/>
      <c r="I271" s="39">
        <v>105</v>
      </c>
      <c r="J271" s="39">
        <v>105</v>
      </c>
      <c r="K271" s="13"/>
      <c r="L271" s="13"/>
      <c r="M271" s="3"/>
      <c r="N271" s="3"/>
      <c r="O271" s="3"/>
      <c r="P271" s="39">
        <v>262</v>
      </c>
      <c r="Q271" s="39">
        <v>262</v>
      </c>
      <c r="R271" s="39">
        <v>262</v>
      </c>
      <c r="S271" s="3"/>
    </row>
    <row r="272" spans="1:19" x14ac:dyDescent="0.15">
      <c r="A272" s="1">
        <v>14204</v>
      </c>
      <c r="G272" s="13"/>
      <c r="H272" s="13"/>
      <c r="I272" s="13"/>
      <c r="J272" s="13"/>
      <c r="K272" s="13"/>
      <c r="L272" s="13"/>
      <c r="M272" s="3"/>
      <c r="N272" s="3"/>
      <c r="O272" s="3"/>
      <c r="P272" s="3"/>
      <c r="Q272" s="3"/>
      <c r="R272" s="3"/>
      <c r="S272" s="3"/>
    </row>
    <row r="273" spans="1:19" x14ac:dyDescent="0.15">
      <c r="A273" s="1">
        <v>14204</v>
      </c>
      <c r="G273" s="13"/>
      <c r="H273" s="13"/>
      <c r="I273" s="39">
        <v>14</v>
      </c>
      <c r="J273" s="39">
        <v>14</v>
      </c>
      <c r="K273" s="13"/>
      <c r="L273" s="13"/>
      <c r="M273" s="3"/>
      <c r="N273" s="3"/>
      <c r="O273" s="3"/>
      <c r="P273" s="3"/>
      <c r="Q273" s="3"/>
      <c r="R273" s="3"/>
      <c r="S273" s="3"/>
    </row>
    <row r="274" spans="1:19" x14ac:dyDescent="0.15">
      <c r="A274" s="1">
        <v>14204</v>
      </c>
      <c r="G274" s="13"/>
      <c r="H274" s="13"/>
      <c r="I274" s="39">
        <v>27</v>
      </c>
      <c r="J274" s="39">
        <v>27</v>
      </c>
      <c r="K274" s="13"/>
      <c r="L274" s="13"/>
      <c r="M274" s="3"/>
      <c r="N274" s="3"/>
      <c r="O274" s="3"/>
      <c r="P274" s="38"/>
      <c r="Q274" s="39">
        <v>66</v>
      </c>
      <c r="R274" s="38"/>
      <c r="S274" s="3"/>
    </row>
    <row r="275" spans="1:19" x14ac:dyDescent="0.15">
      <c r="A275" s="1">
        <v>14204</v>
      </c>
      <c r="G275" s="13"/>
      <c r="H275" s="13"/>
      <c r="I275" s="39">
        <v>53</v>
      </c>
      <c r="J275" s="39">
        <v>53</v>
      </c>
      <c r="K275" s="13"/>
      <c r="L275" s="13"/>
      <c r="M275" s="3"/>
      <c r="N275" s="3"/>
      <c r="O275" s="3"/>
      <c r="P275" s="38"/>
      <c r="Q275" s="39">
        <v>131</v>
      </c>
      <c r="R275" s="39">
        <v>131</v>
      </c>
      <c r="S275" s="3"/>
    </row>
    <row r="276" spans="1:19" x14ac:dyDescent="0.15">
      <c r="A276" s="1">
        <v>14204</v>
      </c>
      <c r="G276" s="13"/>
      <c r="H276" s="13"/>
      <c r="I276" s="39">
        <v>105</v>
      </c>
      <c r="J276" s="39">
        <v>105</v>
      </c>
      <c r="K276" s="13"/>
      <c r="L276" s="13"/>
      <c r="M276" s="3"/>
      <c r="N276" s="3"/>
      <c r="O276" s="3"/>
      <c r="P276" s="39">
        <v>262</v>
      </c>
      <c r="Q276" s="39">
        <v>262</v>
      </c>
      <c r="R276" s="39">
        <v>262</v>
      </c>
      <c r="S276" s="3"/>
    </row>
    <row r="277" spans="1:19" x14ac:dyDescent="0.15">
      <c r="A277" s="1">
        <v>15100</v>
      </c>
      <c r="G277" s="13"/>
      <c r="H277" s="13"/>
      <c r="I277" s="13"/>
      <c r="J277" s="13"/>
      <c r="K277" s="13"/>
      <c r="L277" s="13"/>
      <c r="M277" s="3"/>
      <c r="N277" s="3"/>
      <c r="O277" s="3"/>
      <c r="P277" s="3"/>
      <c r="Q277" s="3"/>
      <c r="R277" s="3"/>
      <c r="S277" s="3"/>
    </row>
    <row r="278" spans="1:19" x14ac:dyDescent="0.15">
      <c r="A278" s="1">
        <v>15100</v>
      </c>
      <c r="G278" s="13"/>
      <c r="H278" s="13"/>
      <c r="I278" s="13"/>
      <c r="J278" s="13"/>
      <c r="K278" s="39">
        <v>113</v>
      </c>
      <c r="L278" s="13">
        <v>17</v>
      </c>
      <c r="M278" s="3"/>
      <c r="N278" s="3"/>
      <c r="O278" s="3"/>
      <c r="P278" s="3"/>
      <c r="Q278" s="3"/>
      <c r="R278" s="3"/>
      <c r="S278" s="3"/>
    </row>
    <row r="279" spans="1:19" x14ac:dyDescent="0.15">
      <c r="A279" s="1">
        <v>15100</v>
      </c>
      <c r="G279" s="13"/>
      <c r="H279" s="13"/>
      <c r="I279" s="13"/>
      <c r="J279" s="13"/>
      <c r="K279" s="39">
        <v>225</v>
      </c>
      <c r="L279" s="13">
        <v>34</v>
      </c>
      <c r="M279" s="3"/>
      <c r="N279" s="40"/>
      <c r="O279" s="40"/>
      <c r="P279" s="40"/>
      <c r="Q279" s="40"/>
      <c r="R279" s="40"/>
      <c r="S279" s="41">
        <v>66</v>
      </c>
    </row>
    <row r="280" spans="1:19" x14ac:dyDescent="0.15">
      <c r="A280" s="1">
        <v>15100</v>
      </c>
      <c r="G280" s="13"/>
      <c r="H280" s="13"/>
      <c r="I280" s="13"/>
      <c r="J280" s="13"/>
      <c r="K280" s="39">
        <v>450</v>
      </c>
      <c r="L280" s="13">
        <v>68</v>
      </c>
      <c r="M280" s="3"/>
      <c r="N280" s="40"/>
      <c r="O280" s="40"/>
      <c r="P280" s="41">
        <v>131</v>
      </c>
      <c r="Q280" s="40"/>
      <c r="R280" s="40"/>
      <c r="S280" s="41">
        <v>131</v>
      </c>
    </row>
    <row r="281" spans="1:19" x14ac:dyDescent="0.15">
      <c r="A281" s="1">
        <v>15100</v>
      </c>
      <c r="G281" s="13"/>
      <c r="H281" s="13"/>
      <c r="I281" s="13"/>
      <c r="J281" s="13"/>
      <c r="K281" s="39">
        <v>900</v>
      </c>
      <c r="L281" s="13">
        <v>135</v>
      </c>
      <c r="M281" s="3"/>
      <c r="N281" s="41">
        <v>262</v>
      </c>
      <c r="O281" s="40"/>
      <c r="P281" s="41">
        <v>262</v>
      </c>
      <c r="Q281" s="40"/>
      <c r="R281" s="40"/>
      <c r="S281" s="41">
        <v>262</v>
      </c>
    </row>
    <row r="282" spans="1:19" x14ac:dyDescent="0.15">
      <c r="A282" s="1">
        <v>15101</v>
      </c>
      <c r="G282" s="13"/>
      <c r="H282" s="13"/>
      <c r="I282" s="13"/>
      <c r="J282" s="13"/>
      <c r="K282" s="13"/>
      <c r="L282" s="13"/>
      <c r="M282" s="3"/>
      <c r="N282" s="3"/>
      <c r="O282" s="3"/>
      <c r="P282" s="3"/>
      <c r="Q282" s="3"/>
      <c r="R282" s="3"/>
      <c r="S282" s="3"/>
    </row>
    <row r="283" spans="1:19" x14ac:dyDescent="0.15">
      <c r="A283" s="1">
        <v>15101</v>
      </c>
      <c r="G283" s="13"/>
      <c r="H283" s="13"/>
      <c r="I283" s="13"/>
      <c r="J283" s="13"/>
      <c r="K283" s="41">
        <v>113</v>
      </c>
      <c r="L283" s="13">
        <v>17</v>
      </c>
      <c r="M283" s="3"/>
      <c r="N283" s="3"/>
      <c r="O283" s="3"/>
      <c r="P283" s="3"/>
      <c r="Q283" s="3"/>
      <c r="R283" s="3"/>
      <c r="S283" s="3"/>
    </row>
    <row r="284" spans="1:19" x14ac:dyDescent="0.15">
      <c r="A284" s="1">
        <v>15101</v>
      </c>
      <c r="G284" s="13"/>
      <c r="H284" s="13"/>
      <c r="I284" s="13"/>
      <c r="J284" s="13"/>
      <c r="K284" s="41">
        <v>225</v>
      </c>
      <c r="L284" s="13">
        <v>34</v>
      </c>
      <c r="M284" s="3"/>
      <c r="N284" s="40"/>
      <c r="O284" s="40"/>
      <c r="P284" s="40"/>
      <c r="Q284" s="40"/>
      <c r="R284" s="40"/>
      <c r="S284" s="41">
        <v>66</v>
      </c>
    </row>
    <row r="285" spans="1:19" x14ac:dyDescent="0.15">
      <c r="A285" s="1">
        <v>15101</v>
      </c>
      <c r="G285" s="13"/>
      <c r="H285" s="13"/>
      <c r="I285" s="13"/>
      <c r="J285" s="13"/>
      <c r="K285" s="41">
        <v>450</v>
      </c>
      <c r="L285" s="13">
        <v>68</v>
      </c>
      <c r="M285" s="3"/>
      <c r="N285" s="40"/>
      <c r="O285" s="40"/>
      <c r="P285" s="41">
        <v>131</v>
      </c>
      <c r="Q285" s="40"/>
      <c r="R285" s="40"/>
      <c r="S285" s="41">
        <v>131</v>
      </c>
    </row>
    <row r="286" spans="1:19" x14ac:dyDescent="0.15">
      <c r="A286" s="1">
        <v>15101</v>
      </c>
      <c r="G286" s="13"/>
      <c r="H286" s="13"/>
      <c r="I286" s="13"/>
      <c r="J286" s="13"/>
      <c r="K286" s="41">
        <v>900</v>
      </c>
      <c r="L286" s="13">
        <v>135</v>
      </c>
      <c r="M286" s="3"/>
      <c r="N286" s="41">
        <v>262</v>
      </c>
      <c r="O286" s="40"/>
      <c r="P286" s="41">
        <v>262</v>
      </c>
      <c r="Q286" s="40"/>
      <c r="R286" s="40"/>
      <c r="S286" s="41">
        <v>262</v>
      </c>
    </row>
    <row r="287" spans="1:19" x14ac:dyDescent="0.15">
      <c r="A287" s="1">
        <v>15102</v>
      </c>
      <c r="G287" s="13"/>
      <c r="H287" s="13"/>
      <c r="I287" s="13"/>
      <c r="J287" s="13"/>
      <c r="K287" s="13"/>
      <c r="L287" s="13"/>
      <c r="M287" s="3"/>
      <c r="N287" s="3"/>
      <c r="O287" s="3"/>
      <c r="P287" s="3"/>
      <c r="Q287" s="3"/>
      <c r="R287" s="3"/>
      <c r="S287" s="3"/>
    </row>
    <row r="288" spans="1:19" x14ac:dyDescent="0.15">
      <c r="A288" s="1">
        <v>15102</v>
      </c>
      <c r="G288" s="13"/>
      <c r="H288" s="13"/>
      <c r="I288" s="13"/>
      <c r="J288" s="13"/>
      <c r="K288" s="41">
        <v>113</v>
      </c>
      <c r="L288" s="13">
        <v>17</v>
      </c>
      <c r="M288" s="3"/>
      <c r="N288" s="3"/>
      <c r="O288" s="3"/>
      <c r="P288" s="3"/>
      <c r="Q288" s="3"/>
      <c r="R288" s="3"/>
      <c r="S288" s="3"/>
    </row>
    <row r="289" spans="1:19" x14ac:dyDescent="0.15">
      <c r="A289" s="1">
        <v>15102</v>
      </c>
      <c r="G289" s="13"/>
      <c r="H289" s="13"/>
      <c r="I289" s="13"/>
      <c r="J289" s="13"/>
      <c r="K289" s="41">
        <v>225</v>
      </c>
      <c r="L289" s="13">
        <v>34</v>
      </c>
      <c r="M289" s="3"/>
      <c r="N289" s="40"/>
      <c r="O289" s="40"/>
      <c r="P289" s="40"/>
      <c r="Q289" s="40"/>
      <c r="R289" s="40"/>
      <c r="S289" s="41">
        <v>66</v>
      </c>
    </row>
    <row r="290" spans="1:19" x14ac:dyDescent="0.15">
      <c r="A290" s="1">
        <v>15102</v>
      </c>
      <c r="G290" s="13"/>
      <c r="H290" s="13"/>
      <c r="I290" s="13"/>
      <c r="J290" s="13"/>
      <c r="K290" s="41">
        <v>450</v>
      </c>
      <c r="L290" s="13">
        <v>68</v>
      </c>
      <c r="M290" s="3"/>
      <c r="N290" s="40"/>
      <c r="O290" s="40"/>
      <c r="P290" s="41">
        <v>131</v>
      </c>
      <c r="Q290" s="40"/>
      <c r="R290" s="40"/>
      <c r="S290" s="41">
        <v>131</v>
      </c>
    </row>
    <row r="291" spans="1:19" x14ac:dyDescent="0.15">
      <c r="A291" s="1">
        <v>15102</v>
      </c>
      <c r="G291" s="13"/>
      <c r="H291" s="13"/>
      <c r="I291" s="13"/>
      <c r="J291" s="13"/>
      <c r="K291" s="41">
        <v>900</v>
      </c>
      <c r="L291" s="13">
        <v>135</v>
      </c>
      <c r="M291" s="3"/>
      <c r="N291" s="41">
        <v>262</v>
      </c>
      <c r="O291" s="40"/>
      <c r="P291" s="41">
        <v>262</v>
      </c>
      <c r="Q291" s="40"/>
      <c r="R291" s="40"/>
      <c r="S291" s="41">
        <v>262</v>
      </c>
    </row>
    <row r="292" spans="1:19" x14ac:dyDescent="0.15">
      <c r="A292" s="1">
        <v>15103</v>
      </c>
      <c r="G292" s="13"/>
      <c r="H292" s="13"/>
      <c r="I292" s="13"/>
      <c r="J292" s="13"/>
      <c r="K292" s="13"/>
      <c r="L292" s="13"/>
      <c r="M292" s="3"/>
      <c r="N292" s="3"/>
      <c r="O292" s="3"/>
      <c r="P292" s="3"/>
      <c r="Q292" s="3"/>
      <c r="R292" s="3"/>
      <c r="S292" s="3"/>
    </row>
    <row r="293" spans="1:19" x14ac:dyDescent="0.15">
      <c r="A293" s="1">
        <v>15103</v>
      </c>
      <c r="G293" s="13"/>
      <c r="H293" s="13"/>
      <c r="I293" s="13"/>
      <c r="J293" s="13"/>
      <c r="K293" s="41">
        <v>113</v>
      </c>
      <c r="L293" s="13">
        <v>17</v>
      </c>
      <c r="M293" s="3"/>
      <c r="N293" s="3"/>
      <c r="O293" s="3"/>
      <c r="P293" s="3"/>
      <c r="Q293" s="3"/>
      <c r="R293" s="3"/>
      <c r="S293" s="3"/>
    </row>
    <row r="294" spans="1:19" x14ac:dyDescent="0.15">
      <c r="A294" s="1">
        <v>15103</v>
      </c>
      <c r="G294" s="13"/>
      <c r="H294" s="13"/>
      <c r="I294" s="13"/>
      <c r="J294" s="13"/>
      <c r="K294" s="41">
        <v>225</v>
      </c>
      <c r="L294" s="13">
        <v>34</v>
      </c>
      <c r="M294" s="3"/>
      <c r="N294" s="40"/>
      <c r="O294" s="40"/>
      <c r="P294" s="40"/>
      <c r="Q294" s="40"/>
      <c r="R294" s="40"/>
      <c r="S294" s="41">
        <v>66</v>
      </c>
    </row>
    <row r="295" spans="1:19" x14ac:dyDescent="0.15">
      <c r="A295" s="1">
        <v>15103</v>
      </c>
      <c r="G295" s="13"/>
      <c r="H295" s="13"/>
      <c r="I295" s="13"/>
      <c r="J295" s="13"/>
      <c r="K295" s="41">
        <v>450</v>
      </c>
      <c r="L295" s="13">
        <v>68</v>
      </c>
      <c r="M295" s="3"/>
      <c r="N295" s="40"/>
      <c r="O295" s="40"/>
      <c r="P295" s="41">
        <v>131</v>
      </c>
      <c r="Q295" s="40"/>
      <c r="R295" s="40"/>
      <c r="S295" s="41">
        <v>131</v>
      </c>
    </row>
    <row r="296" spans="1:19" x14ac:dyDescent="0.15">
      <c r="A296" s="1">
        <v>15103</v>
      </c>
      <c r="G296" s="13"/>
      <c r="H296" s="13"/>
      <c r="I296" s="13"/>
      <c r="J296" s="13"/>
      <c r="K296" s="41">
        <v>900</v>
      </c>
      <c r="L296" s="13">
        <v>135</v>
      </c>
      <c r="M296" s="3"/>
      <c r="N296" s="41">
        <v>262</v>
      </c>
      <c r="O296" s="40"/>
      <c r="P296" s="41">
        <v>262</v>
      </c>
      <c r="Q296" s="40"/>
      <c r="R296" s="40"/>
      <c r="S296" s="41">
        <v>262</v>
      </c>
    </row>
    <row r="297" spans="1:19" x14ac:dyDescent="0.15">
      <c r="A297" s="1">
        <v>15104</v>
      </c>
      <c r="G297" s="13"/>
      <c r="H297" s="13"/>
      <c r="I297" s="13"/>
      <c r="J297" s="13"/>
      <c r="K297" s="13"/>
      <c r="L297" s="13"/>
      <c r="M297" s="3"/>
      <c r="N297" s="3"/>
      <c r="O297" s="3"/>
      <c r="P297" s="3"/>
      <c r="Q297" s="3"/>
      <c r="R297" s="3"/>
      <c r="S297" s="3"/>
    </row>
    <row r="298" spans="1:19" x14ac:dyDescent="0.15">
      <c r="A298" s="1">
        <v>15104</v>
      </c>
      <c r="G298" s="13"/>
      <c r="H298" s="13"/>
      <c r="I298" s="13"/>
      <c r="J298" s="13"/>
      <c r="K298" s="41">
        <v>113</v>
      </c>
      <c r="L298" s="13">
        <v>17</v>
      </c>
      <c r="M298" s="3"/>
      <c r="N298" s="3"/>
      <c r="O298" s="3"/>
      <c r="P298" s="3"/>
      <c r="Q298" s="3"/>
      <c r="R298" s="3"/>
      <c r="S298" s="3"/>
    </row>
    <row r="299" spans="1:19" x14ac:dyDescent="0.15">
      <c r="A299" s="1">
        <v>15104</v>
      </c>
      <c r="G299" s="13"/>
      <c r="H299" s="13"/>
      <c r="I299" s="13"/>
      <c r="J299" s="13"/>
      <c r="K299" s="41">
        <v>225</v>
      </c>
      <c r="L299" s="13">
        <v>34</v>
      </c>
      <c r="M299" s="3"/>
      <c r="N299" s="40"/>
      <c r="O299" s="40"/>
      <c r="P299" s="40"/>
      <c r="Q299" s="40"/>
      <c r="R299" s="40"/>
      <c r="S299" s="41">
        <v>66</v>
      </c>
    </row>
    <row r="300" spans="1:19" x14ac:dyDescent="0.15">
      <c r="A300" s="1">
        <v>15104</v>
      </c>
      <c r="G300" s="13"/>
      <c r="H300" s="13"/>
      <c r="I300" s="13"/>
      <c r="J300" s="13"/>
      <c r="K300" s="41">
        <v>450</v>
      </c>
      <c r="L300" s="13">
        <v>68</v>
      </c>
      <c r="M300" s="3"/>
      <c r="N300" s="40"/>
      <c r="O300" s="40"/>
      <c r="P300" s="41">
        <v>131</v>
      </c>
      <c r="Q300" s="40"/>
      <c r="R300" s="40"/>
      <c r="S300" s="41">
        <v>131</v>
      </c>
    </row>
    <row r="301" spans="1:19" x14ac:dyDescent="0.15">
      <c r="A301" s="1">
        <v>15104</v>
      </c>
      <c r="G301" s="13"/>
      <c r="H301" s="13"/>
      <c r="I301" s="13"/>
      <c r="J301" s="13"/>
      <c r="K301" s="41">
        <v>900</v>
      </c>
      <c r="L301" s="13">
        <v>135</v>
      </c>
      <c r="M301" s="3"/>
      <c r="N301" s="41">
        <v>262</v>
      </c>
      <c r="O301" s="40"/>
      <c r="P301" s="41">
        <v>262</v>
      </c>
      <c r="Q301" s="40"/>
      <c r="R301" s="40"/>
      <c r="S301" s="41">
        <v>262</v>
      </c>
    </row>
    <row r="302" spans="1:19" x14ac:dyDescent="0.15">
      <c r="A302" s="1">
        <v>16100</v>
      </c>
      <c r="G302" s="13"/>
      <c r="H302" s="13"/>
      <c r="I302" s="13"/>
      <c r="J302" s="13"/>
      <c r="K302" s="13"/>
      <c r="L302" s="13"/>
      <c r="M302" s="3"/>
      <c r="N302" s="3"/>
      <c r="O302" s="3"/>
      <c r="P302" s="3"/>
      <c r="Q302" s="3"/>
      <c r="R302" s="3"/>
      <c r="S302" s="3"/>
    </row>
    <row r="303" spans="1:19" x14ac:dyDescent="0.15">
      <c r="A303" s="1">
        <v>16100</v>
      </c>
      <c r="G303" s="42">
        <v>19</v>
      </c>
      <c r="H303" s="53">
        <v>19</v>
      </c>
      <c r="I303" s="13"/>
      <c r="J303" s="13"/>
      <c r="K303" s="13"/>
      <c r="L303" s="13">
        <v>17</v>
      </c>
      <c r="M303" s="3"/>
      <c r="N303" s="3"/>
      <c r="O303" s="3"/>
      <c r="P303" s="3"/>
      <c r="Q303" s="3"/>
      <c r="R303" s="3"/>
      <c r="S303" s="3"/>
    </row>
    <row r="304" spans="1:19" x14ac:dyDescent="0.15">
      <c r="A304" s="1">
        <v>16100</v>
      </c>
      <c r="G304" s="42">
        <v>38</v>
      </c>
      <c r="H304" s="53">
        <v>38</v>
      </c>
      <c r="I304" s="13"/>
      <c r="J304" s="13"/>
      <c r="K304" s="13"/>
      <c r="L304" s="13">
        <v>34</v>
      </c>
      <c r="M304" s="44">
        <v>66</v>
      </c>
      <c r="N304" s="43"/>
      <c r="O304" s="43"/>
      <c r="P304" s="3"/>
      <c r="Q304" s="3"/>
      <c r="R304" s="3"/>
      <c r="S304" s="3"/>
    </row>
    <row r="305" spans="1:19" x14ac:dyDescent="0.15">
      <c r="A305" s="1">
        <v>16100</v>
      </c>
      <c r="G305" s="42">
        <v>75</v>
      </c>
      <c r="H305" s="53">
        <v>75</v>
      </c>
      <c r="I305" s="13"/>
      <c r="J305" s="13"/>
      <c r="K305" s="13"/>
      <c r="L305" s="13">
        <v>68</v>
      </c>
      <c r="M305" s="44">
        <v>131</v>
      </c>
      <c r="N305" s="44">
        <v>131</v>
      </c>
      <c r="O305" s="43"/>
      <c r="P305" s="3"/>
      <c r="Q305" s="3"/>
      <c r="R305" s="3"/>
      <c r="S305" s="3"/>
    </row>
    <row r="306" spans="1:19" x14ac:dyDescent="0.15">
      <c r="A306" s="1">
        <v>16100</v>
      </c>
      <c r="G306" s="42">
        <v>150</v>
      </c>
      <c r="H306" s="53">
        <v>150</v>
      </c>
      <c r="I306" s="13"/>
      <c r="J306" s="13"/>
      <c r="K306" s="13"/>
      <c r="L306" s="13">
        <v>135</v>
      </c>
      <c r="M306" s="44">
        <v>262</v>
      </c>
      <c r="N306" s="44">
        <v>262</v>
      </c>
      <c r="O306" s="44">
        <v>262</v>
      </c>
      <c r="P306" s="3"/>
      <c r="Q306" s="3"/>
      <c r="R306" s="3"/>
      <c r="S306" s="3"/>
    </row>
    <row r="307" spans="1:19" x14ac:dyDescent="0.15">
      <c r="A307" s="1">
        <v>16101</v>
      </c>
      <c r="G307" s="13"/>
      <c r="H307" s="13"/>
      <c r="I307" s="13"/>
      <c r="J307" s="13"/>
      <c r="K307" s="13"/>
      <c r="L307" s="13"/>
      <c r="M307" s="3"/>
      <c r="N307" s="3"/>
      <c r="O307" s="3"/>
      <c r="P307" s="3"/>
      <c r="Q307" s="3"/>
      <c r="R307" s="3"/>
      <c r="S307" s="3"/>
    </row>
    <row r="308" spans="1:19" x14ac:dyDescent="0.15">
      <c r="A308" s="1">
        <v>16101</v>
      </c>
      <c r="G308" s="44">
        <v>19</v>
      </c>
      <c r="H308" s="53">
        <v>19</v>
      </c>
      <c r="I308" s="13"/>
      <c r="J308" s="13"/>
      <c r="K308" s="13"/>
      <c r="L308" s="13">
        <v>17</v>
      </c>
      <c r="M308" s="3"/>
      <c r="N308" s="3"/>
      <c r="O308" s="3"/>
      <c r="P308" s="3"/>
      <c r="Q308" s="3"/>
      <c r="R308" s="3"/>
      <c r="S308" s="3"/>
    </row>
    <row r="309" spans="1:19" x14ac:dyDescent="0.15">
      <c r="A309" s="1">
        <v>16101</v>
      </c>
      <c r="G309" s="44">
        <v>38</v>
      </c>
      <c r="H309" s="53">
        <v>38</v>
      </c>
      <c r="I309" s="13"/>
      <c r="J309" s="13"/>
      <c r="K309" s="13"/>
      <c r="L309" s="13">
        <v>34</v>
      </c>
      <c r="M309" s="44">
        <v>66</v>
      </c>
      <c r="N309" s="43"/>
      <c r="O309" s="43"/>
      <c r="P309" s="3"/>
      <c r="Q309" s="3"/>
      <c r="R309" s="3"/>
      <c r="S309" s="3"/>
    </row>
    <row r="310" spans="1:19" x14ac:dyDescent="0.15">
      <c r="A310" s="1">
        <v>16101</v>
      </c>
      <c r="G310" s="44">
        <v>75</v>
      </c>
      <c r="H310" s="53">
        <v>75</v>
      </c>
      <c r="I310" s="13"/>
      <c r="J310" s="13"/>
      <c r="K310" s="13"/>
      <c r="L310" s="13">
        <v>68</v>
      </c>
      <c r="M310" s="44">
        <v>131</v>
      </c>
      <c r="N310" s="44">
        <v>131</v>
      </c>
      <c r="O310" s="43"/>
      <c r="P310" s="3"/>
      <c r="Q310" s="3"/>
      <c r="R310" s="3"/>
      <c r="S310" s="3"/>
    </row>
    <row r="311" spans="1:19" x14ac:dyDescent="0.15">
      <c r="A311" s="1">
        <v>16101</v>
      </c>
      <c r="G311" s="44">
        <v>150</v>
      </c>
      <c r="H311" s="53">
        <v>150</v>
      </c>
      <c r="I311" s="13"/>
      <c r="J311" s="13"/>
      <c r="K311" s="13"/>
      <c r="L311" s="13">
        <v>135</v>
      </c>
      <c r="M311" s="44">
        <v>262</v>
      </c>
      <c r="N311" s="44">
        <v>262</v>
      </c>
      <c r="O311" s="44">
        <v>262</v>
      </c>
      <c r="P311" s="3"/>
      <c r="Q311" s="3"/>
      <c r="R311" s="3"/>
      <c r="S311" s="3"/>
    </row>
    <row r="312" spans="1:19" x14ac:dyDescent="0.15">
      <c r="A312" s="1">
        <v>16102</v>
      </c>
      <c r="G312" s="13"/>
      <c r="H312" s="13"/>
      <c r="I312" s="13"/>
      <c r="J312" s="13"/>
      <c r="K312" s="13"/>
      <c r="L312" s="13"/>
      <c r="M312" s="3"/>
      <c r="N312" s="3"/>
      <c r="O312" s="3"/>
      <c r="P312" s="3"/>
      <c r="Q312" s="3"/>
      <c r="R312" s="3"/>
      <c r="S312" s="3"/>
    </row>
    <row r="313" spans="1:19" x14ac:dyDescent="0.15">
      <c r="A313" s="1">
        <v>16102</v>
      </c>
      <c r="G313" s="44">
        <v>19</v>
      </c>
      <c r="H313" s="53">
        <v>19</v>
      </c>
      <c r="I313" s="13"/>
      <c r="J313" s="13"/>
      <c r="K313" s="13"/>
      <c r="L313" s="13">
        <v>17</v>
      </c>
      <c r="M313" s="3"/>
      <c r="N313" s="3"/>
      <c r="O313" s="3"/>
      <c r="P313" s="3"/>
      <c r="Q313" s="3"/>
      <c r="R313" s="3"/>
      <c r="S313" s="3"/>
    </row>
    <row r="314" spans="1:19" x14ac:dyDescent="0.15">
      <c r="A314" s="1">
        <v>16102</v>
      </c>
      <c r="G314" s="44">
        <v>38</v>
      </c>
      <c r="H314" s="53">
        <v>38</v>
      </c>
      <c r="I314" s="13"/>
      <c r="J314" s="13"/>
      <c r="K314" s="13"/>
      <c r="L314" s="13">
        <v>34</v>
      </c>
      <c r="M314" s="44">
        <v>66</v>
      </c>
      <c r="N314" s="43"/>
      <c r="O314" s="43"/>
      <c r="P314" s="3"/>
      <c r="Q314" s="3"/>
      <c r="R314" s="3"/>
      <c r="S314" s="3"/>
    </row>
    <row r="315" spans="1:19" x14ac:dyDescent="0.15">
      <c r="A315" s="1">
        <v>16102</v>
      </c>
      <c r="G315" s="44">
        <v>75</v>
      </c>
      <c r="H315" s="53">
        <v>75</v>
      </c>
      <c r="I315" s="13"/>
      <c r="J315" s="13"/>
      <c r="K315" s="13"/>
      <c r="L315" s="13">
        <v>68</v>
      </c>
      <c r="M315" s="44">
        <v>131</v>
      </c>
      <c r="N315" s="44">
        <v>131</v>
      </c>
      <c r="O315" s="43"/>
      <c r="P315" s="3"/>
      <c r="Q315" s="3"/>
      <c r="R315" s="3"/>
      <c r="S315" s="3"/>
    </row>
    <row r="316" spans="1:19" x14ac:dyDescent="0.15">
      <c r="A316" s="1">
        <v>16102</v>
      </c>
      <c r="G316" s="44">
        <v>150</v>
      </c>
      <c r="H316" s="53">
        <v>150</v>
      </c>
      <c r="I316" s="13"/>
      <c r="J316" s="13"/>
      <c r="K316" s="13"/>
      <c r="L316" s="13">
        <v>135</v>
      </c>
      <c r="M316" s="44">
        <v>262</v>
      </c>
      <c r="N316" s="44">
        <v>262</v>
      </c>
      <c r="O316" s="44">
        <v>262</v>
      </c>
      <c r="P316" s="3"/>
      <c r="Q316" s="3"/>
      <c r="R316" s="3"/>
      <c r="S316" s="3"/>
    </row>
    <row r="317" spans="1:19" x14ac:dyDescent="0.15">
      <c r="A317" s="1">
        <v>16103</v>
      </c>
      <c r="G317" s="13"/>
      <c r="H317" s="13"/>
      <c r="I317" s="13"/>
      <c r="J317" s="13"/>
      <c r="K317" s="13"/>
      <c r="L317" s="13"/>
      <c r="M317" s="3"/>
      <c r="N317" s="3"/>
      <c r="O317" s="3"/>
      <c r="P317" s="3"/>
      <c r="Q317" s="3"/>
      <c r="R317" s="3"/>
      <c r="S317" s="3"/>
    </row>
    <row r="318" spans="1:19" x14ac:dyDescent="0.15">
      <c r="A318" s="1">
        <v>16103</v>
      </c>
      <c r="G318" s="44">
        <v>19</v>
      </c>
      <c r="H318" s="53">
        <v>19</v>
      </c>
      <c r="I318" s="13"/>
      <c r="J318" s="13"/>
      <c r="K318" s="13"/>
      <c r="L318" s="13">
        <v>17</v>
      </c>
      <c r="M318" s="3"/>
      <c r="N318" s="3"/>
      <c r="O318" s="3"/>
      <c r="P318" s="3"/>
      <c r="Q318" s="3"/>
      <c r="R318" s="3"/>
      <c r="S318" s="3"/>
    </row>
    <row r="319" spans="1:19" x14ac:dyDescent="0.15">
      <c r="A319" s="1">
        <v>16103</v>
      </c>
      <c r="G319" s="44">
        <v>38</v>
      </c>
      <c r="H319" s="53">
        <v>38</v>
      </c>
      <c r="I319" s="13"/>
      <c r="J319" s="13"/>
      <c r="K319" s="13"/>
      <c r="L319" s="13">
        <v>34</v>
      </c>
      <c r="M319" s="44">
        <v>66</v>
      </c>
      <c r="N319" s="43"/>
      <c r="O319" s="43"/>
      <c r="P319" s="3"/>
      <c r="Q319" s="3"/>
      <c r="R319" s="3"/>
      <c r="S319" s="3"/>
    </row>
    <row r="320" spans="1:19" x14ac:dyDescent="0.15">
      <c r="A320" s="1">
        <v>16103</v>
      </c>
      <c r="G320" s="44">
        <v>75</v>
      </c>
      <c r="H320" s="53">
        <v>75</v>
      </c>
      <c r="I320" s="13"/>
      <c r="J320" s="13"/>
      <c r="K320" s="13"/>
      <c r="L320" s="13">
        <v>68</v>
      </c>
      <c r="M320" s="44">
        <v>131</v>
      </c>
      <c r="N320" s="44">
        <v>131</v>
      </c>
      <c r="O320" s="43"/>
      <c r="P320" s="3"/>
      <c r="Q320" s="3"/>
      <c r="R320" s="3"/>
      <c r="S320" s="3"/>
    </row>
    <row r="321" spans="1:19" x14ac:dyDescent="0.15">
      <c r="A321" s="1">
        <v>16103</v>
      </c>
      <c r="G321" s="44">
        <v>150</v>
      </c>
      <c r="H321" s="53">
        <v>150</v>
      </c>
      <c r="I321" s="13"/>
      <c r="J321" s="13"/>
      <c r="K321" s="13"/>
      <c r="L321" s="13">
        <v>135</v>
      </c>
      <c r="M321" s="44">
        <v>262</v>
      </c>
      <c r="N321" s="44">
        <v>262</v>
      </c>
      <c r="O321" s="44">
        <v>262</v>
      </c>
      <c r="P321" s="3"/>
      <c r="Q321" s="3"/>
      <c r="R321" s="3"/>
      <c r="S321" s="3"/>
    </row>
    <row r="322" spans="1:19" x14ac:dyDescent="0.15">
      <c r="A322" s="1">
        <v>16104</v>
      </c>
      <c r="G322" s="13"/>
      <c r="H322" s="13"/>
      <c r="I322" s="13"/>
      <c r="J322" s="13"/>
      <c r="K322" s="13"/>
      <c r="L322" s="13"/>
      <c r="M322" s="3"/>
      <c r="N322" s="3"/>
      <c r="O322" s="3"/>
      <c r="P322" s="3"/>
      <c r="Q322" s="3"/>
      <c r="R322" s="3"/>
      <c r="S322" s="3"/>
    </row>
    <row r="323" spans="1:19" x14ac:dyDescent="0.15">
      <c r="A323" s="1">
        <v>16104</v>
      </c>
      <c r="G323" s="44">
        <v>19</v>
      </c>
      <c r="H323" s="53">
        <v>19</v>
      </c>
      <c r="I323" s="13"/>
      <c r="J323" s="13"/>
      <c r="K323" s="13"/>
      <c r="L323" s="13">
        <v>17</v>
      </c>
      <c r="M323" s="3"/>
      <c r="N323" s="3"/>
      <c r="O323" s="3"/>
      <c r="P323" s="3"/>
      <c r="Q323" s="3"/>
      <c r="R323" s="3"/>
      <c r="S323" s="3"/>
    </row>
    <row r="324" spans="1:19" x14ac:dyDescent="0.15">
      <c r="A324" s="1">
        <v>16104</v>
      </c>
      <c r="G324" s="44">
        <v>38</v>
      </c>
      <c r="H324" s="53">
        <v>38</v>
      </c>
      <c r="I324" s="13"/>
      <c r="J324" s="13"/>
      <c r="K324" s="13"/>
      <c r="L324" s="13">
        <v>34</v>
      </c>
      <c r="M324" s="44">
        <v>66</v>
      </c>
      <c r="N324" s="43"/>
      <c r="O324" s="43"/>
      <c r="P324" s="3"/>
      <c r="Q324" s="3"/>
      <c r="R324" s="3"/>
      <c r="S324" s="3"/>
    </row>
    <row r="325" spans="1:19" x14ac:dyDescent="0.15">
      <c r="A325" s="1">
        <v>16104</v>
      </c>
      <c r="G325" s="44">
        <v>75</v>
      </c>
      <c r="H325" s="53">
        <v>75</v>
      </c>
      <c r="I325" s="13"/>
      <c r="J325" s="13"/>
      <c r="K325" s="13"/>
      <c r="L325" s="13">
        <v>68</v>
      </c>
      <c r="M325" s="44">
        <v>131</v>
      </c>
      <c r="N325" s="44">
        <v>131</v>
      </c>
      <c r="O325" s="43"/>
      <c r="P325" s="3"/>
      <c r="Q325" s="3"/>
      <c r="R325" s="3"/>
      <c r="S325" s="3"/>
    </row>
    <row r="326" spans="1:19" x14ac:dyDescent="0.15">
      <c r="A326" s="1">
        <v>16104</v>
      </c>
      <c r="G326" s="44">
        <v>150</v>
      </c>
      <c r="H326" s="53">
        <v>150</v>
      </c>
      <c r="I326" s="13"/>
      <c r="J326" s="13"/>
      <c r="K326" s="13"/>
      <c r="L326" s="13">
        <v>135</v>
      </c>
      <c r="M326" s="44">
        <v>262</v>
      </c>
      <c r="N326" s="44">
        <v>262</v>
      </c>
      <c r="O326" s="44">
        <v>262</v>
      </c>
      <c r="P326" s="3"/>
      <c r="Q326" s="3"/>
      <c r="R326" s="3"/>
      <c r="S326" s="3"/>
    </row>
    <row r="327" spans="1:19" x14ac:dyDescent="0.15">
      <c r="A327" s="1">
        <v>17100</v>
      </c>
      <c r="G327" s="13"/>
      <c r="H327" s="13"/>
      <c r="I327" s="13"/>
      <c r="J327" s="13"/>
      <c r="K327" s="13"/>
      <c r="L327" s="13"/>
      <c r="M327" s="3"/>
      <c r="N327" s="3"/>
      <c r="O327" s="3"/>
      <c r="P327" s="3"/>
      <c r="Q327" s="3"/>
      <c r="R327" s="3"/>
      <c r="S327" s="3"/>
    </row>
    <row r="328" spans="1:19" x14ac:dyDescent="0.15">
      <c r="A328" s="1">
        <v>17100</v>
      </c>
      <c r="G328" s="46">
        <v>19</v>
      </c>
      <c r="H328" s="46">
        <v>19</v>
      </c>
      <c r="I328" s="13"/>
      <c r="J328" s="13"/>
      <c r="K328" s="13"/>
      <c r="L328" s="13"/>
      <c r="M328" s="3"/>
      <c r="N328" s="3"/>
      <c r="O328" s="3"/>
      <c r="P328" s="3"/>
      <c r="Q328" s="3"/>
      <c r="R328" s="3"/>
      <c r="S328" s="3"/>
    </row>
    <row r="329" spans="1:19" x14ac:dyDescent="0.15">
      <c r="A329" s="1">
        <v>17100</v>
      </c>
      <c r="G329" s="46">
        <v>38</v>
      </c>
      <c r="H329" s="46">
        <v>38</v>
      </c>
      <c r="I329" s="13"/>
      <c r="J329" s="13"/>
      <c r="K329" s="13"/>
      <c r="L329" s="13"/>
      <c r="M329" s="3"/>
      <c r="N329" s="3"/>
      <c r="O329" s="3"/>
      <c r="P329" s="3"/>
      <c r="Q329" s="3"/>
      <c r="R329" s="3"/>
      <c r="S329" s="48">
        <v>66</v>
      </c>
    </row>
    <row r="330" spans="1:19" x14ac:dyDescent="0.15">
      <c r="A330" s="1">
        <v>17100</v>
      </c>
      <c r="G330" s="46">
        <v>75</v>
      </c>
      <c r="H330" s="46">
        <v>75</v>
      </c>
      <c r="I330" s="13"/>
      <c r="J330" s="13"/>
      <c r="K330" s="13"/>
      <c r="L330" s="13"/>
      <c r="M330" s="3"/>
      <c r="N330" s="46">
        <v>131</v>
      </c>
      <c r="O330" s="45"/>
      <c r="P330" s="3"/>
      <c r="Q330" s="3"/>
      <c r="R330" s="3"/>
      <c r="S330" s="48">
        <v>131</v>
      </c>
    </row>
    <row r="331" spans="1:19" x14ac:dyDescent="0.15">
      <c r="A331" s="1">
        <v>17100</v>
      </c>
      <c r="G331" s="46">
        <v>150</v>
      </c>
      <c r="H331" s="46">
        <v>150</v>
      </c>
      <c r="I331" s="13"/>
      <c r="J331" s="13"/>
      <c r="K331" s="13"/>
      <c r="L331" s="13"/>
      <c r="M331" s="3"/>
      <c r="N331" s="46">
        <v>262</v>
      </c>
      <c r="O331" s="46">
        <v>262</v>
      </c>
      <c r="P331" s="3"/>
      <c r="Q331" s="3"/>
      <c r="R331" s="3"/>
      <c r="S331" s="48">
        <v>262</v>
      </c>
    </row>
    <row r="332" spans="1:19" x14ac:dyDescent="0.15">
      <c r="A332" s="1">
        <v>17101</v>
      </c>
      <c r="G332" s="13"/>
      <c r="H332" s="13"/>
      <c r="I332" s="13"/>
      <c r="J332" s="13"/>
      <c r="K332" s="13"/>
      <c r="L332" s="13"/>
      <c r="M332" s="3"/>
      <c r="N332" s="3"/>
      <c r="O332" s="3"/>
      <c r="P332" s="3"/>
      <c r="Q332" s="3"/>
      <c r="R332" s="3"/>
      <c r="S332" s="3"/>
    </row>
    <row r="333" spans="1:19" x14ac:dyDescent="0.15">
      <c r="A333" s="1">
        <v>17101</v>
      </c>
      <c r="G333" s="48">
        <v>19</v>
      </c>
      <c r="H333" s="48">
        <v>19</v>
      </c>
      <c r="I333" s="13"/>
      <c r="J333" s="13"/>
      <c r="K333" s="13"/>
      <c r="L333" s="13"/>
      <c r="M333" s="3"/>
      <c r="N333" s="3"/>
      <c r="O333" s="3"/>
      <c r="P333" s="3"/>
      <c r="Q333" s="3"/>
      <c r="R333" s="3"/>
      <c r="S333" s="3"/>
    </row>
    <row r="334" spans="1:19" x14ac:dyDescent="0.15">
      <c r="A334" s="1">
        <v>17101</v>
      </c>
      <c r="G334" s="48">
        <v>38</v>
      </c>
      <c r="H334" s="48">
        <v>38</v>
      </c>
      <c r="I334" s="13"/>
      <c r="J334" s="13"/>
      <c r="K334" s="13"/>
      <c r="L334" s="13"/>
      <c r="M334" s="3"/>
      <c r="N334" s="3"/>
      <c r="O334" s="3"/>
      <c r="P334" s="3"/>
      <c r="Q334" s="3"/>
      <c r="R334" s="3"/>
      <c r="S334" s="48">
        <v>66</v>
      </c>
    </row>
    <row r="335" spans="1:19" x14ac:dyDescent="0.15">
      <c r="A335" s="1">
        <v>17101</v>
      </c>
      <c r="G335" s="48">
        <v>75</v>
      </c>
      <c r="H335" s="48">
        <v>75</v>
      </c>
      <c r="I335" s="13"/>
      <c r="J335" s="13"/>
      <c r="K335" s="13"/>
      <c r="L335" s="13"/>
      <c r="M335" s="3"/>
      <c r="N335" s="48">
        <v>131</v>
      </c>
      <c r="O335" s="47"/>
      <c r="P335" s="3"/>
      <c r="Q335" s="3"/>
      <c r="R335" s="3"/>
      <c r="S335" s="48">
        <v>131</v>
      </c>
    </row>
    <row r="336" spans="1:19" x14ac:dyDescent="0.15">
      <c r="A336" s="1">
        <v>17101</v>
      </c>
      <c r="G336" s="48">
        <v>150</v>
      </c>
      <c r="H336" s="48">
        <v>150</v>
      </c>
      <c r="I336" s="13"/>
      <c r="J336" s="13"/>
      <c r="K336" s="13"/>
      <c r="L336" s="13"/>
      <c r="M336" s="3"/>
      <c r="N336" s="48">
        <v>262</v>
      </c>
      <c r="O336" s="48">
        <v>262</v>
      </c>
      <c r="P336" s="3"/>
      <c r="Q336" s="3"/>
      <c r="R336" s="3"/>
      <c r="S336" s="48">
        <v>262</v>
      </c>
    </row>
    <row r="337" spans="1:19" x14ac:dyDescent="0.15">
      <c r="A337" s="1">
        <v>17102</v>
      </c>
      <c r="G337" s="13"/>
      <c r="H337" s="13"/>
      <c r="I337" s="13"/>
      <c r="J337" s="13"/>
      <c r="K337" s="13"/>
      <c r="L337" s="13"/>
      <c r="M337" s="3"/>
      <c r="N337" s="3"/>
      <c r="O337" s="3"/>
      <c r="P337" s="3"/>
      <c r="Q337" s="3"/>
      <c r="R337" s="3"/>
      <c r="S337" s="3"/>
    </row>
    <row r="338" spans="1:19" x14ac:dyDescent="0.15">
      <c r="A338" s="1">
        <v>17102</v>
      </c>
      <c r="G338" s="48">
        <v>19</v>
      </c>
      <c r="H338" s="48">
        <v>19</v>
      </c>
      <c r="I338" s="13"/>
      <c r="J338" s="13"/>
      <c r="K338" s="13"/>
      <c r="L338" s="13"/>
      <c r="M338" s="3"/>
      <c r="N338" s="3"/>
      <c r="O338" s="3"/>
      <c r="P338" s="3"/>
      <c r="Q338" s="3"/>
      <c r="R338" s="3"/>
      <c r="S338" s="3"/>
    </row>
    <row r="339" spans="1:19" x14ac:dyDescent="0.15">
      <c r="A339" s="1">
        <v>17102</v>
      </c>
      <c r="G339" s="48">
        <v>38</v>
      </c>
      <c r="H339" s="48">
        <v>38</v>
      </c>
      <c r="I339" s="13"/>
      <c r="J339" s="13"/>
      <c r="K339" s="13"/>
      <c r="L339" s="13"/>
      <c r="M339" s="3"/>
      <c r="N339" s="3"/>
      <c r="O339" s="3"/>
      <c r="P339" s="3"/>
      <c r="Q339" s="3"/>
      <c r="R339" s="3"/>
      <c r="S339" s="48">
        <v>66</v>
      </c>
    </row>
    <row r="340" spans="1:19" x14ac:dyDescent="0.15">
      <c r="A340" s="1">
        <v>17102</v>
      </c>
      <c r="G340" s="48">
        <v>75</v>
      </c>
      <c r="H340" s="48">
        <v>75</v>
      </c>
      <c r="I340" s="13"/>
      <c r="J340" s="13"/>
      <c r="K340" s="13"/>
      <c r="L340" s="13"/>
      <c r="M340" s="3"/>
      <c r="N340" s="48">
        <v>131</v>
      </c>
      <c r="O340" s="47"/>
      <c r="P340" s="3"/>
      <c r="Q340" s="3"/>
      <c r="R340" s="3"/>
      <c r="S340" s="48">
        <v>131</v>
      </c>
    </row>
    <row r="341" spans="1:19" x14ac:dyDescent="0.15">
      <c r="A341" s="1">
        <v>17102</v>
      </c>
      <c r="G341" s="48">
        <v>150</v>
      </c>
      <c r="H341" s="48">
        <v>150</v>
      </c>
      <c r="I341" s="13"/>
      <c r="J341" s="13"/>
      <c r="K341" s="13"/>
      <c r="L341" s="13"/>
      <c r="M341" s="3"/>
      <c r="N341" s="48">
        <v>262</v>
      </c>
      <c r="O341" s="48">
        <v>262</v>
      </c>
      <c r="P341" s="3"/>
      <c r="Q341" s="3"/>
      <c r="R341" s="3"/>
      <c r="S341" s="48">
        <v>262</v>
      </c>
    </row>
    <row r="342" spans="1:19" x14ac:dyDescent="0.15">
      <c r="A342" s="1">
        <v>17103</v>
      </c>
      <c r="G342" s="13"/>
      <c r="H342" s="13"/>
      <c r="I342" s="13"/>
      <c r="J342" s="13"/>
      <c r="K342" s="13"/>
      <c r="L342" s="13"/>
      <c r="M342" s="3"/>
      <c r="N342" s="3"/>
      <c r="O342" s="3"/>
      <c r="P342" s="3"/>
      <c r="Q342" s="3"/>
      <c r="R342" s="3"/>
      <c r="S342" s="3"/>
    </row>
    <row r="343" spans="1:19" x14ac:dyDescent="0.15">
      <c r="A343" s="1">
        <v>17103</v>
      </c>
      <c r="G343" s="48">
        <v>19</v>
      </c>
      <c r="H343" s="48">
        <v>19</v>
      </c>
      <c r="I343" s="13"/>
      <c r="J343" s="13"/>
      <c r="K343" s="13"/>
      <c r="L343" s="13"/>
      <c r="M343" s="3"/>
      <c r="N343" s="3"/>
      <c r="O343" s="3"/>
      <c r="P343" s="3"/>
      <c r="Q343" s="3"/>
      <c r="R343" s="3"/>
      <c r="S343" s="3"/>
    </row>
    <row r="344" spans="1:19" x14ac:dyDescent="0.15">
      <c r="A344" s="1">
        <v>17103</v>
      </c>
      <c r="G344" s="48">
        <v>38</v>
      </c>
      <c r="H344" s="48">
        <v>38</v>
      </c>
      <c r="I344" s="13"/>
      <c r="J344" s="13"/>
      <c r="K344" s="13"/>
      <c r="L344" s="13"/>
      <c r="M344" s="3"/>
      <c r="N344" s="3"/>
      <c r="O344" s="3"/>
      <c r="P344" s="3"/>
      <c r="Q344" s="3"/>
      <c r="R344" s="3"/>
      <c r="S344" s="48">
        <v>66</v>
      </c>
    </row>
    <row r="345" spans="1:19" x14ac:dyDescent="0.15">
      <c r="A345" s="1">
        <v>17103</v>
      </c>
      <c r="G345" s="48">
        <v>75</v>
      </c>
      <c r="H345" s="48">
        <v>75</v>
      </c>
      <c r="I345" s="13"/>
      <c r="J345" s="13"/>
      <c r="K345" s="13"/>
      <c r="L345" s="13"/>
      <c r="M345" s="3"/>
      <c r="N345" s="48">
        <v>131</v>
      </c>
      <c r="O345" s="47"/>
      <c r="P345" s="3"/>
      <c r="Q345" s="3"/>
      <c r="R345" s="3"/>
      <c r="S345" s="48">
        <v>131</v>
      </c>
    </row>
    <row r="346" spans="1:19" x14ac:dyDescent="0.15">
      <c r="A346" s="1">
        <v>17103</v>
      </c>
      <c r="G346" s="48">
        <v>150</v>
      </c>
      <c r="H346" s="48">
        <v>150</v>
      </c>
      <c r="I346" s="13"/>
      <c r="J346" s="13"/>
      <c r="K346" s="13"/>
      <c r="L346" s="13"/>
      <c r="M346" s="3"/>
      <c r="N346" s="48">
        <v>262</v>
      </c>
      <c r="O346" s="48">
        <v>262</v>
      </c>
      <c r="P346" s="3"/>
      <c r="Q346" s="3"/>
      <c r="R346" s="3"/>
      <c r="S346" s="48">
        <v>262</v>
      </c>
    </row>
    <row r="347" spans="1:19" x14ac:dyDescent="0.15">
      <c r="A347" s="1">
        <v>17104</v>
      </c>
      <c r="G347" s="13"/>
      <c r="H347" s="13"/>
      <c r="I347" s="13"/>
      <c r="J347" s="13"/>
      <c r="K347" s="13"/>
      <c r="L347" s="13"/>
      <c r="M347" s="3"/>
      <c r="N347" s="3"/>
      <c r="O347" s="3"/>
      <c r="P347" s="3"/>
      <c r="Q347" s="3"/>
      <c r="R347" s="3"/>
      <c r="S347" s="3"/>
    </row>
    <row r="348" spans="1:19" x14ac:dyDescent="0.15">
      <c r="A348" s="1">
        <v>17104</v>
      </c>
      <c r="G348" s="48">
        <v>19</v>
      </c>
      <c r="H348" s="48">
        <v>19</v>
      </c>
      <c r="I348" s="13"/>
      <c r="J348" s="13"/>
      <c r="K348" s="13"/>
      <c r="L348" s="13"/>
      <c r="M348" s="3"/>
      <c r="N348" s="3"/>
      <c r="O348" s="3"/>
      <c r="P348" s="3"/>
      <c r="Q348" s="3"/>
      <c r="R348" s="3"/>
      <c r="S348" s="3"/>
    </row>
    <row r="349" spans="1:19" x14ac:dyDescent="0.15">
      <c r="A349" s="1">
        <v>17104</v>
      </c>
      <c r="G349" s="48">
        <v>38</v>
      </c>
      <c r="H349" s="48">
        <v>38</v>
      </c>
      <c r="I349" s="13"/>
      <c r="J349" s="13"/>
      <c r="K349" s="13"/>
      <c r="L349" s="13"/>
      <c r="M349" s="3"/>
      <c r="N349" s="3"/>
      <c r="O349" s="3"/>
      <c r="P349" s="3"/>
      <c r="Q349" s="3"/>
      <c r="R349" s="3"/>
      <c r="S349" s="48">
        <v>66</v>
      </c>
    </row>
    <row r="350" spans="1:19" x14ac:dyDescent="0.15">
      <c r="A350" s="1">
        <v>17104</v>
      </c>
      <c r="G350" s="48">
        <v>75</v>
      </c>
      <c r="H350" s="48">
        <v>75</v>
      </c>
      <c r="I350" s="13"/>
      <c r="J350" s="13"/>
      <c r="K350" s="13"/>
      <c r="L350" s="13"/>
      <c r="M350" s="3"/>
      <c r="N350" s="48">
        <v>131</v>
      </c>
      <c r="O350" s="47"/>
      <c r="P350" s="3"/>
      <c r="Q350" s="3"/>
      <c r="R350" s="3"/>
      <c r="S350" s="48">
        <v>131</v>
      </c>
    </row>
    <row r="351" spans="1:19" x14ac:dyDescent="0.15">
      <c r="A351" s="1">
        <v>17104</v>
      </c>
      <c r="G351" s="48">
        <v>150</v>
      </c>
      <c r="H351" s="48">
        <v>150</v>
      </c>
      <c r="I351" s="13"/>
      <c r="J351" s="13"/>
      <c r="K351" s="13"/>
      <c r="L351" s="13"/>
      <c r="M351" s="3"/>
      <c r="N351" s="48">
        <v>262</v>
      </c>
      <c r="O351" s="48">
        <v>262</v>
      </c>
      <c r="P351" s="3"/>
      <c r="Q351" s="3"/>
      <c r="R351" s="3"/>
      <c r="S351" s="48">
        <v>262</v>
      </c>
    </row>
    <row r="352" spans="1:19" x14ac:dyDescent="0.15">
      <c r="A352" s="1">
        <v>18100</v>
      </c>
      <c r="G352" s="13"/>
      <c r="H352" s="13"/>
      <c r="I352" s="13"/>
      <c r="J352" s="13"/>
      <c r="K352" s="13"/>
      <c r="L352" s="13"/>
      <c r="M352" s="3"/>
      <c r="N352" s="3"/>
      <c r="O352" s="3"/>
      <c r="P352" s="3"/>
      <c r="Q352" s="3"/>
      <c r="R352" s="3"/>
      <c r="S352" s="3"/>
    </row>
    <row r="353" spans="1:19" x14ac:dyDescent="0.15">
      <c r="A353" s="1">
        <v>18100</v>
      </c>
      <c r="G353" s="50">
        <v>19</v>
      </c>
      <c r="H353" s="50">
        <v>19</v>
      </c>
      <c r="I353" s="49"/>
      <c r="J353" s="49"/>
      <c r="K353" s="13"/>
      <c r="L353" s="13"/>
      <c r="M353" s="3"/>
      <c r="N353" s="3"/>
      <c r="O353" s="3"/>
      <c r="P353" s="3"/>
      <c r="Q353" s="3"/>
      <c r="R353" s="3"/>
      <c r="S353" s="3"/>
    </row>
    <row r="354" spans="1:19" x14ac:dyDescent="0.15">
      <c r="A354" s="1">
        <v>18100</v>
      </c>
      <c r="G354" s="50">
        <v>38</v>
      </c>
      <c r="H354" s="50">
        <v>38</v>
      </c>
      <c r="I354" s="50">
        <v>27</v>
      </c>
      <c r="J354" s="49"/>
      <c r="K354" s="13"/>
      <c r="L354" s="13"/>
      <c r="M354" s="3"/>
      <c r="N354" s="3"/>
      <c r="O354" s="3"/>
      <c r="P354" s="3"/>
      <c r="Q354" s="3"/>
      <c r="R354" s="3"/>
      <c r="S354" s="3"/>
    </row>
    <row r="355" spans="1:19" x14ac:dyDescent="0.15">
      <c r="A355" s="1">
        <v>18100</v>
      </c>
      <c r="G355" s="50">
        <v>75</v>
      </c>
      <c r="H355" s="50">
        <v>75</v>
      </c>
      <c r="I355" s="50">
        <v>53</v>
      </c>
      <c r="J355" s="50">
        <v>53</v>
      </c>
      <c r="K355" s="13"/>
      <c r="L355" s="13"/>
      <c r="M355" s="3"/>
      <c r="N355" s="3"/>
      <c r="O355" s="3"/>
      <c r="P355" s="3"/>
      <c r="Q355" s="3"/>
      <c r="R355" s="3"/>
      <c r="S355" s="3"/>
    </row>
    <row r="356" spans="1:19" x14ac:dyDescent="0.15">
      <c r="A356" s="1">
        <v>18100</v>
      </c>
      <c r="G356" s="50">
        <v>150</v>
      </c>
      <c r="H356" s="50">
        <v>150</v>
      </c>
      <c r="I356" s="50">
        <v>105</v>
      </c>
      <c r="J356" s="50">
        <v>105</v>
      </c>
      <c r="K356" s="13"/>
      <c r="L356" s="13"/>
      <c r="M356" s="3"/>
      <c r="N356" s="3"/>
      <c r="O356" s="3"/>
      <c r="P356" s="3"/>
      <c r="Q356" s="3"/>
      <c r="R356" s="3"/>
      <c r="S356" s="13">
        <v>262</v>
      </c>
    </row>
    <row r="357" spans="1:19" x14ac:dyDescent="0.15">
      <c r="A357" s="1">
        <v>18101</v>
      </c>
      <c r="G357" s="13"/>
      <c r="H357" s="13"/>
      <c r="I357" s="13"/>
      <c r="J357" s="13"/>
      <c r="K357" s="13"/>
      <c r="L357" s="13"/>
      <c r="M357" s="3"/>
      <c r="N357" s="3"/>
      <c r="O357" s="3"/>
      <c r="P357" s="3"/>
      <c r="Q357" s="3"/>
      <c r="R357" s="3"/>
      <c r="S357" s="3"/>
    </row>
    <row r="358" spans="1:19" x14ac:dyDescent="0.15">
      <c r="A358" s="1">
        <v>18101</v>
      </c>
      <c r="G358" s="50">
        <v>19</v>
      </c>
      <c r="H358" s="50">
        <v>19</v>
      </c>
      <c r="I358" s="49"/>
      <c r="J358" s="49"/>
      <c r="K358" s="13"/>
      <c r="L358" s="13"/>
      <c r="M358" s="3"/>
      <c r="N358" s="3"/>
      <c r="O358" s="3"/>
      <c r="P358" s="3"/>
      <c r="Q358" s="3"/>
      <c r="R358" s="3"/>
      <c r="S358" s="3"/>
    </row>
    <row r="359" spans="1:19" x14ac:dyDescent="0.15">
      <c r="A359" s="1">
        <v>18101</v>
      </c>
      <c r="G359" s="50">
        <v>38</v>
      </c>
      <c r="H359" s="50">
        <v>38</v>
      </c>
      <c r="I359" s="50">
        <v>27</v>
      </c>
      <c r="J359" s="49"/>
      <c r="K359" s="13"/>
      <c r="L359" s="13"/>
      <c r="M359" s="3"/>
      <c r="N359" s="3"/>
      <c r="O359" s="3"/>
      <c r="P359" s="3"/>
      <c r="Q359" s="3"/>
      <c r="R359" s="3"/>
      <c r="S359" s="3"/>
    </row>
    <row r="360" spans="1:19" x14ac:dyDescent="0.15">
      <c r="A360" s="1">
        <v>18101</v>
      </c>
      <c r="G360" s="50">
        <v>75</v>
      </c>
      <c r="H360" s="50">
        <v>75</v>
      </c>
      <c r="I360" s="50">
        <v>53</v>
      </c>
      <c r="J360" s="50">
        <v>53</v>
      </c>
      <c r="K360" s="13"/>
      <c r="L360" s="13"/>
      <c r="M360" s="3"/>
      <c r="N360" s="3"/>
      <c r="O360" s="3"/>
      <c r="P360" s="3"/>
      <c r="Q360" s="3"/>
      <c r="R360" s="3"/>
      <c r="S360" s="3"/>
    </row>
    <row r="361" spans="1:19" x14ac:dyDescent="0.15">
      <c r="A361" s="1">
        <v>18101</v>
      </c>
      <c r="G361" s="50">
        <v>150</v>
      </c>
      <c r="H361" s="50">
        <v>150</v>
      </c>
      <c r="I361" s="50">
        <v>105</v>
      </c>
      <c r="J361" s="50">
        <v>105</v>
      </c>
      <c r="K361" s="13"/>
      <c r="L361" s="13"/>
      <c r="M361" s="3"/>
      <c r="N361" s="3"/>
      <c r="O361" s="3"/>
      <c r="P361" s="3"/>
      <c r="Q361" s="3"/>
      <c r="R361" s="3"/>
      <c r="S361" s="13">
        <v>262</v>
      </c>
    </row>
    <row r="362" spans="1:19" x14ac:dyDescent="0.15">
      <c r="A362" s="1">
        <v>18102</v>
      </c>
      <c r="G362" s="13"/>
      <c r="H362" s="13"/>
      <c r="I362" s="13"/>
      <c r="J362" s="13"/>
      <c r="K362" s="13"/>
      <c r="L362" s="13"/>
      <c r="M362" s="3"/>
      <c r="N362" s="3"/>
      <c r="O362" s="3"/>
      <c r="P362" s="3"/>
      <c r="Q362" s="3"/>
      <c r="R362" s="3"/>
      <c r="S362" s="3"/>
    </row>
    <row r="363" spans="1:19" x14ac:dyDescent="0.15">
      <c r="A363" s="1">
        <v>18102</v>
      </c>
      <c r="G363" s="50">
        <v>19</v>
      </c>
      <c r="H363" s="50">
        <v>19</v>
      </c>
      <c r="I363" s="49"/>
      <c r="J363" s="49"/>
      <c r="K363" s="13"/>
      <c r="L363" s="13"/>
      <c r="M363" s="3"/>
      <c r="N363" s="3"/>
      <c r="O363" s="3"/>
      <c r="P363" s="3"/>
      <c r="Q363" s="3"/>
      <c r="R363" s="3"/>
      <c r="S363" s="3"/>
    </row>
    <row r="364" spans="1:19" x14ac:dyDescent="0.15">
      <c r="A364" s="1">
        <v>18102</v>
      </c>
      <c r="G364" s="50">
        <v>38</v>
      </c>
      <c r="H364" s="50">
        <v>38</v>
      </c>
      <c r="I364" s="50">
        <v>27</v>
      </c>
      <c r="J364" s="49"/>
      <c r="K364" s="13"/>
      <c r="L364" s="13"/>
      <c r="M364" s="3"/>
      <c r="N364" s="3"/>
      <c r="O364" s="3"/>
      <c r="P364" s="3"/>
      <c r="Q364" s="3"/>
      <c r="R364" s="3"/>
      <c r="S364" s="3"/>
    </row>
    <row r="365" spans="1:19" x14ac:dyDescent="0.15">
      <c r="A365" s="1">
        <v>18102</v>
      </c>
      <c r="G365" s="50">
        <v>75</v>
      </c>
      <c r="H365" s="50">
        <v>75</v>
      </c>
      <c r="I365" s="50">
        <v>53</v>
      </c>
      <c r="J365" s="50">
        <v>53</v>
      </c>
      <c r="K365" s="13"/>
      <c r="L365" s="13"/>
      <c r="M365" s="3"/>
      <c r="N365" s="3"/>
      <c r="O365" s="3"/>
      <c r="P365" s="3"/>
      <c r="Q365" s="3"/>
      <c r="R365" s="3"/>
      <c r="S365" s="3"/>
    </row>
    <row r="366" spans="1:19" x14ac:dyDescent="0.15">
      <c r="A366" s="1">
        <v>18102</v>
      </c>
      <c r="G366" s="50">
        <v>150</v>
      </c>
      <c r="H366" s="50">
        <v>150</v>
      </c>
      <c r="I366" s="50">
        <v>105</v>
      </c>
      <c r="J366" s="50">
        <v>105</v>
      </c>
      <c r="K366" s="13"/>
      <c r="L366" s="13"/>
      <c r="M366" s="3"/>
      <c r="N366" s="3"/>
      <c r="O366" s="3"/>
      <c r="P366" s="3"/>
      <c r="Q366" s="3"/>
      <c r="R366" s="3"/>
      <c r="S366" s="13">
        <v>262</v>
      </c>
    </row>
    <row r="367" spans="1:19" x14ac:dyDescent="0.15">
      <c r="A367" s="1">
        <v>18103</v>
      </c>
      <c r="G367" s="13"/>
      <c r="H367" s="13"/>
      <c r="I367" s="13"/>
      <c r="J367" s="13"/>
      <c r="K367" s="13"/>
      <c r="L367" s="13"/>
      <c r="M367" s="3"/>
      <c r="N367" s="3"/>
      <c r="O367" s="3"/>
      <c r="P367" s="3"/>
      <c r="Q367" s="3"/>
      <c r="R367" s="3"/>
      <c r="S367" s="3"/>
    </row>
    <row r="368" spans="1:19" x14ac:dyDescent="0.15">
      <c r="A368" s="1">
        <v>18103</v>
      </c>
      <c r="G368" s="50">
        <v>19</v>
      </c>
      <c r="H368" s="50">
        <v>19</v>
      </c>
      <c r="I368" s="49"/>
      <c r="J368" s="49"/>
      <c r="K368" s="13"/>
      <c r="L368" s="13"/>
      <c r="M368" s="3"/>
      <c r="N368" s="3"/>
      <c r="O368" s="3"/>
      <c r="P368" s="3"/>
      <c r="Q368" s="3"/>
      <c r="R368" s="3"/>
      <c r="S368" s="3"/>
    </row>
    <row r="369" spans="1:19" x14ac:dyDescent="0.15">
      <c r="A369" s="1">
        <v>18103</v>
      </c>
      <c r="G369" s="50">
        <v>38</v>
      </c>
      <c r="H369" s="50">
        <v>38</v>
      </c>
      <c r="I369" s="50">
        <v>27</v>
      </c>
      <c r="J369" s="49"/>
      <c r="K369" s="13"/>
      <c r="L369" s="13"/>
      <c r="M369" s="3"/>
      <c r="N369" s="3"/>
      <c r="O369" s="3"/>
      <c r="P369" s="3"/>
      <c r="Q369" s="3"/>
      <c r="R369" s="3"/>
      <c r="S369" s="3"/>
    </row>
    <row r="370" spans="1:19" x14ac:dyDescent="0.15">
      <c r="A370" s="1">
        <v>18103</v>
      </c>
      <c r="G370" s="50">
        <v>75</v>
      </c>
      <c r="H370" s="50">
        <v>75</v>
      </c>
      <c r="I370" s="50">
        <v>53</v>
      </c>
      <c r="J370" s="50">
        <v>53</v>
      </c>
      <c r="K370" s="13"/>
      <c r="L370" s="13"/>
      <c r="M370" s="3"/>
      <c r="N370" s="3"/>
      <c r="O370" s="3"/>
      <c r="P370" s="3"/>
      <c r="Q370" s="3"/>
      <c r="R370" s="3"/>
      <c r="S370" s="3"/>
    </row>
    <row r="371" spans="1:19" x14ac:dyDescent="0.15">
      <c r="A371" s="1">
        <v>18103</v>
      </c>
      <c r="G371" s="50">
        <v>150</v>
      </c>
      <c r="H371" s="50">
        <v>150</v>
      </c>
      <c r="I371" s="50">
        <v>105</v>
      </c>
      <c r="J371" s="50">
        <v>105</v>
      </c>
      <c r="K371" s="13"/>
      <c r="L371" s="13"/>
      <c r="M371" s="3"/>
      <c r="N371" s="3"/>
      <c r="O371" s="3"/>
      <c r="P371" s="3"/>
      <c r="Q371" s="3"/>
      <c r="R371" s="3"/>
      <c r="S371" s="13">
        <v>262</v>
      </c>
    </row>
    <row r="372" spans="1:19" x14ac:dyDescent="0.15">
      <c r="A372" s="1">
        <v>18104</v>
      </c>
      <c r="G372" s="13"/>
      <c r="H372" s="13"/>
      <c r="I372" s="13"/>
      <c r="J372" s="13"/>
      <c r="K372" s="13"/>
      <c r="L372" s="13"/>
      <c r="M372" s="3"/>
      <c r="N372" s="3"/>
      <c r="O372" s="3"/>
      <c r="P372" s="3"/>
      <c r="Q372" s="3"/>
      <c r="R372" s="3"/>
      <c r="S372" s="3"/>
    </row>
    <row r="373" spans="1:19" x14ac:dyDescent="0.15">
      <c r="A373" s="1">
        <v>18104</v>
      </c>
      <c r="G373" s="50">
        <v>19</v>
      </c>
      <c r="H373" s="50">
        <v>19</v>
      </c>
      <c r="I373" s="49"/>
      <c r="J373" s="49"/>
      <c r="K373" s="13"/>
      <c r="L373" s="13"/>
      <c r="M373" s="3"/>
      <c r="N373" s="3"/>
      <c r="O373" s="3"/>
      <c r="P373" s="3"/>
      <c r="Q373" s="3"/>
      <c r="R373" s="3"/>
      <c r="S373" s="3"/>
    </row>
    <row r="374" spans="1:19" x14ac:dyDescent="0.15">
      <c r="A374" s="1">
        <v>18104</v>
      </c>
      <c r="G374" s="50">
        <v>38</v>
      </c>
      <c r="H374" s="50">
        <v>38</v>
      </c>
      <c r="I374" s="50">
        <v>27</v>
      </c>
      <c r="J374" s="49"/>
      <c r="K374" s="13"/>
      <c r="L374" s="13"/>
      <c r="M374" s="3"/>
      <c r="N374" s="3"/>
      <c r="O374" s="3"/>
      <c r="P374" s="3"/>
      <c r="Q374" s="3"/>
      <c r="R374" s="3"/>
      <c r="S374" s="3"/>
    </row>
    <row r="375" spans="1:19" x14ac:dyDescent="0.15">
      <c r="A375" s="1">
        <v>18104</v>
      </c>
      <c r="G375" s="50">
        <v>75</v>
      </c>
      <c r="H375" s="50">
        <v>75</v>
      </c>
      <c r="I375" s="50">
        <v>53</v>
      </c>
      <c r="J375" s="50">
        <v>53</v>
      </c>
      <c r="K375" s="13"/>
      <c r="L375" s="13"/>
      <c r="M375" s="3"/>
      <c r="N375" s="3"/>
      <c r="O375" s="3"/>
      <c r="P375" s="3"/>
      <c r="Q375" s="3"/>
      <c r="R375" s="3"/>
      <c r="S375" s="3"/>
    </row>
    <row r="376" spans="1:19" x14ac:dyDescent="0.15">
      <c r="A376" s="1">
        <v>18104</v>
      </c>
      <c r="G376" s="50">
        <v>150</v>
      </c>
      <c r="H376" s="50">
        <v>150</v>
      </c>
      <c r="I376" s="50">
        <v>105</v>
      </c>
      <c r="J376" s="50">
        <v>105</v>
      </c>
      <c r="K376" s="13"/>
      <c r="L376" s="13"/>
      <c r="M376" s="3"/>
      <c r="N376" s="3"/>
      <c r="O376" s="3"/>
      <c r="P376" s="3"/>
      <c r="Q376" s="3"/>
      <c r="R376" s="3"/>
      <c r="S376" s="13">
        <v>262</v>
      </c>
    </row>
    <row r="377" spans="1:19" x14ac:dyDescent="0.15">
      <c r="A377" s="1">
        <v>19100</v>
      </c>
      <c r="G377" s="13"/>
      <c r="H377" s="13"/>
      <c r="I377" s="13"/>
      <c r="J377" s="13"/>
      <c r="K377" s="13"/>
      <c r="L377" s="13"/>
      <c r="M377" s="3"/>
      <c r="N377" s="3"/>
      <c r="O377" s="3"/>
      <c r="P377" s="3"/>
      <c r="Q377" s="3"/>
      <c r="R377" s="3"/>
      <c r="S377" s="3"/>
    </row>
    <row r="378" spans="1:19" x14ac:dyDescent="0.15">
      <c r="A378" s="1">
        <v>19100</v>
      </c>
      <c r="G378" s="13"/>
      <c r="H378" s="13"/>
      <c r="I378" s="13"/>
      <c r="J378" s="13"/>
      <c r="K378" s="51">
        <v>113</v>
      </c>
      <c r="L378" s="13"/>
      <c r="M378" s="3"/>
      <c r="N378" s="3"/>
      <c r="O378" s="52"/>
      <c r="P378" s="52"/>
      <c r="Q378" s="53">
        <v>33</v>
      </c>
      <c r="R378" s="52"/>
      <c r="S378" s="3"/>
    </row>
    <row r="379" spans="1:19" x14ac:dyDescent="0.15">
      <c r="A379" s="1">
        <v>19100</v>
      </c>
      <c r="G379" s="13"/>
      <c r="H379" s="13"/>
      <c r="I379" s="13"/>
      <c r="J379" s="13"/>
      <c r="K379" s="51">
        <v>225</v>
      </c>
      <c r="L379" s="13"/>
      <c r="M379" s="3"/>
      <c r="N379" s="3"/>
      <c r="O379" s="52"/>
      <c r="P379" s="52"/>
      <c r="Q379" s="53">
        <v>66</v>
      </c>
      <c r="R379" s="53">
        <v>66</v>
      </c>
      <c r="S379" s="3"/>
    </row>
    <row r="380" spans="1:19" x14ac:dyDescent="0.15">
      <c r="A380" s="1">
        <v>19100</v>
      </c>
      <c r="G380" s="13"/>
      <c r="H380" s="13"/>
      <c r="I380" s="13"/>
      <c r="J380" s="13"/>
      <c r="K380" s="51">
        <v>450</v>
      </c>
      <c r="L380" s="13"/>
      <c r="M380" s="3"/>
      <c r="N380" s="3"/>
      <c r="O380" s="52"/>
      <c r="P380" s="53">
        <v>131</v>
      </c>
      <c r="Q380" s="53">
        <v>131</v>
      </c>
      <c r="R380" s="53">
        <v>131</v>
      </c>
      <c r="S380" s="3"/>
    </row>
    <row r="381" spans="1:19" x14ac:dyDescent="0.15">
      <c r="A381" s="1">
        <v>19100</v>
      </c>
      <c r="G381" s="13"/>
      <c r="H381" s="13"/>
      <c r="I381" s="13"/>
      <c r="J381" s="13"/>
      <c r="K381" s="51">
        <v>900</v>
      </c>
      <c r="L381" s="13"/>
      <c r="M381" s="3"/>
      <c r="N381" s="3"/>
      <c r="O381" s="53">
        <v>262</v>
      </c>
      <c r="P381" s="53">
        <v>262</v>
      </c>
      <c r="Q381" s="53">
        <v>262</v>
      </c>
      <c r="R381" s="53">
        <v>262</v>
      </c>
      <c r="S381" s="3"/>
    </row>
    <row r="382" spans="1:19" x14ac:dyDescent="0.15">
      <c r="A382" s="1">
        <v>19101</v>
      </c>
      <c r="G382" s="13"/>
      <c r="H382" s="13"/>
      <c r="I382" s="13"/>
      <c r="J382" s="13"/>
      <c r="K382" s="13"/>
      <c r="L382" s="13"/>
      <c r="M382" s="3"/>
      <c r="N382" s="3"/>
      <c r="O382" s="3"/>
      <c r="P382" s="3"/>
      <c r="Q382" s="3"/>
      <c r="R382" s="3"/>
      <c r="S382" s="3"/>
    </row>
    <row r="383" spans="1:19" x14ac:dyDescent="0.15">
      <c r="A383" s="1">
        <v>19101</v>
      </c>
      <c r="G383" s="13"/>
      <c r="H383" s="13"/>
      <c r="I383" s="13"/>
      <c r="J383" s="13"/>
      <c r="K383" s="53">
        <v>113</v>
      </c>
      <c r="L383" s="13"/>
      <c r="M383" s="3"/>
      <c r="N383" s="3"/>
      <c r="O383" s="52"/>
      <c r="P383" s="52"/>
      <c r="Q383" s="53">
        <v>33</v>
      </c>
      <c r="R383" s="52"/>
      <c r="S383" s="3"/>
    </row>
    <row r="384" spans="1:19" x14ac:dyDescent="0.15">
      <c r="A384" s="1">
        <v>19101</v>
      </c>
      <c r="G384" s="13"/>
      <c r="H384" s="13"/>
      <c r="I384" s="13"/>
      <c r="J384" s="13"/>
      <c r="K384" s="53">
        <v>225</v>
      </c>
      <c r="L384" s="13"/>
      <c r="M384" s="3"/>
      <c r="N384" s="3"/>
      <c r="O384" s="52"/>
      <c r="P384" s="52"/>
      <c r="Q384" s="53">
        <v>66</v>
      </c>
      <c r="R384" s="53">
        <v>66</v>
      </c>
      <c r="S384" s="3"/>
    </row>
    <row r="385" spans="1:19" x14ac:dyDescent="0.15">
      <c r="A385" s="1">
        <v>19101</v>
      </c>
      <c r="G385" s="13"/>
      <c r="H385" s="13"/>
      <c r="I385" s="13"/>
      <c r="J385" s="13"/>
      <c r="K385" s="53">
        <v>450</v>
      </c>
      <c r="L385" s="13"/>
      <c r="M385" s="3"/>
      <c r="N385" s="3"/>
      <c r="O385" s="52"/>
      <c r="P385" s="53">
        <v>131</v>
      </c>
      <c r="Q385" s="53">
        <v>131</v>
      </c>
      <c r="R385" s="53">
        <v>131</v>
      </c>
      <c r="S385" s="3"/>
    </row>
    <row r="386" spans="1:19" x14ac:dyDescent="0.15">
      <c r="A386" s="1">
        <v>19101</v>
      </c>
      <c r="G386" s="13"/>
      <c r="H386" s="13"/>
      <c r="I386" s="13"/>
      <c r="J386" s="13"/>
      <c r="K386" s="53">
        <v>900</v>
      </c>
      <c r="L386" s="13"/>
      <c r="M386" s="3"/>
      <c r="N386" s="3"/>
      <c r="O386" s="53">
        <v>262</v>
      </c>
      <c r="P386" s="53">
        <v>262</v>
      </c>
      <c r="Q386" s="53">
        <v>262</v>
      </c>
      <c r="R386" s="53">
        <v>262</v>
      </c>
      <c r="S386" s="3"/>
    </row>
    <row r="387" spans="1:19" x14ac:dyDescent="0.15">
      <c r="A387" s="1">
        <v>19102</v>
      </c>
      <c r="G387" s="13"/>
      <c r="H387" s="13"/>
      <c r="I387" s="13"/>
      <c r="J387" s="13"/>
      <c r="K387" s="13"/>
      <c r="L387" s="13"/>
      <c r="M387" s="3"/>
      <c r="N387" s="3"/>
      <c r="O387" s="3"/>
      <c r="P387" s="3"/>
      <c r="Q387" s="3"/>
      <c r="R387" s="3"/>
      <c r="S387" s="3"/>
    </row>
    <row r="388" spans="1:19" x14ac:dyDescent="0.15">
      <c r="A388" s="1">
        <v>19102</v>
      </c>
      <c r="G388" s="13"/>
      <c r="H388" s="13"/>
      <c r="I388" s="13"/>
      <c r="J388" s="13"/>
      <c r="K388" s="53">
        <v>113</v>
      </c>
      <c r="L388" s="13"/>
      <c r="M388" s="3"/>
      <c r="N388" s="3"/>
      <c r="O388" s="52"/>
      <c r="P388" s="52"/>
      <c r="Q388" s="53">
        <v>33</v>
      </c>
      <c r="R388" s="52"/>
      <c r="S388" s="3"/>
    </row>
    <row r="389" spans="1:19" x14ac:dyDescent="0.15">
      <c r="A389" s="1">
        <v>19102</v>
      </c>
      <c r="G389" s="13"/>
      <c r="H389" s="13"/>
      <c r="I389" s="13"/>
      <c r="J389" s="13"/>
      <c r="K389" s="53">
        <v>225</v>
      </c>
      <c r="L389" s="13"/>
      <c r="M389" s="3"/>
      <c r="N389" s="3"/>
      <c r="O389" s="52"/>
      <c r="P389" s="52"/>
      <c r="Q389" s="53">
        <v>66</v>
      </c>
      <c r="R389" s="53">
        <v>66</v>
      </c>
      <c r="S389" s="3"/>
    </row>
    <row r="390" spans="1:19" x14ac:dyDescent="0.15">
      <c r="A390" s="1">
        <v>19102</v>
      </c>
      <c r="G390" s="13"/>
      <c r="H390" s="13"/>
      <c r="I390" s="13"/>
      <c r="J390" s="13"/>
      <c r="K390" s="53">
        <v>450</v>
      </c>
      <c r="L390" s="13"/>
      <c r="M390" s="3"/>
      <c r="N390" s="3"/>
      <c r="O390" s="52"/>
      <c r="P390" s="53">
        <v>131</v>
      </c>
      <c r="Q390" s="53">
        <v>131</v>
      </c>
      <c r="R390" s="53">
        <v>131</v>
      </c>
      <c r="S390" s="3"/>
    </row>
    <row r="391" spans="1:19" x14ac:dyDescent="0.15">
      <c r="A391" s="1">
        <v>19102</v>
      </c>
      <c r="G391" s="13"/>
      <c r="H391" s="13"/>
      <c r="I391" s="13"/>
      <c r="J391" s="13"/>
      <c r="K391" s="53">
        <v>900</v>
      </c>
      <c r="L391" s="13"/>
      <c r="M391" s="3"/>
      <c r="N391" s="3"/>
      <c r="O391" s="53">
        <v>262</v>
      </c>
      <c r="P391" s="53">
        <v>262</v>
      </c>
      <c r="Q391" s="53">
        <v>262</v>
      </c>
      <c r="R391" s="53">
        <v>262</v>
      </c>
      <c r="S391" s="3"/>
    </row>
    <row r="392" spans="1:19" x14ac:dyDescent="0.15">
      <c r="A392" s="1">
        <v>19103</v>
      </c>
      <c r="G392" s="13"/>
      <c r="H392" s="13"/>
      <c r="I392" s="13"/>
      <c r="J392" s="13"/>
      <c r="K392" s="13"/>
      <c r="L392" s="13"/>
      <c r="M392" s="3"/>
      <c r="N392" s="3"/>
      <c r="O392" s="3"/>
      <c r="P392" s="3"/>
      <c r="Q392" s="3"/>
      <c r="R392" s="3"/>
      <c r="S392" s="3"/>
    </row>
    <row r="393" spans="1:19" x14ac:dyDescent="0.15">
      <c r="A393" s="1">
        <v>19103</v>
      </c>
      <c r="G393" s="13"/>
      <c r="H393" s="13"/>
      <c r="I393" s="13"/>
      <c r="J393" s="13"/>
      <c r="K393" s="53">
        <v>113</v>
      </c>
      <c r="L393" s="13"/>
      <c r="M393" s="3"/>
      <c r="N393" s="3"/>
      <c r="O393" s="52"/>
      <c r="P393" s="52"/>
      <c r="Q393" s="53">
        <v>33</v>
      </c>
      <c r="R393" s="52"/>
      <c r="S393" s="3"/>
    </row>
    <row r="394" spans="1:19" x14ac:dyDescent="0.15">
      <c r="A394" s="1">
        <v>19103</v>
      </c>
      <c r="G394" s="13"/>
      <c r="H394" s="13"/>
      <c r="I394" s="13"/>
      <c r="J394" s="13"/>
      <c r="K394" s="53">
        <v>225</v>
      </c>
      <c r="L394" s="13"/>
      <c r="M394" s="3"/>
      <c r="N394" s="3"/>
      <c r="O394" s="52"/>
      <c r="P394" s="52"/>
      <c r="Q394" s="53">
        <v>66</v>
      </c>
      <c r="R394" s="53">
        <v>66</v>
      </c>
      <c r="S394" s="3"/>
    </row>
    <row r="395" spans="1:19" x14ac:dyDescent="0.15">
      <c r="A395" s="1">
        <v>19103</v>
      </c>
      <c r="G395" s="13"/>
      <c r="H395" s="13"/>
      <c r="I395" s="13"/>
      <c r="J395" s="13"/>
      <c r="K395" s="53">
        <v>450</v>
      </c>
      <c r="L395" s="13"/>
      <c r="M395" s="3"/>
      <c r="N395" s="3"/>
      <c r="O395" s="52"/>
      <c r="P395" s="53">
        <v>131</v>
      </c>
      <c r="Q395" s="53">
        <v>131</v>
      </c>
      <c r="R395" s="53">
        <v>131</v>
      </c>
      <c r="S395" s="3"/>
    </row>
    <row r="396" spans="1:19" x14ac:dyDescent="0.15">
      <c r="A396" s="1">
        <v>19103</v>
      </c>
      <c r="G396" s="13"/>
      <c r="H396" s="13"/>
      <c r="I396" s="13"/>
      <c r="J396" s="13"/>
      <c r="K396" s="53">
        <v>900</v>
      </c>
      <c r="L396" s="13"/>
      <c r="M396" s="3"/>
      <c r="N396" s="3"/>
      <c r="O396" s="53">
        <v>262</v>
      </c>
      <c r="P396" s="53">
        <v>262</v>
      </c>
      <c r="Q396" s="53">
        <v>262</v>
      </c>
      <c r="R396" s="53">
        <v>262</v>
      </c>
      <c r="S396" s="3"/>
    </row>
    <row r="397" spans="1:19" x14ac:dyDescent="0.15">
      <c r="A397" s="1">
        <v>19104</v>
      </c>
      <c r="G397" s="13"/>
      <c r="H397" s="13"/>
      <c r="I397" s="13"/>
      <c r="J397" s="13"/>
      <c r="K397" s="13"/>
      <c r="L397" s="13"/>
      <c r="M397" s="3"/>
      <c r="N397" s="3"/>
      <c r="O397" s="3"/>
      <c r="P397" s="3"/>
      <c r="Q397" s="3"/>
      <c r="R397" s="3"/>
      <c r="S397" s="3"/>
    </row>
    <row r="398" spans="1:19" x14ac:dyDescent="0.15">
      <c r="A398" s="1">
        <v>19104</v>
      </c>
      <c r="G398" s="13"/>
      <c r="H398" s="13"/>
      <c r="I398" s="13"/>
      <c r="J398" s="13"/>
      <c r="K398" s="53">
        <v>113</v>
      </c>
      <c r="L398" s="13"/>
      <c r="M398" s="3"/>
      <c r="N398" s="3"/>
      <c r="O398" s="52"/>
      <c r="P398" s="52"/>
      <c r="Q398" s="53">
        <v>33</v>
      </c>
      <c r="R398" s="52"/>
      <c r="S398" s="3"/>
    </row>
    <row r="399" spans="1:19" x14ac:dyDescent="0.15">
      <c r="A399" s="1">
        <v>19104</v>
      </c>
      <c r="G399" s="13"/>
      <c r="H399" s="13"/>
      <c r="I399" s="13"/>
      <c r="J399" s="13"/>
      <c r="K399" s="53">
        <v>225</v>
      </c>
      <c r="L399" s="13"/>
      <c r="M399" s="3"/>
      <c r="N399" s="3"/>
      <c r="O399" s="52"/>
      <c r="P399" s="52"/>
      <c r="Q399" s="53">
        <v>66</v>
      </c>
      <c r="R399" s="53">
        <v>66</v>
      </c>
      <c r="S399" s="3"/>
    </row>
    <row r="400" spans="1:19" x14ac:dyDescent="0.15">
      <c r="A400" s="1">
        <v>19104</v>
      </c>
      <c r="G400" s="13"/>
      <c r="H400" s="13"/>
      <c r="I400" s="13"/>
      <c r="J400" s="13"/>
      <c r="K400" s="53">
        <v>450</v>
      </c>
      <c r="L400" s="13"/>
      <c r="M400" s="3"/>
      <c r="N400" s="3"/>
      <c r="O400" s="52"/>
      <c r="P400" s="53">
        <v>131</v>
      </c>
      <c r="Q400" s="53">
        <v>131</v>
      </c>
      <c r="R400" s="53">
        <v>131</v>
      </c>
      <c r="S400" s="3"/>
    </row>
    <row r="401" spans="1:19" x14ac:dyDescent="0.15">
      <c r="A401" s="1">
        <v>19104</v>
      </c>
      <c r="G401" s="13"/>
      <c r="H401" s="13"/>
      <c r="I401" s="13"/>
      <c r="J401" s="13"/>
      <c r="K401" s="53">
        <v>900</v>
      </c>
      <c r="L401" s="13"/>
      <c r="M401" s="3"/>
      <c r="N401" s="3"/>
      <c r="O401" s="53">
        <v>262</v>
      </c>
      <c r="P401" s="53">
        <v>262</v>
      </c>
      <c r="Q401" s="53">
        <v>262</v>
      </c>
      <c r="R401" s="53">
        <v>262</v>
      </c>
      <c r="S401" s="3"/>
    </row>
  </sheetData>
  <phoneticPr fontId="3" type="noConversion"/>
  <conditionalFormatting sqref="G2:S401">
    <cfRule type="cellIs" dxfId="0" priority="1" operator="equal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>征途网络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ymz</cp:lastModifiedBy>
  <dcterms:created xsi:type="dcterms:W3CDTF">2008-08-31T14:56:14Z</dcterms:created>
  <dcterms:modified xsi:type="dcterms:W3CDTF">2014-04-23T05:50:04Z</dcterms:modified>
</cp:coreProperties>
</file>