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5" yWindow="-15" windowWidth="25260" windowHeight="6030"/>
  </bookViews>
  <sheets>
    <sheet name="Sheet1" sheetId="1" r:id="rId1"/>
    <sheet name="道具类型" sheetId="4" r:id="rId2"/>
    <sheet name="字段说明" sheetId="2" r:id="rId3"/>
  </sheets>
  <calcPr calcId="152511"/>
  <fileRecoveryPr repairLoad="1"/>
</workbook>
</file>

<file path=xl/calcChain.xml><?xml version="1.0" encoding="utf-8"?>
<calcChain xmlns="http://schemas.openxmlformats.org/spreadsheetml/2006/main">
  <c r="F265" i="1" l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J253" i="1"/>
  <c r="H253" i="1"/>
  <c r="G253" i="1"/>
  <c r="J252" i="1"/>
  <c r="H252" i="1"/>
  <c r="G252" i="1"/>
  <c r="J251" i="1"/>
  <c r="H251" i="1"/>
  <c r="G251" i="1"/>
  <c r="J250" i="1"/>
  <c r="H250" i="1"/>
  <c r="G250" i="1"/>
  <c r="J249" i="1"/>
  <c r="H249" i="1"/>
  <c r="G249" i="1"/>
  <c r="J248" i="1"/>
  <c r="H248" i="1"/>
  <c r="G248" i="1"/>
  <c r="J247" i="1"/>
  <c r="H247" i="1"/>
  <c r="G247" i="1"/>
  <c r="J246" i="1"/>
  <c r="H246" i="1"/>
  <c r="G246" i="1"/>
  <c r="D246" i="1"/>
  <c r="J245" i="1"/>
  <c r="H245" i="1"/>
  <c r="G245" i="1"/>
  <c r="D245" i="1"/>
  <c r="J244" i="1"/>
  <c r="H244" i="1"/>
  <c r="G244" i="1"/>
  <c r="D244" i="1"/>
  <c r="J243" i="1"/>
  <c r="H243" i="1"/>
  <c r="G243" i="1"/>
  <c r="D243" i="1"/>
  <c r="J242" i="1"/>
  <c r="H242" i="1"/>
  <c r="G242" i="1"/>
  <c r="D242" i="1"/>
  <c r="I241" i="1"/>
  <c r="H241" i="1"/>
  <c r="G241" i="1"/>
  <c r="I240" i="1"/>
  <c r="H240" i="1"/>
  <c r="G240" i="1"/>
  <c r="I239" i="1"/>
  <c r="H239" i="1"/>
  <c r="G239" i="1"/>
  <c r="I238" i="1"/>
  <c r="H238" i="1"/>
  <c r="G238" i="1"/>
  <c r="I237" i="1"/>
  <c r="H237" i="1"/>
  <c r="G237" i="1"/>
  <c r="I236" i="1"/>
  <c r="H236" i="1"/>
  <c r="G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E223" i="1"/>
  <c r="E222" i="1"/>
  <c r="E221" i="1"/>
  <c r="E220" i="1"/>
  <c r="E219" i="1"/>
  <c r="E218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J199" i="1"/>
  <c r="H199" i="1"/>
  <c r="G199" i="1"/>
  <c r="J198" i="1"/>
  <c r="H198" i="1"/>
  <c r="G198" i="1"/>
  <c r="J197" i="1"/>
  <c r="H197" i="1"/>
  <c r="G197" i="1"/>
  <c r="J196" i="1"/>
  <c r="H196" i="1"/>
  <c r="G196" i="1"/>
  <c r="J195" i="1"/>
  <c r="H195" i="1"/>
  <c r="G195" i="1"/>
  <c r="J194" i="1"/>
  <c r="H194" i="1"/>
  <c r="G194" i="1"/>
  <c r="J193" i="1"/>
  <c r="H193" i="1"/>
  <c r="G193" i="1"/>
  <c r="J192" i="1"/>
  <c r="H192" i="1"/>
  <c r="G192" i="1"/>
  <c r="D192" i="1"/>
  <c r="J191" i="1"/>
  <c r="H191" i="1"/>
  <c r="G191" i="1"/>
  <c r="D191" i="1"/>
  <c r="J190" i="1"/>
  <c r="H190" i="1"/>
  <c r="G190" i="1"/>
  <c r="D190" i="1"/>
  <c r="J189" i="1"/>
  <c r="H189" i="1"/>
  <c r="G189" i="1"/>
  <c r="D189" i="1"/>
  <c r="J188" i="1"/>
  <c r="H188" i="1"/>
  <c r="G188" i="1"/>
  <c r="D188" i="1"/>
  <c r="I187" i="1"/>
  <c r="H187" i="1"/>
  <c r="G187" i="1"/>
  <c r="I186" i="1"/>
  <c r="H186" i="1"/>
  <c r="G186" i="1"/>
  <c r="I185" i="1"/>
  <c r="H185" i="1"/>
  <c r="G185" i="1"/>
  <c r="I184" i="1"/>
  <c r="H184" i="1"/>
  <c r="G184" i="1"/>
  <c r="I183" i="1"/>
  <c r="H183" i="1"/>
  <c r="G183" i="1"/>
  <c r="I182" i="1"/>
  <c r="H182" i="1"/>
  <c r="G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E169" i="1"/>
  <c r="E168" i="1"/>
  <c r="E167" i="1"/>
  <c r="E166" i="1"/>
  <c r="E165" i="1"/>
  <c r="E164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J145" i="1"/>
  <c r="H145" i="1"/>
  <c r="G145" i="1"/>
  <c r="J144" i="1"/>
  <c r="H144" i="1"/>
  <c r="G144" i="1"/>
  <c r="J143" i="1"/>
  <c r="H143" i="1"/>
  <c r="G143" i="1"/>
  <c r="J142" i="1"/>
  <c r="H142" i="1"/>
  <c r="G142" i="1"/>
  <c r="J141" i="1"/>
  <c r="H141" i="1"/>
  <c r="G141" i="1"/>
  <c r="J140" i="1"/>
  <c r="H140" i="1"/>
  <c r="G140" i="1"/>
  <c r="J139" i="1"/>
  <c r="H139" i="1"/>
  <c r="G139" i="1"/>
  <c r="J138" i="1"/>
  <c r="H138" i="1"/>
  <c r="G138" i="1"/>
  <c r="D138" i="1"/>
  <c r="J137" i="1"/>
  <c r="H137" i="1"/>
  <c r="G137" i="1"/>
  <c r="D137" i="1"/>
  <c r="J136" i="1"/>
  <c r="H136" i="1"/>
  <c r="G136" i="1"/>
  <c r="D136" i="1"/>
  <c r="J135" i="1"/>
  <c r="H135" i="1"/>
  <c r="G135" i="1"/>
  <c r="D135" i="1"/>
  <c r="J134" i="1"/>
  <c r="H134" i="1"/>
  <c r="G134" i="1"/>
  <c r="D134" i="1"/>
  <c r="I133" i="1"/>
  <c r="H133" i="1"/>
  <c r="G133" i="1"/>
  <c r="I132" i="1"/>
  <c r="H132" i="1"/>
  <c r="G132" i="1"/>
  <c r="I131" i="1"/>
  <c r="H131" i="1"/>
  <c r="G131" i="1"/>
  <c r="I130" i="1"/>
  <c r="H130" i="1"/>
  <c r="G130" i="1"/>
  <c r="I129" i="1"/>
  <c r="H129" i="1"/>
  <c r="G129" i="1"/>
  <c r="I128" i="1"/>
  <c r="H128" i="1"/>
  <c r="G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E115" i="1"/>
  <c r="E114" i="1"/>
  <c r="E113" i="1"/>
  <c r="E112" i="1"/>
  <c r="E111" i="1"/>
  <c r="E110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J91" i="1"/>
  <c r="H91" i="1"/>
  <c r="G91" i="1"/>
  <c r="J90" i="1"/>
  <c r="H90" i="1"/>
  <c r="G90" i="1"/>
  <c r="J89" i="1"/>
  <c r="H89" i="1"/>
  <c r="G89" i="1"/>
  <c r="J88" i="1"/>
  <c r="H88" i="1"/>
  <c r="G88" i="1"/>
  <c r="J87" i="1"/>
  <c r="H87" i="1"/>
  <c r="G87" i="1"/>
  <c r="J86" i="1"/>
  <c r="H86" i="1"/>
  <c r="G86" i="1"/>
  <c r="J85" i="1"/>
  <c r="H85" i="1"/>
  <c r="G85" i="1"/>
  <c r="J84" i="1"/>
  <c r="H84" i="1"/>
  <c r="G84" i="1"/>
  <c r="D84" i="1"/>
  <c r="J83" i="1"/>
  <c r="H83" i="1"/>
  <c r="G83" i="1"/>
  <c r="D83" i="1"/>
  <c r="J82" i="1"/>
  <c r="H82" i="1"/>
  <c r="G82" i="1"/>
  <c r="D82" i="1"/>
  <c r="J81" i="1"/>
  <c r="H81" i="1"/>
  <c r="G81" i="1"/>
  <c r="D81" i="1"/>
  <c r="J80" i="1"/>
  <c r="H80" i="1"/>
  <c r="G80" i="1"/>
  <c r="D80" i="1"/>
  <c r="I79" i="1"/>
  <c r="H79" i="1"/>
  <c r="G79" i="1"/>
  <c r="I78" i="1"/>
  <c r="H78" i="1"/>
  <c r="G78" i="1"/>
  <c r="I77" i="1"/>
  <c r="H77" i="1"/>
  <c r="G77" i="1"/>
  <c r="I76" i="1"/>
  <c r="H76" i="1"/>
  <c r="G76" i="1"/>
  <c r="I75" i="1"/>
  <c r="H75" i="1"/>
  <c r="G75" i="1"/>
  <c r="I74" i="1"/>
  <c r="H74" i="1"/>
  <c r="G74" i="1"/>
  <c r="F73" i="1"/>
  <c r="F72" i="1"/>
  <c r="F71" i="1"/>
  <c r="F70" i="1"/>
  <c r="F69" i="1"/>
  <c r="F68" i="1"/>
  <c r="F67" i="1"/>
  <c r="F66" i="1"/>
  <c r="F65" i="1"/>
  <c r="F64" i="1"/>
  <c r="F63" i="1"/>
  <c r="F62" i="1"/>
  <c r="E61" i="1"/>
  <c r="E60" i="1"/>
  <c r="E59" i="1"/>
  <c r="E58" i="1"/>
  <c r="E57" i="1"/>
  <c r="E56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J37" i="1"/>
  <c r="H37" i="1"/>
  <c r="G37" i="1"/>
  <c r="J36" i="1"/>
  <c r="H36" i="1"/>
  <c r="G36" i="1"/>
  <c r="J35" i="1"/>
  <c r="H35" i="1"/>
  <c r="G35" i="1"/>
  <c r="J34" i="1"/>
  <c r="H34" i="1"/>
  <c r="G34" i="1"/>
  <c r="J33" i="1"/>
  <c r="H33" i="1"/>
  <c r="G33" i="1"/>
  <c r="J32" i="1"/>
  <c r="H32" i="1"/>
  <c r="G32" i="1"/>
  <c r="J31" i="1"/>
  <c r="H31" i="1"/>
  <c r="G31" i="1"/>
  <c r="J30" i="1"/>
  <c r="H30" i="1"/>
  <c r="G30" i="1"/>
  <c r="D30" i="1"/>
  <c r="J29" i="1"/>
  <c r="H29" i="1"/>
  <c r="G29" i="1"/>
  <c r="D29" i="1"/>
  <c r="J28" i="1"/>
  <c r="H28" i="1"/>
  <c r="G28" i="1"/>
  <c r="D28" i="1"/>
  <c r="J27" i="1"/>
  <c r="H27" i="1"/>
  <c r="G27" i="1"/>
  <c r="D27" i="1"/>
  <c r="J26" i="1"/>
  <c r="H26" i="1"/>
  <c r="G26" i="1"/>
  <c r="D26" i="1"/>
  <c r="I25" i="1"/>
  <c r="H25" i="1"/>
  <c r="G25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F19" i="1"/>
  <c r="F18" i="1"/>
  <c r="F17" i="1"/>
  <c r="F16" i="1"/>
  <c r="F15" i="1"/>
  <c r="F14" i="1"/>
  <c r="F13" i="1"/>
  <c r="F12" i="1"/>
  <c r="F11" i="1"/>
  <c r="F10" i="1"/>
  <c r="F9" i="1"/>
  <c r="F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<sst xmlns="http://schemas.openxmlformats.org/spreadsheetml/2006/main" count="358" uniqueCount="151">
  <si>
    <t>id</t>
    <phoneticPr fontId="2" type="noConversion"/>
  </si>
  <si>
    <t>名称</t>
    <phoneticPr fontId="2" type="noConversion"/>
  </si>
  <si>
    <t>icon</t>
    <phoneticPr fontId="2" type="noConversion"/>
  </si>
  <si>
    <t>类型</t>
    <phoneticPr fontId="1" type="noConversion"/>
  </si>
  <si>
    <t>需求等级</t>
    <phoneticPr fontId="1" type="noConversion"/>
  </si>
  <si>
    <t>等级上限</t>
    <phoneticPr fontId="1" type="noConversion"/>
  </si>
  <si>
    <t>颜色</t>
    <phoneticPr fontId="1" type="noConversion"/>
  </si>
  <si>
    <t>职业</t>
    <phoneticPr fontId="1" type="noConversion"/>
  </si>
  <si>
    <t>是否叠加</t>
    <phoneticPr fontId="1" type="noConversion"/>
  </si>
  <si>
    <t>最大叠加数</t>
    <phoneticPr fontId="1" type="noConversion"/>
  </si>
  <si>
    <t>绑定模式</t>
    <phoneticPr fontId="1" type="noConversion"/>
  </si>
  <si>
    <t>耐久度</t>
    <phoneticPr fontId="1" type="noConversion"/>
  </si>
  <si>
    <t>耐久显示</t>
    <phoneticPr fontId="1" type="noConversion"/>
  </si>
  <si>
    <t>冷却类型</t>
    <phoneticPr fontId="1" type="noConversion"/>
  </si>
  <si>
    <t>冷却时间</t>
    <phoneticPr fontId="1" type="noConversion"/>
  </si>
  <si>
    <t>价格</t>
    <phoneticPr fontId="1" type="noConversion"/>
  </si>
  <si>
    <t>卖出价格</t>
    <phoneticPr fontId="1" type="noConversion"/>
  </si>
  <si>
    <t>说明</t>
    <phoneticPr fontId="1" type="noConversion"/>
  </si>
  <si>
    <t>\GitLab\Unity\shen1\Assets\Textures\ItemIcon</t>
    <phoneticPr fontId="1" type="noConversion"/>
  </si>
  <si>
    <t>（0-200），小于该字段数值（等于时可用），则道具无法使用</t>
    <phoneticPr fontId="1" type="noConversion"/>
  </si>
  <si>
    <t>(0-200)，大于该字段数字（等于时可用），则道具无法使用</t>
    <phoneticPr fontId="1" type="noConversion"/>
  </si>
  <si>
    <t>1-16个字符（最多8个汉字）</t>
    <phoneticPr fontId="1" type="noConversion"/>
  </si>
  <si>
    <t>128个字符（最多64个汉字）</t>
    <phoneticPr fontId="1" type="noConversion"/>
  </si>
  <si>
    <t>（0-5），0=白，1=蓝，2=黄，3=绿，4=紫，5=赤</t>
    <phoneticPr fontId="1" type="noConversion"/>
  </si>
  <si>
    <t>（0-1），0=不可，1=可以</t>
    <phoneticPr fontId="1" type="noConversion"/>
  </si>
  <si>
    <t>（0-65535），尽量按照99,999,9999三种最大来配置</t>
    <phoneticPr fontId="1" type="noConversion"/>
  </si>
  <si>
    <t>（0-4294967295）单位是1银</t>
    <phoneticPr fontId="1" type="noConversion"/>
  </si>
  <si>
    <t>卖出价格=价格/5，部分道具价格可以单独配置</t>
    <phoneticPr fontId="1" type="noConversion"/>
  </si>
  <si>
    <t>（0-3），0=全职业，1=战士，2=道士，3=法师</t>
    <phoneticPr fontId="1" type="noConversion"/>
  </si>
  <si>
    <t>（0-2），0=不绑定，1=获得后绑定，2=使用后绑定</t>
    <phoneticPr fontId="1" type="noConversion"/>
  </si>
  <si>
    <t>（0-2），0=无耐久，1=使用次数，2=时间</t>
    <phoneticPr fontId="1" type="noConversion"/>
  </si>
  <si>
    <t>（0-4294967295）单位是秒</t>
    <phoneticPr fontId="1" type="noConversion"/>
  </si>
  <si>
    <t>（0-4294967295），耐久显示=1时是次数，耐久显示=2时是秒</t>
    <phoneticPr fontId="1" type="noConversion"/>
  </si>
  <si>
    <t>冷却类型不同，冷却时间不占用公共冷却，该字段手游中不会大范围使用
1=药剂冷却
2=回城卷冷却</t>
    <phoneticPr fontId="1" type="noConversion"/>
  </si>
  <si>
    <t>道具的编号，最大为65535
1000-1999，战士武器
2000-2999，道士武器
3000-3999，法师武器
11000-11999，护腕
12000-12999，衣服
13000-13999，裤子
14000-14999，项链
15000-15999，戒指
16000-16999，靴子
20000-20999，药剂类道具
21000-21999，卷轴类道具
22000-22999，强化类道具
23000-23999，任务类道具
30000-39999，礼包类道具</t>
    <phoneticPr fontId="1" type="noConversion"/>
  </si>
  <si>
    <t>（0-255），方便程序处理同类道具效果
[100,255]为各种道具
该字段文本显示，在本表格Sheet2中配置</t>
    <phoneticPr fontId="1" type="noConversion"/>
  </si>
  <si>
    <t>类型</t>
  </si>
  <si>
    <t>类型名称</t>
  </si>
  <si>
    <t>装备位置</t>
  </si>
  <si>
    <t>是否需要回收</t>
  </si>
  <si>
    <t>类型说明</t>
    <phoneticPr fontId="2" type="noConversion"/>
  </si>
  <si>
    <t>武器[战士]</t>
    <phoneticPr fontId="2" type="noConversion"/>
  </si>
  <si>
    <t>武器[道士]</t>
    <phoneticPr fontId="2" type="noConversion"/>
  </si>
  <si>
    <t>武器[法师]</t>
    <phoneticPr fontId="2" type="noConversion"/>
  </si>
  <si>
    <t>护腕</t>
    <phoneticPr fontId="2" type="noConversion"/>
  </si>
  <si>
    <t>衣服</t>
    <phoneticPr fontId="2" type="noConversion"/>
  </si>
  <si>
    <t>裤子</t>
    <phoneticPr fontId="2" type="noConversion"/>
  </si>
  <si>
    <t>项链</t>
    <phoneticPr fontId="2" type="noConversion"/>
  </si>
  <si>
    <t>戒指</t>
    <phoneticPr fontId="2" type="noConversion"/>
  </si>
  <si>
    <t>靴子</t>
    <phoneticPr fontId="2" type="noConversion"/>
  </si>
  <si>
    <t>恢复药剂</t>
    <phoneticPr fontId="2" type="noConversion"/>
  </si>
  <si>
    <t>生命药剂</t>
    <phoneticPr fontId="2" type="noConversion"/>
  </si>
  <si>
    <t>卷轴道具</t>
    <phoneticPr fontId="2" type="noConversion"/>
  </si>
  <si>
    <t>回城卷等</t>
    <phoneticPr fontId="2" type="noConversion"/>
  </si>
  <si>
    <t>强化道具</t>
    <phoneticPr fontId="2" type="noConversion"/>
  </si>
  <si>
    <t>提升装备属性类道具</t>
    <phoneticPr fontId="2" type="noConversion"/>
  </si>
  <si>
    <t>任务道具</t>
  </si>
  <si>
    <t>任务所需的道具</t>
    <phoneticPr fontId="2" type="noConversion"/>
  </si>
  <si>
    <t>礼包道具</t>
    <phoneticPr fontId="2" type="noConversion"/>
  </si>
  <si>
    <t>活动、礼包类道具</t>
    <phoneticPr fontId="2" type="noConversion"/>
  </si>
  <si>
    <t>命中</t>
    <phoneticPr fontId="1" type="noConversion"/>
  </si>
  <si>
    <t>闪避</t>
    <phoneticPr fontId="1" type="noConversion"/>
  </si>
  <si>
    <t>格挡</t>
    <phoneticPr fontId="1" type="noConversion"/>
  </si>
  <si>
    <t>物免</t>
    <phoneticPr fontId="1" type="noConversion"/>
  </si>
  <si>
    <t>战士武器6级</t>
  </si>
  <si>
    <t>道士武器6级</t>
  </si>
  <si>
    <t>法师武器6级</t>
  </si>
  <si>
    <t>护腕6号</t>
  </si>
  <si>
    <t>衣服6号</t>
  </si>
  <si>
    <t>裤子6号</t>
  </si>
  <si>
    <t>项链6号</t>
  </si>
  <si>
    <t>戒指6号</t>
  </si>
  <si>
    <t>兽角枪</t>
    <phoneticPr fontId="1" type="noConversion"/>
  </si>
  <si>
    <t>虎牙枪</t>
    <phoneticPr fontId="1" type="noConversion"/>
  </si>
  <si>
    <t>火尖枪</t>
    <phoneticPr fontId="1" type="noConversion"/>
  </si>
  <si>
    <t>金凤枪</t>
    <phoneticPr fontId="1" type="noConversion"/>
  </si>
  <si>
    <t>火龙枪</t>
    <phoneticPr fontId="1" type="noConversion"/>
  </si>
  <si>
    <t>八卦扇</t>
    <phoneticPr fontId="1" type="noConversion"/>
  </si>
  <si>
    <t>烈焰扇</t>
    <phoneticPr fontId="1" type="noConversion"/>
  </si>
  <si>
    <t>云中扇</t>
    <phoneticPr fontId="1" type="noConversion"/>
  </si>
  <si>
    <t>龙吟扇</t>
    <phoneticPr fontId="1" type="noConversion"/>
  </si>
  <si>
    <t>降龙扇</t>
    <phoneticPr fontId="1" type="noConversion"/>
  </si>
  <si>
    <t>紫霜剑</t>
    <phoneticPr fontId="1" type="noConversion"/>
  </si>
  <si>
    <t>三皇剑</t>
    <phoneticPr fontId="1" type="noConversion"/>
  </si>
  <si>
    <t>诛龙剑</t>
    <phoneticPr fontId="1" type="noConversion"/>
  </si>
  <si>
    <t>赤铜护腕</t>
    <phoneticPr fontId="1" type="noConversion"/>
  </si>
  <si>
    <t>星月护腕</t>
    <phoneticPr fontId="1" type="noConversion"/>
  </si>
  <si>
    <t>白虎护腕</t>
    <phoneticPr fontId="1" type="noConversion"/>
  </si>
  <si>
    <t>真龙护腕</t>
    <phoneticPr fontId="1" type="noConversion"/>
  </si>
  <si>
    <t>赤铜甲</t>
  </si>
  <si>
    <t>星月甲</t>
  </si>
  <si>
    <t>白虎甲</t>
  </si>
  <si>
    <t>真龙甲</t>
  </si>
  <si>
    <t>天残甲</t>
  </si>
  <si>
    <t>赤铜裤</t>
  </si>
  <si>
    <t>星月裤</t>
  </si>
  <si>
    <t>白虎裤</t>
  </si>
  <si>
    <t>真龙裤</t>
  </si>
  <si>
    <t>天残裤</t>
  </si>
  <si>
    <t>赤铜项链</t>
  </si>
  <si>
    <t>星月项链</t>
  </si>
  <si>
    <t>白虎项链</t>
  </si>
  <si>
    <t>真龙项链</t>
  </si>
  <si>
    <t>天残项链</t>
  </si>
  <si>
    <t>赤铜戒指</t>
  </si>
  <si>
    <t>星月戒指</t>
  </si>
  <si>
    <t>白虎戒指</t>
  </si>
  <si>
    <t>真龙戒指</t>
  </si>
  <si>
    <t>天残戒指</t>
  </si>
  <si>
    <t>赤铜靴</t>
  </si>
  <si>
    <t>星月靴</t>
  </si>
  <si>
    <t>白虎靴</t>
  </si>
  <si>
    <t>真龙靴</t>
  </si>
  <si>
    <t>天残靴</t>
  </si>
  <si>
    <t>最大生命</t>
    <phoneticPr fontId="1" type="noConversion"/>
  </si>
  <si>
    <t>魔免</t>
    <phoneticPr fontId="1" type="noConversion"/>
  </si>
  <si>
    <t>攻击速度</t>
    <phoneticPr fontId="1" type="noConversion"/>
  </si>
  <si>
    <t>致命</t>
    <phoneticPr fontId="1" type="noConversion"/>
  </si>
  <si>
    <t>天残护腕</t>
    <phoneticPr fontId="1" type="noConversion"/>
  </si>
  <si>
    <t>反伤</t>
    <phoneticPr fontId="1" type="noConversion"/>
  </si>
  <si>
    <t>需求等级</t>
    <phoneticPr fontId="8" type="noConversion"/>
  </si>
  <si>
    <t>品质系数</t>
    <phoneticPr fontId="1" type="noConversion"/>
  </si>
  <si>
    <t>移动速度</t>
    <phoneticPr fontId="1" type="noConversion"/>
  </si>
  <si>
    <t>暴击</t>
    <phoneticPr fontId="1" type="noConversion"/>
  </si>
  <si>
    <t>物攻</t>
    <phoneticPr fontId="1" type="noConversion"/>
  </si>
  <si>
    <t>魔攻</t>
    <phoneticPr fontId="1" type="noConversion"/>
  </si>
  <si>
    <t>物防</t>
    <phoneticPr fontId="1" type="noConversion"/>
  </si>
  <si>
    <t>魔防</t>
    <phoneticPr fontId="1" type="noConversion"/>
  </si>
  <si>
    <t>碧灵剑</t>
    <phoneticPr fontId="1" type="noConversion"/>
  </si>
  <si>
    <t>龙泉剑</t>
    <phoneticPr fontId="1" type="noConversion"/>
  </si>
  <si>
    <t>靴子6号</t>
    <phoneticPr fontId="1" type="noConversion"/>
  </si>
  <si>
    <t>兽角枪</t>
    <phoneticPr fontId="1" type="noConversion"/>
  </si>
  <si>
    <t>虎牙枪</t>
    <phoneticPr fontId="1" type="noConversion"/>
  </si>
  <si>
    <t>火尖枪</t>
    <phoneticPr fontId="1" type="noConversion"/>
  </si>
  <si>
    <t>金凤枪</t>
    <phoneticPr fontId="1" type="noConversion"/>
  </si>
  <si>
    <t>火龙枪</t>
    <phoneticPr fontId="1" type="noConversion"/>
  </si>
  <si>
    <t>八卦扇</t>
    <phoneticPr fontId="1" type="noConversion"/>
  </si>
  <si>
    <t>烈焰扇</t>
    <phoneticPr fontId="1" type="noConversion"/>
  </si>
  <si>
    <t>云中扇</t>
    <phoneticPr fontId="1" type="noConversion"/>
  </si>
  <si>
    <t>龙吟扇</t>
    <phoneticPr fontId="1" type="noConversion"/>
  </si>
  <si>
    <t>降龙扇</t>
    <phoneticPr fontId="1" type="noConversion"/>
  </si>
  <si>
    <t>紫霜剑</t>
    <phoneticPr fontId="1" type="noConversion"/>
  </si>
  <si>
    <t>碧灵剑</t>
    <phoneticPr fontId="1" type="noConversion"/>
  </si>
  <si>
    <t>龙泉剑</t>
    <phoneticPr fontId="1" type="noConversion"/>
  </si>
  <si>
    <t>三皇剑</t>
    <phoneticPr fontId="1" type="noConversion"/>
  </si>
  <si>
    <t>诛龙剑</t>
    <phoneticPr fontId="1" type="noConversion"/>
  </si>
  <si>
    <t>赤铜护腕</t>
    <phoneticPr fontId="1" type="noConversion"/>
  </si>
  <si>
    <t>星月护腕</t>
    <phoneticPr fontId="1" type="noConversion"/>
  </si>
  <si>
    <t>白虎护腕</t>
    <phoneticPr fontId="1" type="noConversion"/>
  </si>
  <si>
    <t>真龙护腕</t>
    <phoneticPr fontId="1" type="noConversion"/>
  </si>
  <si>
    <t>天残护腕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</si>
</sst>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9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color theme="0"/>
      <name val="微软雅黑"/>
      <family val="2"/>
      <charset val="134"/>
    </font>
    <font>
      <sz val="9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</borders>
  <cellStyleXfs count="2">
    <xf numFmtId="0" fontId="0" fillId="0" borderId="0"/>
    <xf numFmtId="0" fontId="5" fillId="0" borderId="0"/>
  </cellStyleXfs>
  <cellXfs count="15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5" fillId="0" borderId="0" xfId="1"/>
    <xf numFmtId="0" fontId="6" fillId="0" borderId="0" xfId="1" applyFont="1"/>
    <xf numFmtId="0" fontId="6" fillId="0" borderId="0" xfId="1" applyFont="1" applyAlignment="1">
      <alignment wrapText="1"/>
    </xf>
    <xf numFmtId="0" fontId="0" fillId="4" borderId="0" xfId="0" applyFill="1"/>
    <xf numFmtId="0" fontId="7" fillId="3" borderId="1" xfId="0" applyFont="1" applyFill="1" applyBorder="1" applyAlignment="1"/>
    <xf numFmtId="0" fontId="7" fillId="3" borderId="2" xfId="0" applyFont="1" applyFill="1" applyBorder="1" applyAlignment="1"/>
    <xf numFmtId="0" fontId="7" fillId="5" borderId="2" xfId="0" applyFont="1" applyFill="1" applyBorder="1" applyAlignment="1"/>
    <xf numFmtId="0" fontId="7" fillId="6" borderId="2" xfId="0" applyFont="1" applyFill="1" applyBorder="1" applyAlignment="1"/>
    <xf numFmtId="0" fontId="9" fillId="7" borderId="2" xfId="0" applyFont="1" applyFill="1" applyBorder="1" applyAlignment="1"/>
    <xf numFmtId="0" fontId="10" fillId="8" borderId="2" xfId="0" applyFont="1" applyFill="1" applyBorder="1" applyAlignment="1"/>
  </cellXfs>
  <cellStyles count="2">
    <cellStyle name="常规" xfId="0" builtinId="0"/>
    <cellStyle name="常规 2" xfId="1"/>
  </cellStyles>
  <dxfs count="281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1"/>
  <sheetViews>
    <sheetView tabSelected="1" workbookViewId="0">
      <pane ySplit="1" topLeftCell="A2" activePane="bottomLeft" state="frozen"/>
      <selection pane="bottomLeft" activeCell="A2" sqref="A2:R271"/>
    </sheetView>
  </sheetViews>
  <sheetFormatPr defaultRowHeight="13.5" x14ac:dyDescent="0.15"/>
  <cols>
    <col min="1" max="1" width="7.375" bestFit="1" customWidth="1"/>
    <col min="2" max="2" width="13" style="8" bestFit="1" customWidth="1"/>
    <col min="3" max="3" width="7.5" style="8" bestFit="1" customWidth="1"/>
    <col min="4" max="4" width="10.75" customWidth="1"/>
    <col min="5" max="17" width="9.125" bestFit="1" customWidth="1"/>
    <col min="18" max="19" width="7.5" style="8" bestFit="1" customWidth="1"/>
  </cols>
  <sheetData>
    <row r="1" spans="1:19" ht="15.75" x14ac:dyDescent="0.3">
      <c r="A1" s="9" t="s">
        <v>0</v>
      </c>
      <c r="B1" s="10" t="s">
        <v>1</v>
      </c>
      <c r="C1" s="10" t="s">
        <v>120</v>
      </c>
      <c r="D1" s="10" t="s">
        <v>114</v>
      </c>
      <c r="E1" s="10" t="s">
        <v>124</v>
      </c>
      <c r="F1" s="10" t="s">
        <v>125</v>
      </c>
      <c r="G1" s="10" t="s">
        <v>126</v>
      </c>
      <c r="H1" s="10" t="s">
        <v>127</v>
      </c>
      <c r="I1" s="10" t="s">
        <v>60</v>
      </c>
      <c r="J1" s="10" t="s">
        <v>61</v>
      </c>
      <c r="K1" s="10" t="s">
        <v>117</v>
      </c>
      <c r="L1" s="10" t="s">
        <v>123</v>
      </c>
      <c r="M1" s="10" t="s">
        <v>62</v>
      </c>
      <c r="N1" s="10" t="s">
        <v>63</v>
      </c>
      <c r="O1" s="10" t="s">
        <v>115</v>
      </c>
      <c r="P1" s="10" t="s">
        <v>119</v>
      </c>
      <c r="Q1" s="10" t="s">
        <v>122</v>
      </c>
      <c r="R1" s="10" t="s">
        <v>121</v>
      </c>
      <c r="S1" s="10" t="s">
        <v>116</v>
      </c>
    </row>
    <row r="2" spans="1:19" ht="15.75" x14ac:dyDescent="0.3">
      <c r="A2" s="9">
        <v>1000</v>
      </c>
      <c r="B2" s="10" t="s">
        <v>72</v>
      </c>
      <c r="C2" s="10">
        <v>1</v>
      </c>
      <c r="D2" s="10"/>
      <c r="E2" s="10">
        <f t="shared" ref="E2:E7" si="0">(10+($R2-1)*10+($C2-1)*2)*0.8</f>
        <v>8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>
        <v>1</v>
      </c>
      <c r="S2" s="10"/>
    </row>
    <row r="3" spans="1:19" ht="15.75" x14ac:dyDescent="0.3">
      <c r="A3" s="9">
        <v>1001</v>
      </c>
      <c r="B3" s="10" t="s">
        <v>73</v>
      </c>
      <c r="C3" s="10">
        <v>21</v>
      </c>
      <c r="D3" s="10"/>
      <c r="E3" s="10">
        <f t="shared" si="0"/>
        <v>40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>
        <v>1</v>
      </c>
      <c r="S3" s="10"/>
    </row>
    <row r="4" spans="1:19" ht="15.75" x14ac:dyDescent="0.3">
      <c r="A4" s="9">
        <v>1002</v>
      </c>
      <c r="B4" s="10" t="s">
        <v>74</v>
      </c>
      <c r="C4" s="10">
        <v>41</v>
      </c>
      <c r="D4" s="10"/>
      <c r="E4" s="10">
        <f t="shared" si="0"/>
        <v>72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>
        <v>1</v>
      </c>
      <c r="S4" s="10"/>
    </row>
    <row r="5" spans="1:19" ht="15.75" x14ac:dyDescent="0.3">
      <c r="A5" s="9">
        <v>1003</v>
      </c>
      <c r="B5" s="10" t="s">
        <v>75</v>
      </c>
      <c r="C5" s="10">
        <v>61</v>
      </c>
      <c r="D5" s="10"/>
      <c r="E5" s="10">
        <f t="shared" si="0"/>
        <v>104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>
        <v>1</v>
      </c>
      <c r="S5" s="10"/>
    </row>
    <row r="6" spans="1:19" ht="15.75" x14ac:dyDescent="0.3">
      <c r="A6" s="9">
        <v>1004</v>
      </c>
      <c r="B6" s="10" t="s">
        <v>76</v>
      </c>
      <c r="C6" s="10">
        <v>81</v>
      </c>
      <c r="D6" s="10"/>
      <c r="E6" s="10">
        <f t="shared" si="0"/>
        <v>136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>
        <v>1</v>
      </c>
      <c r="S6" s="10"/>
    </row>
    <row r="7" spans="1:19" ht="15.75" x14ac:dyDescent="0.3">
      <c r="A7" s="9">
        <v>1005</v>
      </c>
      <c r="B7" s="10" t="s">
        <v>64</v>
      </c>
      <c r="C7" s="10">
        <v>101</v>
      </c>
      <c r="D7" s="10"/>
      <c r="E7" s="10">
        <f t="shared" si="0"/>
        <v>168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>
        <v>1</v>
      </c>
      <c r="S7" s="10"/>
    </row>
    <row r="8" spans="1:19" ht="15.75" x14ac:dyDescent="0.3">
      <c r="A8" s="9">
        <v>2000</v>
      </c>
      <c r="B8" s="10" t="s">
        <v>77</v>
      </c>
      <c r="C8" s="10">
        <v>1</v>
      </c>
      <c r="D8" s="10"/>
      <c r="E8" s="10"/>
      <c r="F8" s="10">
        <f t="shared" ref="F8:F19" si="1">(10+($R8-1)*10+($C8-1)*2)*0.8</f>
        <v>8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>
        <v>1</v>
      </c>
      <c r="S8" s="10"/>
    </row>
    <row r="9" spans="1:19" ht="15.75" x14ac:dyDescent="0.3">
      <c r="A9" s="9">
        <v>2001</v>
      </c>
      <c r="B9" s="10" t="s">
        <v>78</v>
      </c>
      <c r="C9" s="10">
        <v>21</v>
      </c>
      <c r="D9" s="10"/>
      <c r="E9" s="10"/>
      <c r="F9" s="10">
        <f t="shared" si="1"/>
        <v>40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>
        <v>1</v>
      </c>
      <c r="S9" s="10"/>
    </row>
    <row r="10" spans="1:19" ht="15.75" x14ac:dyDescent="0.3">
      <c r="A10" s="9">
        <v>2002</v>
      </c>
      <c r="B10" s="10" t="s">
        <v>79</v>
      </c>
      <c r="C10" s="10">
        <v>41</v>
      </c>
      <c r="D10" s="10"/>
      <c r="E10" s="10"/>
      <c r="F10" s="10">
        <f t="shared" si="1"/>
        <v>72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>
        <v>1</v>
      </c>
      <c r="S10" s="10"/>
    </row>
    <row r="11" spans="1:19" ht="15.75" x14ac:dyDescent="0.3">
      <c r="A11" s="9">
        <v>2003</v>
      </c>
      <c r="B11" s="10" t="s">
        <v>80</v>
      </c>
      <c r="C11" s="10">
        <v>61</v>
      </c>
      <c r="D11" s="10"/>
      <c r="E11" s="10"/>
      <c r="F11" s="10">
        <f t="shared" si="1"/>
        <v>104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>
        <v>1</v>
      </c>
      <c r="S11" s="10"/>
    </row>
    <row r="12" spans="1:19" ht="15.75" x14ac:dyDescent="0.3">
      <c r="A12" s="9">
        <v>2004</v>
      </c>
      <c r="B12" s="10" t="s">
        <v>81</v>
      </c>
      <c r="C12" s="10">
        <v>81</v>
      </c>
      <c r="D12" s="10"/>
      <c r="E12" s="10"/>
      <c r="F12" s="10">
        <f t="shared" si="1"/>
        <v>136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>
        <v>1</v>
      </c>
      <c r="S12" s="10"/>
    </row>
    <row r="13" spans="1:19" ht="15.75" x14ac:dyDescent="0.3">
      <c r="A13" s="9">
        <v>2005</v>
      </c>
      <c r="B13" s="10" t="s">
        <v>65</v>
      </c>
      <c r="C13" s="10">
        <v>101</v>
      </c>
      <c r="D13" s="10"/>
      <c r="E13" s="10"/>
      <c r="F13" s="10">
        <f t="shared" si="1"/>
        <v>168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>
        <v>1</v>
      </c>
      <c r="S13" s="10"/>
    </row>
    <row r="14" spans="1:19" ht="15.75" x14ac:dyDescent="0.3">
      <c r="A14" s="9">
        <v>3000</v>
      </c>
      <c r="B14" s="10" t="s">
        <v>82</v>
      </c>
      <c r="C14" s="10">
        <v>1</v>
      </c>
      <c r="D14" s="10"/>
      <c r="E14" s="10"/>
      <c r="F14" s="10">
        <f t="shared" si="1"/>
        <v>8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>
        <v>1</v>
      </c>
      <c r="S14" s="10"/>
    </row>
    <row r="15" spans="1:19" ht="15.75" x14ac:dyDescent="0.3">
      <c r="A15" s="9">
        <v>3001</v>
      </c>
      <c r="B15" s="10" t="s">
        <v>128</v>
      </c>
      <c r="C15" s="10">
        <v>21</v>
      </c>
      <c r="D15" s="10"/>
      <c r="E15" s="10"/>
      <c r="F15" s="10">
        <f t="shared" si="1"/>
        <v>40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>
        <v>1</v>
      </c>
      <c r="S15" s="10"/>
    </row>
    <row r="16" spans="1:19" ht="15.75" x14ac:dyDescent="0.3">
      <c r="A16" s="9">
        <v>3002</v>
      </c>
      <c r="B16" s="10" t="s">
        <v>129</v>
      </c>
      <c r="C16" s="10">
        <v>41</v>
      </c>
      <c r="D16" s="10"/>
      <c r="E16" s="10"/>
      <c r="F16" s="10">
        <f t="shared" si="1"/>
        <v>72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>
        <v>1</v>
      </c>
      <c r="S16" s="10"/>
    </row>
    <row r="17" spans="1:19" ht="15.75" x14ac:dyDescent="0.3">
      <c r="A17" s="9">
        <v>3003</v>
      </c>
      <c r="B17" s="10" t="s">
        <v>83</v>
      </c>
      <c r="C17" s="10">
        <v>61</v>
      </c>
      <c r="D17" s="10"/>
      <c r="E17" s="10"/>
      <c r="F17" s="10">
        <f t="shared" si="1"/>
        <v>104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>
        <v>1</v>
      </c>
      <c r="S17" s="10"/>
    </row>
    <row r="18" spans="1:19" ht="15.75" x14ac:dyDescent="0.3">
      <c r="A18" s="9">
        <v>3004</v>
      </c>
      <c r="B18" s="10" t="s">
        <v>84</v>
      </c>
      <c r="C18" s="10">
        <v>81</v>
      </c>
      <c r="D18" s="10"/>
      <c r="E18" s="10"/>
      <c r="F18" s="10">
        <f t="shared" si="1"/>
        <v>136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>
        <v>1</v>
      </c>
      <c r="S18" s="10"/>
    </row>
    <row r="19" spans="1:19" ht="15.75" x14ac:dyDescent="0.3">
      <c r="A19" s="9">
        <v>3005</v>
      </c>
      <c r="B19" s="10" t="s">
        <v>66</v>
      </c>
      <c r="C19" s="10">
        <v>101</v>
      </c>
      <c r="D19" s="10"/>
      <c r="E19" s="10"/>
      <c r="F19" s="10">
        <f t="shared" si="1"/>
        <v>168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>
        <v>1</v>
      </c>
      <c r="S19" s="10"/>
    </row>
    <row r="20" spans="1:19" ht="15.75" x14ac:dyDescent="0.3">
      <c r="A20" s="9">
        <v>11000</v>
      </c>
      <c r="B20" s="10" t="s">
        <v>85</v>
      </c>
      <c r="C20" s="10">
        <v>2</v>
      </c>
      <c r="D20" s="10"/>
      <c r="E20" s="10"/>
      <c r="F20" s="10"/>
      <c r="G20" s="10">
        <f t="shared" ref="G20:G25" si="2">ROUNDUP((10+($R20-1)*10+($C20-1)*2)*0.5,0)</f>
        <v>6</v>
      </c>
      <c r="H20" s="10">
        <f t="shared" ref="H20:H25" si="3">ROUNDUP((10+($R20-1)*10+($C20-1)*1)*0.5,0)</f>
        <v>6</v>
      </c>
      <c r="I20" s="10">
        <f t="shared" ref="I20:I25" si="4">ROUNDUP(100+(($C20-2)*8+($R20-2)*15)*0.4,1)</f>
        <v>94</v>
      </c>
      <c r="J20" s="10"/>
      <c r="K20" s="10"/>
      <c r="L20" s="10"/>
      <c r="M20" s="10"/>
      <c r="N20" s="10"/>
      <c r="O20" s="10"/>
      <c r="P20" s="10"/>
      <c r="Q20" s="10"/>
      <c r="R20" s="10">
        <v>1</v>
      </c>
      <c r="S20" s="10"/>
    </row>
    <row r="21" spans="1:19" ht="15.75" x14ac:dyDescent="0.3">
      <c r="A21" s="9">
        <v>11001</v>
      </c>
      <c r="B21" s="10" t="s">
        <v>86</v>
      </c>
      <c r="C21" s="10">
        <v>22</v>
      </c>
      <c r="D21" s="10"/>
      <c r="E21" s="10"/>
      <c r="F21" s="10"/>
      <c r="G21" s="10">
        <f t="shared" si="2"/>
        <v>26</v>
      </c>
      <c r="H21" s="10">
        <f t="shared" si="3"/>
        <v>16</v>
      </c>
      <c r="I21" s="10">
        <f t="shared" si="4"/>
        <v>158</v>
      </c>
      <c r="J21" s="10"/>
      <c r="K21" s="10"/>
      <c r="L21" s="10"/>
      <c r="M21" s="10"/>
      <c r="N21" s="10"/>
      <c r="O21" s="10"/>
      <c r="P21" s="10"/>
      <c r="Q21" s="10"/>
      <c r="R21" s="10">
        <v>1</v>
      </c>
      <c r="S21" s="10"/>
    </row>
    <row r="22" spans="1:19" ht="15.75" x14ac:dyDescent="0.3">
      <c r="A22" s="9">
        <v>11002</v>
      </c>
      <c r="B22" s="10" t="s">
        <v>87</v>
      </c>
      <c r="C22" s="10">
        <v>42</v>
      </c>
      <c r="D22" s="10"/>
      <c r="E22" s="10"/>
      <c r="F22" s="10"/>
      <c r="G22" s="10">
        <f t="shared" si="2"/>
        <v>46</v>
      </c>
      <c r="H22" s="10">
        <f t="shared" si="3"/>
        <v>26</v>
      </c>
      <c r="I22" s="10">
        <f t="shared" si="4"/>
        <v>222</v>
      </c>
      <c r="J22" s="10"/>
      <c r="K22" s="10"/>
      <c r="L22" s="10"/>
      <c r="M22" s="10"/>
      <c r="N22" s="10"/>
      <c r="O22" s="10"/>
      <c r="P22" s="10"/>
      <c r="Q22" s="10"/>
      <c r="R22" s="10">
        <v>1</v>
      </c>
      <c r="S22" s="10"/>
    </row>
    <row r="23" spans="1:19" ht="15.75" x14ac:dyDescent="0.3">
      <c r="A23" s="9">
        <v>11003</v>
      </c>
      <c r="B23" s="10" t="s">
        <v>88</v>
      </c>
      <c r="C23" s="10">
        <v>62</v>
      </c>
      <c r="D23" s="10"/>
      <c r="E23" s="10"/>
      <c r="F23" s="10"/>
      <c r="G23" s="10">
        <f t="shared" si="2"/>
        <v>66</v>
      </c>
      <c r="H23" s="10">
        <f t="shared" si="3"/>
        <v>36</v>
      </c>
      <c r="I23" s="10">
        <f t="shared" si="4"/>
        <v>286</v>
      </c>
      <c r="J23" s="10"/>
      <c r="K23" s="10"/>
      <c r="L23" s="10"/>
      <c r="M23" s="10"/>
      <c r="N23" s="10"/>
      <c r="O23" s="10"/>
      <c r="P23" s="10"/>
      <c r="Q23" s="10"/>
      <c r="R23" s="10">
        <v>1</v>
      </c>
      <c r="S23" s="10"/>
    </row>
    <row r="24" spans="1:19" ht="15.75" x14ac:dyDescent="0.3">
      <c r="A24" s="9">
        <v>11004</v>
      </c>
      <c r="B24" s="10" t="s">
        <v>118</v>
      </c>
      <c r="C24" s="10">
        <v>82</v>
      </c>
      <c r="D24" s="10"/>
      <c r="E24" s="10"/>
      <c r="F24" s="10"/>
      <c r="G24" s="10">
        <f t="shared" si="2"/>
        <v>86</v>
      </c>
      <c r="H24" s="10">
        <f t="shared" si="3"/>
        <v>46</v>
      </c>
      <c r="I24" s="10">
        <f t="shared" si="4"/>
        <v>350</v>
      </c>
      <c r="J24" s="10"/>
      <c r="K24" s="10"/>
      <c r="L24" s="10"/>
      <c r="M24" s="10"/>
      <c r="N24" s="10"/>
      <c r="O24" s="10"/>
      <c r="P24" s="10"/>
      <c r="Q24" s="10"/>
      <c r="R24" s="10">
        <v>1</v>
      </c>
      <c r="S24" s="10"/>
    </row>
    <row r="25" spans="1:19" ht="15.75" x14ac:dyDescent="0.3">
      <c r="A25" s="9">
        <v>11005</v>
      </c>
      <c r="B25" s="10" t="s">
        <v>67</v>
      </c>
      <c r="C25" s="10">
        <v>102</v>
      </c>
      <c r="D25" s="10"/>
      <c r="E25" s="10"/>
      <c r="F25" s="10"/>
      <c r="G25" s="10">
        <f t="shared" si="2"/>
        <v>106</v>
      </c>
      <c r="H25" s="10">
        <f t="shared" si="3"/>
        <v>56</v>
      </c>
      <c r="I25" s="10">
        <f t="shared" si="4"/>
        <v>414</v>
      </c>
      <c r="J25" s="10"/>
      <c r="K25" s="10"/>
      <c r="L25" s="10"/>
      <c r="M25" s="10"/>
      <c r="N25" s="10"/>
      <c r="O25" s="10"/>
      <c r="P25" s="10"/>
      <c r="Q25" s="10"/>
      <c r="R25" s="10">
        <v>1</v>
      </c>
      <c r="S25" s="10"/>
    </row>
    <row r="26" spans="1:19" ht="15.75" x14ac:dyDescent="0.3">
      <c r="A26" s="9">
        <v>12000</v>
      </c>
      <c r="B26" s="10" t="s">
        <v>89</v>
      </c>
      <c r="C26" s="10">
        <v>3</v>
      </c>
      <c r="D26" s="10">
        <f>100+(C26-3)*40+(R26-1)*200</f>
        <v>100</v>
      </c>
      <c r="E26" s="10"/>
      <c r="F26" s="10"/>
      <c r="G26" s="10">
        <f t="shared" ref="G26:H37" si="5">ROUNDUP((10+($R26-1)*10+($C26-1)*2)*0.3,0)</f>
        <v>5</v>
      </c>
      <c r="H26" s="10">
        <f t="shared" si="5"/>
        <v>5</v>
      </c>
      <c r="I26" s="10"/>
      <c r="J26" s="10">
        <f t="shared" ref="J26:J31" si="6">ROUNDUP((100+($C26-2)*8+($R26-1)*15)*0.4,0)</f>
        <v>44</v>
      </c>
      <c r="K26" s="10"/>
      <c r="L26" s="10"/>
      <c r="M26" s="10"/>
      <c r="N26" s="10"/>
      <c r="O26" s="10"/>
      <c r="P26" s="10"/>
      <c r="Q26" s="10"/>
      <c r="R26" s="10">
        <v>1</v>
      </c>
      <c r="S26" s="10"/>
    </row>
    <row r="27" spans="1:19" ht="15.75" x14ac:dyDescent="0.3">
      <c r="A27" s="9">
        <v>12001</v>
      </c>
      <c r="B27" s="10" t="s">
        <v>90</v>
      </c>
      <c r="C27" s="10">
        <v>23</v>
      </c>
      <c r="D27" s="10">
        <f>100+(C27-3)*40+(R27-1)*200</f>
        <v>900</v>
      </c>
      <c r="E27" s="10"/>
      <c r="F27" s="10"/>
      <c r="G27" s="10">
        <f t="shared" si="5"/>
        <v>17</v>
      </c>
      <c r="H27" s="10">
        <f t="shared" si="5"/>
        <v>17</v>
      </c>
      <c r="I27" s="10"/>
      <c r="J27" s="10">
        <f t="shared" si="6"/>
        <v>108</v>
      </c>
      <c r="K27" s="10"/>
      <c r="L27" s="10"/>
      <c r="M27" s="10"/>
      <c r="N27" s="10"/>
      <c r="O27" s="10"/>
      <c r="P27" s="10"/>
      <c r="Q27" s="10"/>
      <c r="R27" s="10">
        <v>1</v>
      </c>
      <c r="S27" s="10"/>
    </row>
    <row r="28" spans="1:19" ht="15.75" x14ac:dyDescent="0.3">
      <c r="A28" s="9">
        <v>12002</v>
      </c>
      <c r="B28" s="10" t="s">
        <v>91</v>
      </c>
      <c r="C28" s="10">
        <v>43</v>
      </c>
      <c r="D28" s="10">
        <f>100+(C28-3)*40+(R28-1)*200</f>
        <v>1700</v>
      </c>
      <c r="E28" s="10"/>
      <c r="F28" s="10"/>
      <c r="G28" s="10">
        <f t="shared" si="5"/>
        <v>29</v>
      </c>
      <c r="H28" s="10">
        <f t="shared" si="5"/>
        <v>29</v>
      </c>
      <c r="I28" s="10"/>
      <c r="J28" s="10">
        <f t="shared" si="6"/>
        <v>172</v>
      </c>
      <c r="K28" s="10"/>
      <c r="L28" s="10"/>
      <c r="M28" s="10"/>
      <c r="N28" s="10"/>
      <c r="O28" s="10"/>
      <c r="P28" s="10"/>
      <c r="Q28" s="10"/>
      <c r="R28" s="10">
        <v>1</v>
      </c>
      <c r="S28" s="10"/>
    </row>
    <row r="29" spans="1:19" ht="15.75" x14ac:dyDescent="0.3">
      <c r="A29" s="9">
        <v>12003</v>
      </c>
      <c r="B29" s="10" t="s">
        <v>92</v>
      </c>
      <c r="C29" s="10">
        <v>63</v>
      </c>
      <c r="D29" s="10">
        <f>100+(C29-3)*40+(R29-1)*200</f>
        <v>2500</v>
      </c>
      <c r="E29" s="10"/>
      <c r="F29" s="10"/>
      <c r="G29" s="10">
        <f t="shared" si="5"/>
        <v>41</v>
      </c>
      <c r="H29" s="10">
        <f t="shared" si="5"/>
        <v>41</v>
      </c>
      <c r="I29" s="10"/>
      <c r="J29" s="10">
        <f t="shared" si="6"/>
        <v>236</v>
      </c>
      <c r="K29" s="10"/>
      <c r="L29" s="10"/>
      <c r="M29" s="10"/>
      <c r="N29" s="10"/>
      <c r="O29" s="10"/>
      <c r="P29" s="10"/>
      <c r="Q29" s="10"/>
      <c r="R29" s="10">
        <v>1</v>
      </c>
      <c r="S29" s="10"/>
    </row>
    <row r="30" spans="1:19" ht="15.75" x14ac:dyDescent="0.3">
      <c r="A30" s="9">
        <v>12004</v>
      </c>
      <c r="B30" s="10" t="s">
        <v>93</v>
      </c>
      <c r="C30" s="10">
        <v>83</v>
      </c>
      <c r="D30" s="10">
        <f>100+(C30-3)*40+(R30-1)*200</f>
        <v>3300</v>
      </c>
      <c r="E30" s="10"/>
      <c r="F30" s="10"/>
      <c r="G30" s="10">
        <f t="shared" si="5"/>
        <v>53</v>
      </c>
      <c r="H30" s="10">
        <f t="shared" si="5"/>
        <v>53</v>
      </c>
      <c r="I30" s="10"/>
      <c r="J30" s="10">
        <f t="shared" si="6"/>
        <v>300</v>
      </c>
      <c r="K30" s="10"/>
      <c r="L30" s="10"/>
      <c r="M30" s="10"/>
      <c r="N30" s="10"/>
      <c r="O30" s="10"/>
      <c r="P30" s="10"/>
      <c r="Q30" s="10"/>
      <c r="R30" s="10">
        <v>1</v>
      </c>
      <c r="S30" s="10"/>
    </row>
    <row r="31" spans="1:19" ht="15.75" x14ac:dyDescent="0.3">
      <c r="A31" s="9">
        <v>12005</v>
      </c>
      <c r="B31" s="10" t="s">
        <v>68</v>
      </c>
      <c r="C31" s="10">
        <v>103</v>
      </c>
      <c r="D31" s="10"/>
      <c r="E31" s="10"/>
      <c r="F31" s="10"/>
      <c r="G31" s="10">
        <f t="shared" si="5"/>
        <v>65</v>
      </c>
      <c r="H31" s="10">
        <f t="shared" si="5"/>
        <v>65</v>
      </c>
      <c r="I31" s="10"/>
      <c r="J31" s="10">
        <f t="shared" si="6"/>
        <v>364</v>
      </c>
      <c r="K31" s="10"/>
      <c r="L31" s="10"/>
      <c r="M31" s="10"/>
      <c r="N31" s="10"/>
      <c r="O31" s="10"/>
      <c r="P31" s="10"/>
      <c r="Q31" s="10"/>
      <c r="R31" s="10">
        <v>1</v>
      </c>
      <c r="S31" s="10"/>
    </row>
    <row r="32" spans="1:19" ht="15.75" x14ac:dyDescent="0.3">
      <c r="A32" s="9">
        <v>13000</v>
      </c>
      <c r="B32" s="10" t="s">
        <v>94</v>
      </c>
      <c r="C32" s="10">
        <v>4</v>
      </c>
      <c r="D32" s="10"/>
      <c r="E32" s="10"/>
      <c r="F32" s="10"/>
      <c r="G32" s="10">
        <f t="shared" si="5"/>
        <v>5</v>
      </c>
      <c r="H32" s="10">
        <f t="shared" si="5"/>
        <v>5</v>
      </c>
      <c r="I32" s="10"/>
      <c r="J32" s="10">
        <f t="shared" ref="J32:J37" si="7">ROUNDUP((100+($C32-2)*8+($R32-1)*15)*0.6,0)</f>
        <v>70</v>
      </c>
      <c r="K32" s="10"/>
      <c r="L32" s="10"/>
      <c r="M32" s="10"/>
      <c r="N32" s="10"/>
      <c r="O32" s="10"/>
      <c r="P32" s="10"/>
      <c r="Q32" s="10"/>
      <c r="R32" s="10">
        <v>1</v>
      </c>
      <c r="S32" s="10"/>
    </row>
    <row r="33" spans="1:19" ht="15.75" x14ac:dyDescent="0.3">
      <c r="A33" s="9">
        <v>13001</v>
      </c>
      <c r="B33" s="10" t="s">
        <v>95</v>
      </c>
      <c r="C33" s="10">
        <v>24</v>
      </c>
      <c r="D33" s="10"/>
      <c r="E33" s="10"/>
      <c r="F33" s="10"/>
      <c r="G33" s="10">
        <f t="shared" si="5"/>
        <v>17</v>
      </c>
      <c r="H33" s="10">
        <f t="shared" si="5"/>
        <v>17</v>
      </c>
      <c r="I33" s="10"/>
      <c r="J33" s="10">
        <f t="shared" si="7"/>
        <v>166</v>
      </c>
      <c r="K33" s="10"/>
      <c r="L33" s="10"/>
      <c r="M33" s="10"/>
      <c r="N33" s="10"/>
      <c r="O33" s="10"/>
      <c r="P33" s="10"/>
      <c r="Q33" s="10"/>
      <c r="R33" s="10">
        <v>1</v>
      </c>
      <c r="S33" s="10"/>
    </row>
    <row r="34" spans="1:19" ht="15.75" x14ac:dyDescent="0.3">
      <c r="A34" s="9">
        <v>13002</v>
      </c>
      <c r="B34" s="10" t="s">
        <v>96</v>
      </c>
      <c r="C34" s="10">
        <v>44</v>
      </c>
      <c r="D34" s="10"/>
      <c r="E34" s="10"/>
      <c r="F34" s="10"/>
      <c r="G34" s="10">
        <f t="shared" si="5"/>
        <v>29</v>
      </c>
      <c r="H34" s="10">
        <f t="shared" si="5"/>
        <v>29</v>
      </c>
      <c r="I34" s="10"/>
      <c r="J34" s="10">
        <f t="shared" si="7"/>
        <v>262</v>
      </c>
      <c r="K34" s="10"/>
      <c r="L34" s="10"/>
      <c r="M34" s="10"/>
      <c r="N34" s="10"/>
      <c r="O34" s="10"/>
      <c r="P34" s="10"/>
      <c r="Q34" s="10"/>
      <c r="R34" s="10">
        <v>1</v>
      </c>
      <c r="S34" s="10"/>
    </row>
    <row r="35" spans="1:19" ht="15.75" x14ac:dyDescent="0.3">
      <c r="A35" s="9">
        <v>13003</v>
      </c>
      <c r="B35" s="10" t="s">
        <v>97</v>
      </c>
      <c r="C35" s="10">
        <v>64</v>
      </c>
      <c r="D35" s="10"/>
      <c r="E35" s="10"/>
      <c r="F35" s="10"/>
      <c r="G35" s="10">
        <f t="shared" si="5"/>
        <v>41</v>
      </c>
      <c r="H35" s="10">
        <f t="shared" si="5"/>
        <v>41</v>
      </c>
      <c r="I35" s="10"/>
      <c r="J35" s="10">
        <f t="shared" si="7"/>
        <v>358</v>
      </c>
      <c r="K35" s="10"/>
      <c r="L35" s="10"/>
      <c r="M35" s="10"/>
      <c r="N35" s="10"/>
      <c r="O35" s="10"/>
      <c r="P35" s="10"/>
      <c r="Q35" s="10"/>
      <c r="R35" s="10">
        <v>1</v>
      </c>
      <c r="S35" s="10"/>
    </row>
    <row r="36" spans="1:19" ht="15.75" x14ac:dyDescent="0.3">
      <c r="A36" s="9">
        <v>13004</v>
      </c>
      <c r="B36" s="10" t="s">
        <v>98</v>
      </c>
      <c r="C36" s="10">
        <v>84</v>
      </c>
      <c r="D36" s="10"/>
      <c r="E36" s="10"/>
      <c r="F36" s="10"/>
      <c r="G36" s="10">
        <f t="shared" si="5"/>
        <v>53</v>
      </c>
      <c r="H36" s="10">
        <f t="shared" si="5"/>
        <v>53</v>
      </c>
      <c r="I36" s="10"/>
      <c r="J36" s="10">
        <f t="shared" si="7"/>
        <v>454</v>
      </c>
      <c r="K36" s="10"/>
      <c r="L36" s="10"/>
      <c r="M36" s="10"/>
      <c r="N36" s="10"/>
      <c r="O36" s="10"/>
      <c r="P36" s="10"/>
      <c r="Q36" s="10"/>
      <c r="R36" s="10">
        <v>1</v>
      </c>
      <c r="S36" s="10"/>
    </row>
    <row r="37" spans="1:19" ht="15.75" x14ac:dyDescent="0.3">
      <c r="A37" s="9">
        <v>13005</v>
      </c>
      <c r="B37" s="10" t="s">
        <v>69</v>
      </c>
      <c r="C37" s="10">
        <v>104</v>
      </c>
      <c r="D37" s="10"/>
      <c r="E37" s="10"/>
      <c r="F37" s="10"/>
      <c r="G37" s="10">
        <f t="shared" si="5"/>
        <v>65</v>
      </c>
      <c r="H37" s="10">
        <f t="shared" si="5"/>
        <v>65</v>
      </c>
      <c r="I37" s="10"/>
      <c r="J37" s="10">
        <f t="shared" si="7"/>
        <v>550</v>
      </c>
      <c r="K37" s="10"/>
      <c r="L37" s="10"/>
      <c r="M37" s="10"/>
      <c r="N37" s="10"/>
      <c r="O37" s="10"/>
      <c r="P37" s="10"/>
      <c r="Q37" s="10"/>
      <c r="R37" s="10">
        <v>1</v>
      </c>
      <c r="S37" s="10"/>
    </row>
    <row r="38" spans="1:19" ht="15.75" x14ac:dyDescent="0.3">
      <c r="A38" s="9">
        <v>14000</v>
      </c>
      <c r="B38" s="10" t="s">
        <v>99</v>
      </c>
      <c r="C38" s="10">
        <v>5</v>
      </c>
      <c r="D38" s="10"/>
      <c r="E38" s="10">
        <f t="shared" ref="E38:F43" si="8">(10+($R38-1)*10+($C38-5)*2)*0.2</f>
        <v>2</v>
      </c>
      <c r="F38" s="10">
        <f t="shared" si="8"/>
        <v>2</v>
      </c>
      <c r="G38" s="10"/>
      <c r="H38" s="10"/>
      <c r="I38" s="10"/>
      <c r="J38" s="10"/>
      <c r="K38" s="10">
        <v>100</v>
      </c>
      <c r="L38" s="10"/>
      <c r="M38" s="10"/>
      <c r="N38" s="10"/>
      <c r="O38" s="10"/>
      <c r="P38" s="10"/>
      <c r="Q38" s="10"/>
      <c r="R38" s="10">
        <v>1</v>
      </c>
      <c r="S38" s="10"/>
    </row>
    <row r="39" spans="1:19" ht="15.75" x14ac:dyDescent="0.3">
      <c r="A39" s="9">
        <v>14001</v>
      </c>
      <c r="B39" s="10" t="s">
        <v>100</v>
      </c>
      <c r="C39" s="10">
        <v>25</v>
      </c>
      <c r="D39" s="10"/>
      <c r="E39" s="10">
        <f t="shared" si="8"/>
        <v>10</v>
      </c>
      <c r="F39" s="10">
        <f t="shared" si="8"/>
        <v>10</v>
      </c>
      <c r="G39" s="10"/>
      <c r="H39" s="10"/>
      <c r="I39" s="10"/>
      <c r="J39" s="10"/>
      <c r="K39" s="10">
        <v>150</v>
      </c>
      <c r="L39" s="10"/>
      <c r="M39" s="10"/>
      <c r="N39" s="10"/>
      <c r="O39" s="10"/>
      <c r="P39" s="10"/>
      <c r="Q39" s="10"/>
      <c r="R39" s="10">
        <v>1</v>
      </c>
      <c r="S39" s="10"/>
    </row>
    <row r="40" spans="1:19" ht="15.75" x14ac:dyDescent="0.3">
      <c r="A40" s="9">
        <v>14002</v>
      </c>
      <c r="B40" s="10" t="s">
        <v>101</v>
      </c>
      <c r="C40" s="10">
        <v>45</v>
      </c>
      <c r="D40" s="10"/>
      <c r="E40" s="10">
        <f t="shared" si="8"/>
        <v>18</v>
      </c>
      <c r="F40" s="10">
        <f t="shared" si="8"/>
        <v>18</v>
      </c>
      <c r="G40" s="10"/>
      <c r="H40" s="10"/>
      <c r="I40" s="10"/>
      <c r="J40" s="10"/>
      <c r="K40" s="10">
        <v>200</v>
      </c>
      <c r="L40" s="10"/>
      <c r="M40" s="10"/>
      <c r="N40" s="10"/>
      <c r="O40" s="10"/>
      <c r="P40" s="10"/>
      <c r="Q40" s="10"/>
      <c r="R40" s="10">
        <v>1</v>
      </c>
      <c r="S40" s="10"/>
    </row>
    <row r="41" spans="1:19" ht="15.75" x14ac:dyDescent="0.3">
      <c r="A41" s="9">
        <v>14003</v>
      </c>
      <c r="B41" s="10" t="s">
        <v>102</v>
      </c>
      <c r="C41" s="10">
        <v>65</v>
      </c>
      <c r="D41" s="10"/>
      <c r="E41" s="10">
        <f t="shared" si="8"/>
        <v>26</v>
      </c>
      <c r="F41" s="10">
        <f t="shared" si="8"/>
        <v>26</v>
      </c>
      <c r="G41" s="10"/>
      <c r="H41" s="10"/>
      <c r="I41" s="10"/>
      <c r="J41" s="10"/>
      <c r="K41" s="10">
        <v>250</v>
      </c>
      <c r="L41" s="10"/>
      <c r="M41" s="10"/>
      <c r="N41" s="10"/>
      <c r="O41" s="10"/>
      <c r="P41" s="10"/>
      <c r="Q41" s="10"/>
      <c r="R41" s="10">
        <v>1</v>
      </c>
      <c r="S41" s="10"/>
    </row>
    <row r="42" spans="1:19" ht="15.75" x14ac:dyDescent="0.3">
      <c r="A42" s="9">
        <v>14004</v>
      </c>
      <c r="B42" s="10" t="s">
        <v>103</v>
      </c>
      <c r="C42" s="10">
        <v>85</v>
      </c>
      <c r="D42" s="10"/>
      <c r="E42" s="10">
        <f t="shared" si="8"/>
        <v>34</v>
      </c>
      <c r="F42" s="10">
        <f t="shared" si="8"/>
        <v>34</v>
      </c>
      <c r="G42" s="10"/>
      <c r="H42" s="10"/>
      <c r="I42" s="10"/>
      <c r="J42" s="10"/>
      <c r="K42" s="10">
        <v>300</v>
      </c>
      <c r="L42" s="10"/>
      <c r="M42" s="10"/>
      <c r="N42" s="10"/>
      <c r="O42" s="10"/>
      <c r="P42" s="10"/>
      <c r="Q42" s="10"/>
      <c r="R42" s="10">
        <v>1</v>
      </c>
      <c r="S42" s="10"/>
    </row>
    <row r="43" spans="1:19" ht="15.75" x14ac:dyDescent="0.3">
      <c r="A43" s="9">
        <v>14005</v>
      </c>
      <c r="B43" s="10" t="s">
        <v>70</v>
      </c>
      <c r="C43" s="10">
        <v>105</v>
      </c>
      <c r="D43" s="10"/>
      <c r="E43" s="10">
        <f t="shared" si="8"/>
        <v>42</v>
      </c>
      <c r="F43" s="10">
        <f t="shared" si="8"/>
        <v>42</v>
      </c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>
        <v>1</v>
      </c>
      <c r="S43" s="10"/>
    </row>
    <row r="44" spans="1:19" ht="15.75" x14ac:dyDescent="0.3">
      <c r="A44" s="9">
        <v>15000</v>
      </c>
      <c r="B44" s="10" t="s">
        <v>104</v>
      </c>
      <c r="C44" s="10">
        <v>6</v>
      </c>
      <c r="D44" s="10"/>
      <c r="E44" s="10">
        <f t="shared" ref="E44:F49" si="9">(10+($R44-1)*10+($C44-6)*2)*0.2</f>
        <v>2</v>
      </c>
      <c r="F44" s="10">
        <f t="shared" si="9"/>
        <v>2</v>
      </c>
      <c r="G44" s="10"/>
      <c r="H44" s="10"/>
      <c r="I44" s="10"/>
      <c r="J44" s="10"/>
      <c r="K44" s="10"/>
      <c r="L44" s="10">
        <v>100</v>
      </c>
      <c r="M44" s="10"/>
      <c r="N44" s="10"/>
      <c r="O44" s="10"/>
      <c r="P44" s="10"/>
      <c r="Q44" s="10"/>
      <c r="R44" s="10">
        <v>1</v>
      </c>
      <c r="S44" s="10"/>
    </row>
    <row r="45" spans="1:19" ht="15.75" x14ac:dyDescent="0.3">
      <c r="A45" s="9">
        <v>15001</v>
      </c>
      <c r="B45" s="10" t="s">
        <v>105</v>
      </c>
      <c r="C45" s="10">
        <v>26</v>
      </c>
      <c r="D45" s="10"/>
      <c r="E45" s="10">
        <f t="shared" si="9"/>
        <v>10</v>
      </c>
      <c r="F45" s="10">
        <f t="shared" si="9"/>
        <v>10</v>
      </c>
      <c r="G45" s="10"/>
      <c r="H45" s="10"/>
      <c r="I45" s="10"/>
      <c r="J45" s="10"/>
      <c r="K45" s="10"/>
      <c r="L45" s="10">
        <v>150</v>
      </c>
      <c r="M45" s="10"/>
      <c r="N45" s="10"/>
      <c r="O45" s="10"/>
      <c r="P45" s="10"/>
      <c r="Q45" s="10"/>
      <c r="R45" s="10">
        <v>1</v>
      </c>
      <c r="S45" s="10"/>
    </row>
    <row r="46" spans="1:19" ht="15.75" x14ac:dyDescent="0.3">
      <c r="A46" s="9">
        <v>15002</v>
      </c>
      <c r="B46" s="10" t="s">
        <v>106</v>
      </c>
      <c r="C46" s="10">
        <v>46</v>
      </c>
      <c r="D46" s="10"/>
      <c r="E46" s="10">
        <f t="shared" si="9"/>
        <v>18</v>
      </c>
      <c r="F46" s="10">
        <f t="shared" si="9"/>
        <v>18</v>
      </c>
      <c r="G46" s="10"/>
      <c r="H46" s="10"/>
      <c r="I46" s="10"/>
      <c r="J46" s="10"/>
      <c r="K46" s="10"/>
      <c r="L46" s="10">
        <v>200</v>
      </c>
      <c r="M46" s="10"/>
      <c r="N46" s="10"/>
      <c r="O46" s="10"/>
      <c r="P46" s="10"/>
      <c r="Q46" s="10"/>
      <c r="R46" s="10">
        <v>1</v>
      </c>
      <c r="S46" s="10"/>
    </row>
    <row r="47" spans="1:19" ht="15.75" x14ac:dyDescent="0.3">
      <c r="A47" s="9">
        <v>15003</v>
      </c>
      <c r="B47" s="10" t="s">
        <v>107</v>
      </c>
      <c r="C47" s="10">
        <v>66</v>
      </c>
      <c r="D47" s="10"/>
      <c r="E47" s="10">
        <f t="shared" si="9"/>
        <v>26</v>
      </c>
      <c r="F47" s="10">
        <f t="shared" si="9"/>
        <v>26</v>
      </c>
      <c r="G47" s="10"/>
      <c r="H47" s="10"/>
      <c r="I47" s="10"/>
      <c r="J47" s="10"/>
      <c r="K47" s="10"/>
      <c r="L47" s="10">
        <v>250</v>
      </c>
      <c r="M47" s="10"/>
      <c r="N47" s="10"/>
      <c r="O47" s="10"/>
      <c r="P47" s="10"/>
      <c r="Q47" s="10"/>
      <c r="R47" s="10">
        <v>1</v>
      </c>
      <c r="S47" s="10"/>
    </row>
    <row r="48" spans="1:19" ht="15.75" x14ac:dyDescent="0.3">
      <c r="A48" s="9">
        <v>15004</v>
      </c>
      <c r="B48" s="10" t="s">
        <v>108</v>
      </c>
      <c r="C48" s="10">
        <v>86</v>
      </c>
      <c r="D48" s="10"/>
      <c r="E48" s="10">
        <f t="shared" si="9"/>
        <v>34</v>
      </c>
      <c r="F48" s="10">
        <f t="shared" si="9"/>
        <v>34</v>
      </c>
      <c r="G48" s="10"/>
      <c r="H48" s="10"/>
      <c r="I48" s="10"/>
      <c r="J48" s="10"/>
      <c r="K48" s="10"/>
      <c r="L48" s="10">
        <v>300</v>
      </c>
      <c r="M48" s="10"/>
      <c r="N48" s="10"/>
      <c r="O48" s="10"/>
      <c r="P48" s="10"/>
      <c r="Q48" s="10"/>
      <c r="R48" s="10">
        <v>1</v>
      </c>
      <c r="S48" s="10"/>
    </row>
    <row r="49" spans="1:19" ht="15.75" x14ac:dyDescent="0.3">
      <c r="A49" s="9">
        <v>15005</v>
      </c>
      <c r="B49" s="10" t="s">
        <v>71</v>
      </c>
      <c r="C49" s="10">
        <v>106</v>
      </c>
      <c r="D49" s="10"/>
      <c r="E49" s="10">
        <f t="shared" si="9"/>
        <v>42</v>
      </c>
      <c r="F49" s="10">
        <f t="shared" si="9"/>
        <v>42</v>
      </c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>
        <v>1</v>
      </c>
      <c r="S49" s="10"/>
    </row>
    <row r="50" spans="1:19" ht="15.75" x14ac:dyDescent="0.3">
      <c r="A50" s="9">
        <v>16000</v>
      </c>
      <c r="B50" s="10" t="s">
        <v>109</v>
      </c>
      <c r="C50" s="10">
        <v>7</v>
      </c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>
        <v>100</v>
      </c>
      <c r="O50" s="10">
        <v>0</v>
      </c>
      <c r="P50" s="10"/>
      <c r="Q50" s="10">
        <v>1</v>
      </c>
      <c r="R50" s="10">
        <v>1</v>
      </c>
      <c r="S50" s="10"/>
    </row>
    <row r="51" spans="1:19" ht="15.75" x14ac:dyDescent="0.3">
      <c r="A51" s="9">
        <v>16001</v>
      </c>
      <c r="B51" s="10" t="s">
        <v>110</v>
      </c>
      <c r="C51" s="10">
        <v>27</v>
      </c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>
        <v>300</v>
      </c>
      <c r="O51" s="10">
        <v>300</v>
      </c>
      <c r="P51" s="10"/>
      <c r="Q51" s="10">
        <v>6</v>
      </c>
      <c r="R51" s="10">
        <v>1</v>
      </c>
      <c r="S51" s="10"/>
    </row>
    <row r="52" spans="1:19" ht="15.75" x14ac:dyDescent="0.3">
      <c r="A52" s="9">
        <v>16002</v>
      </c>
      <c r="B52" s="10" t="s">
        <v>111</v>
      </c>
      <c r="C52" s="10">
        <v>47</v>
      </c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>
        <v>600</v>
      </c>
      <c r="O52" s="10">
        <v>500</v>
      </c>
      <c r="P52" s="10"/>
      <c r="Q52" s="10">
        <v>11</v>
      </c>
      <c r="R52" s="10">
        <v>1</v>
      </c>
      <c r="S52" s="10"/>
    </row>
    <row r="53" spans="1:19" ht="15.75" x14ac:dyDescent="0.3">
      <c r="A53" s="9">
        <v>16003</v>
      </c>
      <c r="B53" s="10" t="s">
        <v>112</v>
      </c>
      <c r="C53" s="10">
        <v>67</v>
      </c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>
        <v>800</v>
      </c>
      <c r="O53" s="10">
        <v>800</v>
      </c>
      <c r="P53" s="10"/>
      <c r="Q53" s="10">
        <v>16</v>
      </c>
      <c r="R53" s="10">
        <v>1</v>
      </c>
      <c r="S53" s="10"/>
    </row>
    <row r="54" spans="1:19" ht="15.75" x14ac:dyDescent="0.3">
      <c r="A54" s="9">
        <v>16004</v>
      </c>
      <c r="B54" s="10" t="s">
        <v>113</v>
      </c>
      <c r="C54" s="10">
        <v>87</v>
      </c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>
        <v>1000</v>
      </c>
      <c r="O54" s="10">
        <v>1000</v>
      </c>
      <c r="P54" s="10"/>
      <c r="Q54" s="10">
        <v>21</v>
      </c>
      <c r="R54" s="10">
        <v>1</v>
      </c>
      <c r="S54" s="10"/>
    </row>
    <row r="55" spans="1:19" ht="15.75" x14ac:dyDescent="0.3">
      <c r="A55" s="9">
        <v>16005</v>
      </c>
      <c r="B55" s="10" t="s">
        <v>130</v>
      </c>
      <c r="C55" s="10">
        <v>107</v>
      </c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>
        <v>1100</v>
      </c>
      <c r="O55" s="10">
        <v>1100</v>
      </c>
      <c r="P55" s="10"/>
      <c r="Q55" s="10">
        <v>26</v>
      </c>
      <c r="R55" s="10">
        <v>1</v>
      </c>
      <c r="S55" s="10"/>
    </row>
    <row r="56" spans="1:19" ht="15.75" x14ac:dyDescent="0.3">
      <c r="A56" s="9">
        <v>1000</v>
      </c>
      <c r="B56" s="11" t="s">
        <v>131</v>
      </c>
      <c r="C56" s="11">
        <v>1</v>
      </c>
      <c r="D56" s="11"/>
      <c r="E56" s="11">
        <f t="shared" ref="E56:E61" si="10">(10+($R56-1)*10+($C56-1)*2)*0.8</f>
        <v>16</v>
      </c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>
        <v>2</v>
      </c>
    </row>
    <row r="57" spans="1:19" ht="15.75" x14ac:dyDescent="0.3">
      <c r="A57" s="9">
        <v>1001</v>
      </c>
      <c r="B57" s="11" t="s">
        <v>132</v>
      </c>
      <c r="C57" s="11">
        <v>21</v>
      </c>
      <c r="D57" s="11"/>
      <c r="E57" s="11">
        <f t="shared" si="10"/>
        <v>48</v>
      </c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>
        <v>2</v>
      </c>
    </row>
    <row r="58" spans="1:19" ht="15.75" x14ac:dyDescent="0.3">
      <c r="A58" s="9">
        <v>1002</v>
      </c>
      <c r="B58" s="11" t="s">
        <v>133</v>
      </c>
      <c r="C58" s="11">
        <v>41</v>
      </c>
      <c r="D58" s="11"/>
      <c r="E58" s="11">
        <f t="shared" si="10"/>
        <v>80</v>
      </c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>
        <v>2</v>
      </c>
    </row>
    <row r="59" spans="1:19" ht="15.75" x14ac:dyDescent="0.3">
      <c r="A59" s="9">
        <v>1003</v>
      </c>
      <c r="B59" s="11" t="s">
        <v>134</v>
      </c>
      <c r="C59" s="11">
        <v>61</v>
      </c>
      <c r="D59" s="11"/>
      <c r="E59" s="11">
        <f t="shared" si="10"/>
        <v>112</v>
      </c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>
        <v>2</v>
      </c>
    </row>
    <row r="60" spans="1:19" ht="15.75" x14ac:dyDescent="0.3">
      <c r="A60" s="9">
        <v>1004</v>
      </c>
      <c r="B60" s="11" t="s">
        <v>135</v>
      </c>
      <c r="C60" s="11">
        <v>81</v>
      </c>
      <c r="D60" s="11"/>
      <c r="E60" s="11">
        <f t="shared" si="10"/>
        <v>144</v>
      </c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>
        <v>2</v>
      </c>
    </row>
    <row r="61" spans="1:19" ht="15.75" x14ac:dyDescent="0.3">
      <c r="A61" s="9">
        <v>1005</v>
      </c>
      <c r="B61" s="11" t="s">
        <v>64</v>
      </c>
      <c r="C61" s="11">
        <v>101</v>
      </c>
      <c r="D61" s="11"/>
      <c r="E61" s="11">
        <f t="shared" si="10"/>
        <v>176</v>
      </c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>
        <v>2</v>
      </c>
    </row>
    <row r="62" spans="1:19" ht="15.75" x14ac:dyDescent="0.3">
      <c r="A62" s="9">
        <v>2000</v>
      </c>
      <c r="B62" s="11" t="s">
        <v>136</v>
      </c>
      <c r="C62" s="11">
        <v>1</v>
      </c>
      <c r="D62" s="11"/>
      <c r="E62" s="11"/>
      <c r="F62" s="11">
        <f t="shared" ref="F62:F73" si="11">(10+($R62-1)*10+($C62-1)*2)*0.8</f>
        <v>16</v>
      </c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>
        <v>2</v>
      </c>
    </row>
    <row r="63" spans="1:19" ht="15.75" x14ac:dyDescent="0.3">
      <c r="A63" s="9">
        <v>2001</v>
      </c>
      <c r="B63" s="11" t="s">
        <v>137</v>
      </c>
      <c r="C63" s="11">
        <v>21</v>
      </c>
      <c r="D63" s="11"/>
      <c r="E63" s="11"/>
      <c r="F63" s="11">
        <f t="shared" si="11"/>
        <v>48</v>
      </c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>
        <v>2</v>
      </c>
    </row>
    <row r="64" spans="1:19" ht="15.75" x14ac:dyDescent="0.3">
      <c r="A64" s="9">
        <v>2002</v>
      </c>
      <c r="B64" s="11" t="s">
        <v>138</v>
      </c>
      <c r="C64" s="11">
        <v>41</v>
      </c>
      <c r="D64" s="11"/>
      <c r="E64" s="11"/>
      <c r="F64" s="11">
        <f t="shared" si="11"/>
        <v>80</v>
      </c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>
        <v>2</v>
      </c>
    </row>
    <row r="65" spans="1:18" ht="15.75" x14ac:dyDescent="0.3">
      <c r="A65" s="9">
        <v>2003</v>
      </c>
      <c r="B65" s="11" t="s">
        <v>139</v>
      </c>
      <c r="C65" s="11">
        <v>61</v>
      </c>
      <c r="D65" s="11"/>
      <c r="E65" s="11"/>
      <c r="F65" s="11">
        <f t="shared" si="11"/>
        <v>112</v>
      </c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>
        <v>2</v>
      </c>
    </row>
    <row r="66" spans="1:18" ht="15.75" x14ac:dyDescent="0.3">
      <c r="A66" s="9">
        <v>2004</v>
      </c>
      <c r="B66" s="11" t="s">
        <v>140</v>
      </c>
      <c r="C66" s="11">
        <v>81</v>
      </c>
      <c r="D66" s="11"/>
      <c r="E66" s="11"/>
      <c r="F66" s="11">
        <f t="shared" si="11"/>
        <v>144</v>
      </c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>
        <v>2</v>
      </c>
    </row>
    <row r="67" spans="1:18" ht="15.75" x14ac:dyDescent="0.3">
      <c r="A67" s="9">
        <v>2005</v>
      </c>
      <c r="B67" s="11" t="s">
        <v>65</v>
      </c>
      <c r="C67" s="11">
        <v>101</v>
      </c>
      <c r="D67" s="11"/>
      <c r="E67" s="11"/>
      <c r="F67" s="11">
        <f t="shared" si="11"/>
        <v>176</v>
      </c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>
        <v>2</v>
      </c>
    </row>
    <row r="68" spans="1:18" ht="15.75" x14ac:dyDescent="0.3">
      <c r="A68" s="9">
        <v>3000</v>
      </c>
      <c r="B68" s="11" t="s">
        <v>141</v>
      </c>
      <c r="C68" s="11">
        <v>1</v>
      </c>
      <c r="D68" s="11"/>
      <c r="E68" s="11"/>
      <c r="F68" s="11">
        <f t="shared" si="11"/>
        <v>16</v>
      </c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>
        <v>2</v>
      </c>
    </row>
    <row r="69" spans="1:18" ht="15.75" x14ac:dyDescent="0.3">
      <c r="A69" s="9">
        <v>3001</v>
      </c>
      <c r="B69" s="11" t="s">
        <v>142</v>
      </c>
      <c r="C69" s="11">
        <v>21</v>
      </c>
      <c r="D69" s="11"/>
      <c r="E69" s="11"/>
      <c r="F69" s="11">
        <f t="shared" si="11"/>
        <v>48</v>
      </c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>
        <v>2</v>
      </c>
    </row>
    <row r="70" spans="1:18" ht="15.75" x14ac:dyDescent="0.3">
      <c r="A70" s="9">
        <v>3002</v>
      </c>
      <c r="B70" s="11" t="s">
        <v>143</v>
      </c>
      <c r="C70" s="11">
        <v>41</v>
      </c>
      <c r="D70" s="11"/>
      <c r="E70" s="11"/>
      <c r="F70" s="11">
        <f t="shared" si="11"/>
        <v>80</v>
      </c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>
        <v>2</v>
      </c>
    </row>
    <row r="71" spans="1:18" ht="15.75" x14ac:dyDescent="0.3">
      <c r="A71" s="9">
        <v>3003</v>
      </c>
      <c r="B71" s="11" t="s">
        <v>144</v>
      </c>
      <c r="C71" s="11">
        <v>61</v>
      </c>
      <c r="D71" s="11"/>
      <c r="E71" s="11"/>
      <c r="F71" s="11">
        <f t="shared" si="11"/>
        <v>112</v>
      </c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>
        <v>2</v>
      </c>
    </row>
    <row r="72" spans="1:18" ht="15.75" x14ac:dyDescent="0.3">
      <c r="A72" s="9">
        <v>3004</v>
      </c>
      <c r="B72" s="11" t="s">
        <v>145</v>
      </c>
      <c r="C72" s="11">
        <v>81</v>
      </c>
      <c r="D72" s="11"/>
      <c r="E72" s="11"/>
      <c r="F72" s="11">
        <f t="shared" si="11"/>
        <v>144</v>
      </c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>
        <v>2</v>
      </c>
    </row>
    <row r="73" spans="1:18" ht="15.75" x14ac:dyDescent="0.3">
      <c r="A73" s="9">
        <v>3005</v>
      </c>
      <c r="B73" s="11" t="s">
        <v>66</v>
      </c>
      <c r="C73" s="11">
        <v>101</v>
      </c>
      <c r="D73" s="11"/>
      <c r="E73" s="11"/>
      <c r="F73" s="11">
        <f t="shared" si="11"/>
        <v>176</v>
      </c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>
        <v>2</v>
      </c>
    </row>
    <row r="74" spans="1:18" ht="15.75" x14ac:dyDescent="0.3">
      <c r="A74" s="9">
        <v>11000</v>
      </c>
      <c r="B74" s="11" t="s">
        <v>146</v>
      </c>
      <c r="C74" s="11">
        <v>2</v>
      </c>
      <c r="D74" s="11"/>
      <c r="E74" s="11"/>
      <c r="F74" s="11"/>
      <c r="G74" s="11">
        <f t="shared" ref="G74:G79" si="12">ROUNDUP((10+($R74-1)*10+($C74-1)*2)*0.5,0)</f>
        <v>11</v>
      </c>
      <c r="H74" s="11">
        <f t="shared" ref="H74:H79" si="13">ROUNDUP((10+($R74-1)*10+($C74-1)*1)*0.5,0)</f>
        <v>11</v>
      </c>
      <c r="I74" s="11">
        <f t="shared" ref="I74:I79" si="14">ROUNDUP(100+(($C74-2)*8+($R74-2)*15)*0.4,1)</f>
        <v>100</v>
      </c>
      <c r="J74" s="11"/>
      <c r="K74" s="11"/>
      <c r="L74" s="11"/>
      <c r="M74" s="11"/>
      <c r="N74" s="11"/>
      <c r="O74" s="11"/>
      <c r="P74" s="11"/>
      <c r="Q74" s="11"/>
      <c r="R74" s="11">
        <v>2</v>
      </c>
    </row>
    <row r="75" spans="1:18" ht="15.75" x14ac:dyDescent="0.3">
      <c r="A75" s="9">
        <v>11001</v>
      </c>
      <c r="B75" s="11" t="s">
        <v>147</v>
      </c>
      <c r="C75" s="11">
        <v>22</v>
      </c>
      <c r="D75" s="11"/>
      <c r="E75" s="11"/>
      <c r="F75" s="11"/>
      <c r="G75" s="11">
        <f t="shared" si="12"/>
        <v>31</v>
      </c>
      <c r="H75" s="11">
        <f t="shared" si="13"/>
        <v>21</v>
      </c>
      <c r="I75" s="11">
        <f t="shared" si="14"/>
        <v>164</v>
      </c>
      <c r="J75" s="11"/>
      <c r="K75" s="11"/>
      <c r="L75" s="11"/>
      <c r="M75" s="11"/>
      <c r="N75" s="11"/>
      <c r="O75" s="11"/>
      <c r="P75" s="11"/>
      <c r="Q75" s="11"/>
      <c r="R75" s="11">
        <v>2</v>
      </c>
    </row>
    <row r="76" spans="1:18" ht="15.75" x14ac:dyDescent="0.3">
      <c r="A76" s="9">
        <v>11002</v>
      </c>
      <c r="B76" s="11" t="s">
        <v>148</v>
      </c>
      <c r="C76" s="11">
        <v>42</v>
      </c>
      <c r="D76" s="11"/>
      <c r="E76" s="11"/>
      <c r="F76" s="11"/>
      <c r="G76" s="11">
        <f t="shared" si="12"/>
        <v>51</v>
      </c>
      <c r="H76" s="11">
        <f t="shared" si="13"/>
        <v>31</v>
      </c>
      <c r="I76" s="11">
        <f t="shared" si="14"/>
        <v>228</v>
      </c>
      <c r="J76" s="11"/>
      <c r="K76" s="11"/>
      <c r="L76" s="11"/>
      <c r="M76" s="11"/>
      <c r="N76" s="11"/>
      <c r="O76" s="11"/>
      <c r="P76" s="11"/>
      <c r="Q76" s="11"/>
      <c r="R76" s="11">
        <v>2</v>
      </c>
    </row>
    <row r="77" spans="1:18" ht="15.75" x14ac:dyDescent="0.3">
      <c r="A77" s="9">
        <v>11003</v>
      </c>
      <c r="B77" s="11" t="s">
        <v>149</v>
      </c>
      <c r="C77" s="11">
        <v>62</v>
      </c>
      <c r="D77" s="11"/>
      <c r="E77" s="11"/>
      <c r="F77" s="11"/>
      <c r="G77" s="11">
        <f t="shared" si="12"/>
        <v>71</v>
      </c>
      <c r="H77" s="11">
        <f t="shared" si="13"/>
        <v>41</v>
      </c>
      <c r="I77" s="11">
        <f t="shared" si="14"/>
        <v>292</v>
      </c>
      <c r="J77" s="11"/>
      <c r="K77" s="11"/>
      <c r="L77" s="11"/>
      <c r="M77" s="11"/>
      <c r="N77" s="11"/>
      <c r="O77" s="11"/>
      <c r="P77" s="11"/>
      <c r="Q77" s="11"/>
      <c r="R77" s="11">
        <v>2</v>
      </c>
    </row>
    <row r="78" spans="1:18" ht="15.75" x14ac:dyDescent="0.3">
      <c r="A78" s="9">
        <v>11004</v>
      </c>
      <c r="B78" s="11" t="s">
        <v>150</v>
      </c>
      <c r="C78" s="11">
        <v>82</v>
      </c>
      <c r="D78" s="11"/>
      <c r="E78" s="11"/>
      <c r="F78" s="11"/>
      <c r="G78" s="11">
        <f t="shared" si="12"/>
        <v>91</v>
      </c>
      <c r="H78" s="11">
        <f t="shared" si="13"/>
        <v>51</v>
      </c>
      <c r="I78" s="11">
        <f t="shared" si="14"/>
        <v>356</v>
      </c>
      <c r="J78" s="11"/>
      <c r="K78" s="11"/>
      <c r="L78" s="11"/>
      <c r="M78" s="11"/>
      <c r="N78" s="11"/>
      <c r="O78" s="11"/>
      <c r="P78" s="11"/>
      <c r="Q78" s="11"/>
      <c r="R78" s="11">
        <v>2</v>
      </c>
    </row>
    <row r="79" spans="1:18" ht="15.75" x14ac:dyDescent="0.3">
      <c r="A79" s="9">
        <v>11005</v>
      </c>
      <c r="B79" s="11" t="s">
        <v>67</v>
      </c>
      <c r="C79" s="11">
        <v>102</v>
      </c>
      <c r="D79" s="11"/>
      <c r="E79" s="11"/>
      <c r="F79" s="11"/>
      <c r="G79" s="11">
        <f t="shared" si="12"/>
        <v>111</v>
      </c>
      <c r="H79" s="11">
        <f t="shared" si="13"/>
        <v>61</v>
      </c>
      <c r="I79" s="11">
        <f t="shared" si="14"/>
        <v>420</v>
      </c>
      <c r="J79" s="11"/>
      <c r="K79" s="11"/>
      <c r="L79" s="11"/>
      <c r="M79" s="11"/>
      <c r="N79" s="11"/>
      <c r="O79" s="11"/>
      <c r="P79" s="11"/>
      <c r="Q79" s="11"/>
      <c r="R79" s="11">
        <v>2</v>
      </c>
    </row>
    <row r="80" spans="1:18" ht="15.75" x14ac:dyDescent="0.3">
      <c r="A80" s="9">
        <v>12000</v>
      </c>
      <c r="B80" s="11" t="s">
        <v>89</v>
      </c>
      <c r="C80" s="11">
        <v>3</v>
      </c>
      <c r="D80" s="11">
        <f>100+(C80-3)*40+(R80-1)*200</f>
        <v>300</v>
      </c>
      <c r="E80" s="11"/>
      <c r="F80" s="11"/>
      <c r="G80" s="11">
        <f t="shared" ref="G80:H91" si="15">ROUNDUP((10+($R80-1)*10+($C80-1)*2)*0.3,0)</f>
        <v>8</v>
      </c>
      <c r="H80" s="11">
        <f t="shared" si="15"/>
        <v>8</v>
      </c>
      <c r="I80" s="11"/>
      <c r="J80" s="11">
        <f t="shared" ref="J80:J85" si="16">ROUNDUP((100+($C80-2)*8+($R80-1)*15)*0.4,0)</f>
        <v>50</v>
      </c>
      <c r="K80" s="11"/>
      <c r="L80" s="11"/>
      <c r="M80" s="11"/>
      <c r="N80" s="11"/>
      <c r="O80" s="11"/>
      <c r="P80" s="11"/>
      <c r="Q80" s="11"/>
      <c r="R80" s="11">
        <v>2</v>
      </c>
    </row>
    <row r="81" spans="1:18" ht="15.75" x14ac:dyDescent="0.3">
      <c r="A81" s="9">
        <v>12001</v>
      </c>
      <c r="B81" s="11" t="s">
        <v>90</v>
      </c>
      <c r="C81" s="11">
        <v>23</v>
      </c>
      <c r="D81" s="11">
        <f>100+(C81-3)*40+(R81-1)*200</f>
        <v>1100</v>
      </c>
      <c r="E81" s="11"/>
      <c r="F81" s="11"/>
      <c r="G81" s="11">
        <f t="shared" si="15"/>
        <v>20</v>
      </c>
      <c r="H81" s="11">
        <f t="shared" si="15"/>
        <v>20</v>
      </c>
      <c r="I81" s="11"/>
      <c r="J81" s="11">
        <f t="shared" si="16"/>
        <v>114</v>
      </c>
      <c r="K81" s="11"/>
      <c r="L81" s="11"/>
      <c r="M81" s="11"/>
      <c r="N81" s="11"/>
      <c r="O81" s="11"/>
      <c r="P81" s="11"/>
      <c r="Q81" s="11"/>
      <c r="R81" s="11">
        <v>2</v>
      </c>
    </row>
    <row r="82" spans="1:18" ht="15.75" x14ac:dyDescent="0.3">
      <c r="A82" s="9">
        <v>12002</v>
      </c>
      <c r="B82" s="11" t="s">
        <v>91</v>
      </c>
      <c r="C82" s="11">
        <v>43</v>
      </c>
      <c r="D82" s="11">
        <f>100+(C82-3)*40+(R82-1)*200</f>
        <v>1900</v>
      </c>
      <c r="E82" s="11"/>
      <c r="F82" s="11"/>
      <c r="G82" s="11">
        <f t="shared" si="15"/>
        <v>32</v>
      </c>
      <c r="H82" s="11">
        <f t="shared" si="15"/>
        <v>32</v>
      </c>
      <c r="I82" s="11"/>
      <c r="J82" s="11">
        <f t="shared" si="16"/>
        <v>178</v>
      </c>
      <c r="K82" s="11"/>
      <c r="L82" s="11"/>
      <c r="M82" s="11"/>
      <c r="N82" s="11"/>
      <c r="O82" s="11"/>
      <c r="P82" s="11"/>
      <c r="Q82" s="11"/>
      <c r="R82" s="11">
        <v>2</v>
      </c>
    </row>
    <row r="83" spans="1:18" ht="15.75" x14ac:dyDescent="0.3">
      <c r="A83" s="9">
        <v>12003</v>
      </c>
      <c r="B83" s="11" t="s">
        <v>92</v>
      </c>
      <c r="C83" s="11">
        <v>63</v>
      </c>
      <c r="D83" s="11">
        <f>100+(C83-3)*40+(R83-1)*200</f>
        <v>2700</v>
      </c>
      <c r="E83" s="11"/>
      <c r="F83" s="11"/>
      <c r="G83" s="11">
        <f t="shared" si="15"/>
        <v>44</v>
      </c>
      <c r="H83" s="11">
        <f t="shared" si="15"/>
        <v>44</v>
      </c>
      <c r="I83" s="11"/>
      <c r="J83" s="11">
        <f t="shared" si="16"/>
        <v>242</v>
      </c>
      <c r="K83" s="11"/>
      <c r="L83" s="11"/>
      <c r="M83" s="11"/>
      <c r="N83" s="11"/>
      <c r="O83" s="11"/>
      <c r="P83" s="11"/>
      <c r="Q83" s="11"/>
      <c r="R83" s="11">
        <v>2</v>
      </c>
    </row>
    <row r="84" spans="1:18" ht="15.75" x14ac:dyDescent="0.3">
      <c r="A84" s="9">
        <v>12004</v>
      </c>
      <c r="B84" s="11" t="s">
        <v>93</v>
      </c>
      <c r="C84" s="11">
        <v>83</v>
      </c>
      <c r="D84" s="11">
        <f>100+(C84-3)*40+(R84-1)*200</f>
        <v>3500</v>
      </c>
      <c r="E84" s="11"/>
      <c r="F84" s="11"/>
      <c r="G84" s="11">
        <f t="shared" si="15"/>
        <v>56</v>
      </c>
      <c r="H84" s="11">
        <f t="shared" si="15"/>
        <v>56</v>
      </c>
      <c r="I84" s="11"/>
      <c r="J84" s="11">
        <f t="shared" si="16"/>
        <v>306</v>
      </c>
      <c r="K84" s="11"/>
      <c r="L84" s="11"/>
      <c r="M84" s="11"/>
      <c r="N84" s="11"/>
      <c r="O84" s="11"/>
      <c r="P84" s="11"/>
      <c r="Q84" s="11"/>
      <c r="R84" s="11">
        <v>2</v>
      </c>
    </row>
    <row r="85" spans="1:18" ht="15.75" x14ac:dyDescent="0.3">
      <c r="A85" s="9">
        <v>12005</v>
      </c>
      <c r="B85" s="11" t="s">
        <v>68</v>
      </c>
      <c r="C85" s="11">
        <v>103</v>
      </c>
      <c r="D85" s="11"/>
      <c r="E85" s="11"/>
      <c r="F85" s="11"/>
      <c r="G85" s="11">
        <f t="shared" si="15"/>
        <v>68</v>
      </c>
      <c r="H85" s="11">
        <f t="shared" si="15"/>
        <v>68</v>
      </c>
      <c r="I85" s="11"/>
      <c r="J85" s="11">
        <f t="shared" si="16"/>
        <v>370</v>
      </c>
      <c r="K85" s="11"/>
      <c r="L85" s="11"/>
      <c r="M85" s="11"/>
      <c r="N85" s="11"/>
      <c r="O85" s="11"/>
      <c r="P85" s="11"/>
      <c r="Q85" s="11"/>
      <c r="R85" s="11">
        <v>2</v>
      </c>
    </row>
    <row r="86" spans="1:18" ht="15.75" x14ac:dyDescent="0.3">
      <c r="A86" s="9">
        <v>13000</v>
      </c>
      <c r="B86" s="11" t="s">
        <v>94</v>
      </c>
      <c r="C86" s="11">
        <v>4</v>
      </c>
      <c r="D86" s="11"/>
      <c r="E86" s="11"/>
      <c r="F86" s="11"/>
      <c r="G86" s="11">
        <f t="shared" si="15"/>
        <v>8</v>
      </c>
      <c r="H86" s="11">
        <f t="shared" si="15"/>
        <v>8</v>
      </c>
      <c r="I86" s="11"/>
      <c r="J86" s="11">
        <f t="shared" ref="J86:J91" si="17">ROUNDUP((100+($C86-2)*8+($R86-1)*15)*0.6,0)</f>
        <v>79</v>
      </c>
      <c r="K86" s="11"/>
      <c r="L86" s="11"/>
      <c r="M86" s="11"/>
      <c r="N86" s="11"/>
      <c r="O86" s="11"/>
      <c r="P86" s="11"/>
      <c r="Q86" s="11"/>
      <c r="R86" s="11">
        <v>2</v>
      </c>
    </row>
    <row r="87" spans="1:18" ht="15.75" x14ac:dyDescent="0.3">
      <c r="A87" s="9">
        <v>13001</v>
      </c>
      <c r="B87" s="11" t="s">
        <v>95</v>
      </c>
      <c r="C87" s="11">
        <v>24</v>
      </c>
      <c r="D87" s="11"/>
      <c r="E87" s="11"/>
      <c r="F87" s="11"/>
      <c r="G87" s="11">
        <f t="shared" si="15"/>
        <v>20</v>
      </c>
      <c r="H87" s="11">
        <f t="shared" si="15"/>
        <v>20</v>
      </c>
      <c r="I87" s="11"/>
      <c r="J87" s="11">
        <f t="shared" si="17"/>
        <v>175</v>
      </c>
      <c r="K87" s="11"/>
      <c r="L87" s="11"/>
      <c r="M87" s="11"/>
      <c r="N87" s="11"/>
      <c r="O87" s="11"/>
      <c r="P87" s="11"/>
      <c r="Q87" s="11"/>
      <c r="R87" s="11">
        <v>2</v>
      </c>
    </row>
    <row r="88" spans="1:18" ht="15.75" x14ac:dyDescent="0.3">
      <c r="A88" s="9">
        <v>13002</v>
      </c>
      <c r="B88" s="11" t="s">
        <v>96</v>
      </c>
      <c r="C88" s="11">
        <v>44</v>
      </c>
      <c r="D88" s="11"/>
      <c r="E88" s="11"/>
      <c r="F88" s="11"/>
      <c r="G88" s="11">
        <f t="shared" si="15"/>
        <v>32</v>
      </c>
      <c r="H88" s="11">
        <f t="shared" si="15"/>
        <v>32</v>
      </c>
      <c r="I88" s="11"/>
      <c r="J88" s="11">
        <f t="shared" si="17"/>
        <v>271</v>
      </c>
      <c r="K88" s="11"/>
      <c r="L88" s="11"/>
      <c r="M88" s="11"/>
      <c r="N88" s="11"/>
      <c r="O88" s="11"/>
      <c r="P88" s="11"/>
      <c r="Q88" s="11"/>
      <c r="R88" s="11">
        <v>2</v>
      </c>
    </row>
    <row r="89" spans="1:18" ht="15.75" x14ac:dyDescent="0.3">
      <c r="A89" s="9">
        <v>13003</v>
      </c>
      <c r="B89" s="11" t="s">
        <v>97</v>
      </c>
      <c r="C89" s="11">
        <v>64</v>
      </c>
      <c r="D89" s="11"/>
      <c r="E89" s="11"/>
      <c r="F89" s="11"/>
      <c r="G89" s="11">
        <f t="shared" si="15"/>
        <v>44</v>
      </c>
      <c r="H89" s="11">
        <f t="shared" si="15"/>
        <v>44</v>
      </c>
      <c r="I89" s="11"/>
      <c r="J89" s="11">
        <f t="shared" si="17"/>
        <v>367</v>
      </c>
      <c r="K89" s="11"/>
      <c r="L89" s="11"/>
      <c r="M89" s="11"/>
      <c r="N89" s="11"/>
      <c r="O89" s="11"/>
      <c r="P89" s="11"/>
      <c r="Q89" s="11"/>
      <c r="R89" s="11">
        <v>2</v>
      </c>
    </row>
    <row r="90" spans="1:18" ht="15.75" x14ac:dyDescent="0.3">
      <c r="A90" s="9">
        <v>13004</v>
      </c>
      <c r="B90" s="11" t="s">
        <v>98</v>
      </c>
      <c r="C90" s="11">
        <v>84</v>
      </c>
      <c r="D90" s="11"/>
      <c r="E90" s="11"/>
      <c r="F90" s="11"/>
      <c r="G90" s="11">
        <f t="shared" si="15"/>
        <v>56</v>
      </c>
      <c r="H90" s="11">
        <f t="shared" si="15"/>
        <v>56</v>
      </c>
      <c r="I90" s="11"/>
      <c r="J90" s="11">
        <f t="shared" si="17"/>
        <v>463</v>
      </c>
      <c r="K90" s="11"/>
      <c r="L90" s="11"/>
      <c r="M90" s="11"/>
      <c r="N90" s="11"/>
      <c r="O90" s="11"/>
      <c r="P90" s="11"/>
      <c r="Q90" s="11"/>
      <c r="R90" s="11">
        <v>2</v>
      </c>
    </row>
    <row r="91" spans="1:18" ht="15.75" x14ac:dyDescent="0.3">
      <c r="A91" s="9">
        <v>13005</v>
      </c>
      <c r="B91" s="11" t="s">
        <v>69</v>
      </c>
      <c r="C91" s="11">
        <v>104</v>
      </c>
      <c r="D91" s="11"/>
      <c r="E91" s="11"/>
      <c r="F91" s="11"/>
      <c r="G91" s="11">
        <f t="shared" si="15"/>
        <v>68</v>
      </c>
      <c r="H91" s="11">
        <f t="shared" si="15"/>
        <v>68</v>
      </c>
      <c r="I91" s="11"/>
      <c r="J91" s="11">
        <f t="shared" si="17"/>
        <v>559</v>
      </c>
      <c r="K91" s="11"/>
      <c r="L91" s="11"/>
      <c r="M91" s="11"/>
      <c r="N91" s="11"/>
      <c r="O91" s="11"/>
      <c r="P91" s="11"/>
      <c r="Q91" s="11"/>
      <c r="R91" s="11">
        <v>2</v>
      </c>
    </row>
    <row r="92" spans="1:18" ht="15.75" x14ac:dyDescent="0.3">
      <c r="A92" s="9">
        <v>14000</v>
      </c>
      <c r="B92" s="11" t="s">
        <v>99</v>
      </c>
      <c r="C92" s="11">
        <v>5</v>
      </c>
      <c r="D92" s="11"/>
      <c r="E92" s="11">
        <f t="shared" ref="E92:F97" si="18">(10+($R92-1)*10+($C92-5)*2)*0.2</f>
        <v>4</v>
      </c>
      <c r="F92" s="11">
        <f t="shared" si="18"/>
        <v>4</v>
      </c>
      <c r="G92" s="11"/>
      <c r="H92" s="11"/>
      <c r="I92" s="11"/>
      <c r="J92" s="11"/>
      <c r="K92" s="11">
        <v>100</v>
      </c>
      <c r="L92" s="11"/>
      <c r="M92" s="11"/>
      <c r="N92" s="11"/>
      <c r="O92" s="11"/>
      <c r="P92" s="11"/>
      <c r="Q92" s="11"/>
      <c r="R92" s="11">
        <v>2</v>
      </c>
    </row>
    <row r="93" spans="1:18" ht="15.75" x14ac:dyDescent="0.3">
      <c r="A93" s="9">
        <v>14001</v>
      </c>
      <c r="B93" s="11" t="s">
        <v>100</v>
      </c>
      <c r="C93" s="11">
        <v>25</v>
      </c>
      <c r="D93" s="11"/>
      <c r="E93" s="11">
        <f t="shared" si="18"/>
        <v>12</v>
      </c>
      <c r="F93" s="11">
        <f t="shared" si="18"/>
        <v>12</v>
      </c>
      <c r="G93" s="11"/>
      <c r="H93" s="11"/>
      <c r="I93" s="11"/>
      <c r="J93" s="11"/>
      <c r="K93" s="11">
        <v>150</v>
      </c>
      <c r="L93" s="11"/>
      <c r="M93" s="11"/>
      <c r="N93" s="11"/>
      <c r="O93" s="11"/>
      <c r="P93" s="11"/>
      <c r="Q93" s="11"/>
      <c r="R93" s="11">
        <v>2</v>
      </c>
    </row>
    <row r="94" spans="1:18" ht="15.75" x14ac:dyDescent="0.3">
      <c r="A94" s="9">
        <v>14002</v>
      </c>
      <c r="B94" s="11" t="s">
        <v>101</v>
      </c>
      <c r="C94" s="11">
        <v>45</v>
      </c>
      <c r="D94" s="11"/>
      <c r="E94" s="11">
        <f t="shared" si="18"/>
        <v>20</v>
      </c>
      <c r="F94" s="11">
        <f t="shared" si="18"/>
        <v>20</v>
      </c>
      <c r="G94" s="11"/>
      <c r="H94" s="11"/>
      <c r="I94" s="11"/>
      <c r="J94" s="11"/>
      <c r="K94" s="11">
        <v>200</v>
      </c>
      <c r="L94" s="11"/>
      <c r="M94" s="11"/>
      <c r="N94" s="11"/>
      <c r="O94" s="11"/>
      <c r="P94" s="11"/>
      <c r="Q94" s="11"/>
      <c r="R94" s="11">
        <v>2</v>
      </c>
    </row>
    <row r="95" spans="1:18" ht="15.75" x14ac:dyDescent="0.3">
      <c r="A95" s="9">
        <v>14003</v>
      </c>
      <c r="B95" s="11" t="s">
        <v>102</v>
      </c>
      <c r="C95" s="11">
        <v>65</v>
      </c>
      <c r="D95" s="11"/>
      <c r="E95" s="11">
        <f t="shared" si="18"/>
        <v>28</v>
      </c>
      <c r="F95" s="11">
        <f t="shared" si="18"/>
        <v>28</v>
      </c>
      <c r="G95" s="11"/>
      <c r="H95" s="11"/>
      <c r="I95" s="11"/>
      <c r="J95" s="11"/>
      <c r="K95" s="11">
        <v>250</v>
      </c>
      <c r="L95" s="11"/>
      <c r="M95" s="11"/>
      <c r="N95" s="11"/>
      <c r="O95" s="11"/>
      <c r="P95" s="11"/>
      <c r="Q95" s="11"/>
      <c r="R95" s="11">
        <v>2</v>
      </c>
    </row>
    <row r="96" spans="1:18" ht="15.75" x14ac:dyDescent="0.3">
      <c r="A96" s="9">
        <v>14004</v>
      </c>
      <c r="B96" s="11" t="s">
        <v>103</v>
      </c>
      <c r="C96" s="11">
        <v>85</v>
      </c>
      <c r="D96" s="11"/>
      <c r="E96" s="11">
        <f t="shared" si="18"/>
        <v>36</v>
      </c>
      <c r="F96" s="11">
        <f t="shared" si="18"/>
        <v>36</v>
      </c>
      <c r="G96" s="11"/>
      <c r="H96" s="11"/>
      <c r="I96" s="11"/>
      <c r="J96" s="11"/>
      <c r="K96" s="11">
        <v>300</v>
      </c>
      <c r="L96" s="11"/>
      <c r="M96" s="11"/>
      <c r="N96" s="11"/>
      <c r="O96" s="11"/>
      <c r="P96" s="11"/>
      <c r="Q96" s="11"/>
      <c r="R96" s="11">
        <v>2</v>
      </c>
    </row>
    <row r="97" spans="1:18" ht="15.75" x14ac:dyDescent="0.3">
      <c r="A97" s="9">
        <v>14005</v>
      </c>
      <c r="B97" s="11" t="s">
        <v>70</v>
      </c>
      <c r="C97" s="11">
        <v>105</v>
      </c>
      <c r="D97" s="11"/>
      <c r="E97" s="11">
        <f t="shared" si="18"/>
        <v>44</v>
      </c>
      <c r="F97" s="11">
        <f t="shared" si="18"/>
        <v>44</v>
      </c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>
        <v>2</v>
      </c>
    </row>
    <row r="98" spans="1:18" ht="15.75" x14ac:dyDescent="0.3">
      <c r="A98" s="9">
        <v>15000</v>
      </c>
      <c r="B98" s="11" t="s">
        <v>104</v>
      </c>
      <c r="C98" s="11">
        <v>6</v>
      </c>
      <c r="D98" s="11"/>
      <c r="E98" s="11">
        <f t="shared" ref="E98:F103" si="19">(10+($R98-1)*10+($C98-6)*2)*0.2</f>
        <v>4</v>
      </c>
      <c r="F98" s="11">
        <f t="shared" si="19"/>
        <v>4</v>
      </c>
      <c r="G98" s="11"/>
      <c r="H98" s="11"/>
      <c r="I98" s="11"/>
      <c r="J98" s="11"/>
      <c r="K98" s="11"/>
      <c r="L98" s="11">
        <v>100</v>
      </c>
      <c r="M98" s="11"/>
      <c r="N98" s="11"/>
      <c r="O98" s="11"/>
      <c r="P98" s="11"/>
      <c r="Q98" s="11"/>
      <c r="R98" s="11">
        <v>2</v>
      </c>
    </row>
    <row r="99" spans="1:18" ht="15.75" x14ac:dyDescent="0.3">
      <c r="A99" s="9">
        <v>15001</v>
      </c>
      <c r="B99" s="11" t="s">
        <v>105</v>
      </c>
      <c r="C99" s="11">
        <v>26</v>
      </c>
      <c r="D99" s="11"/>
      <c r="E99" s="11">
        <f t="shared" si="19"/>
        <v>12</v>
      </c>
      <c r="F99" s="11">
        <f t="shared" si="19"/>
        <v>12</v>
      </c>
      <c r="G99" s="11"/>
      <c r="H99" s="11"/>
      <c r="I99" s="11"/>
      <c r="J99" s="11"/>
      <c r="K99" s="11"/>
      <c r="L99" s="11">
        <v>150</v>
      </c>
      <c r="M99" s="11"/>
      <c r="N99" s="11"/>
      <c r="O99" s="11"/>
      <c r="P99" s="11"/>
      <c r="Q99" s="11"/>
      <c r="R99" s="11">
        <v>2</v>
      </c>
    </row>
    <row r="100" spans="1:18" ht="15.75" x14ac:dyDescent="0.3">
      <c r="A100" s="9">
        <v>15002</v>
      </c>
      <c r="B100" s="11" t="s">
        <v>106</v>
      </c>
      <c r="C100" s="11">
        <v>46</v>
      </c>
      <c r="D100" s="11"/>
      <c r="E100" s="11">
        <f t="shared" si="19"/>
        <v>20</v>
      </c>
      <c r="F100" s="11">
        <f t="shared" si="19"/>
        <v>20</v>
      </c>
      <c r="G100" s="11"/>
      <c r="H100" s="11"/>
      <c r="I100" s="11"/>
      <c r="J100" s="11"/>
      <c r="K100" s="11"/>
      <c r="L100" s="11">
        <v>200</v>
      </c>
      <c r="M100" s="11"/>
      <c r="N100" s="11"/>
      <c r="O100" s="11"/>
      <c r="P100" s="11"/>
      <c r="Q100" s="11"/>
      <c r="R100" s="11">
        <v>2</v>
      </c>
    </row>
    <row r="101" spans="1:18" ht="15.75" x14ac:dyDescent="0.3">
      <c r="A101" s="9">
        <v>15003</v>
      </c>
      <c r="B101" s="11" t="s">
        <v>107</v>
      </c>
      <c r="C101" s="11">
        <v>66</v>
      </c>
      <c r="D101" s="11"/>
      <c r="E101" s="11">
        <f t="shared" si="19"/>
        <v>28</v>
      </c>
      <c r="F101" s="11">
        <f t="shared" si="19"/>
        <v>28</v>
      </c>
      <c r="G101" s="11"/>
      <c r="H101" s="11"/>
      <c r="I101" s="11"/>
      <c r="J101" s="11"/>
      <c r="K101" s="11"/>
      <c r="L101" s="11">
        <v>250</v>
      </c>
      <c r="M101" s="11"/>
      <c r="N101" s="11"/>
      <c r="O101" s="11"/>
      <c r="P101" s="11"/>
      <c r="Q101" s="11"/>
      <c r="R101" s="11">
        <v>2</v>
      </c>
    </row>
    <row r="102" spans="1:18" ht="15.75" x14ac:dyDescent="0.3">
      <c r="A102" s="9">
        <v>15004</v>
      </c>
      <c r="B102" s="11" t="s">
        <v>108</v>
      </c>
      <c r="C102" s="11">
        <v>86</v>
      </c>
      <c r="D102" s="11"/>
      <c r="E102" s="11">
        <f t="shared" si="19"/>
        <v>36</v>
      </c>
      <c r="F102" s="11">
        <f t="shared" si="19"/>
        <v>36</v>
      </c>
      <c r="G102" s="11"/>
      <c r="H102" s="11"/>
      <c r="I102" s="11"/>
      <c r="J102" s="11"/>
      <c r="K102" s="11"/>
      <c r="L102" s="11">
        <v>300</v>
      </c>
      <c r="M102" s="11"/>
      <c r="N102" s="11"/>
      <c r="O102" s="11"/>
      <c r="P102" s="11"/>
      <c r="Q102" s="11"/>
      <c r="R102" s="11">
        <v>2</v>
      </c>
    </row>
    <row r="103" spans="1:18" ht="15.75" x14ac:dyDescent="0.3">
      <c r="A103" s="9">
        <v>15005</v>
      </c>
      <c r="B103" s="11" t="s">
        <v>71</v>
      </c>
      <c r="C103" s="11">
        <v>106</v>
      </c>
      <c r="D103" s="11"/>
      <c r="E103" s="11">
        <f t="shared" si="19"/>
        <v>44</v>
      </c>
      <c r="F103" s="11">
        <f t="shared" si="19"/>
        <v>44</v>
      </c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>
        <v>2</v>
      </c>
    </row>
    <row r="104" spans="1:18" ht="15.75" x14ac:dyDescent="0.3">
      <c r="A104" s="9">
        <v>16000</v>
      </c>
      <c r="B104" s="11" t="s">
        <v>109</v>
      </c>
      <c r="C104" s="11">
        <v>7</v>
      </c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>
        <v>100</v>
      </c>
      <c r="O104" s="11">
        <v>100</v>
      </c>
      <c r="P104" s="11"/>
      <c r="Q104" s="11">
        <v>2</v>
      </c>
      <c r="R104" s="11">
        <v>2</v>
      </c>
    </row>
    <row r="105" spans="1:18" ht="15.75" x14ac:dyDescent="0.3">
      <c r="A105" s="9">
        <v>16001</v>
      </c>
      <c r="B105" s="11" t="s">
        <v>110</v>
      </c>
      <c r="C105" s="11">
        <v>27</v>
      </c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>
        <v>400</v>
      </c>
      <c r="O105" s="11">
        <v>300</v>
      </c>
      <c r="P105" s="11"/>
      <c r="Q105" s="11">
        <v>7</v>
      </c>
      <c r="R105" s="11">
        <v>2</v>
      </c>
    </row>
    <row r="106" spans="1:18" ht="15.75" x14ac:dyDescent="0.3">
      <c r="A106" s="9">
        <v>16002</v>
      </c>
      <c r="B106" s="11" t="s">
        <v>111</v>
      </c>
      <c r="C106" s="11">
        <v>47</v>
      </c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>
        <v>600</v>
      </c>
      <c r="O106" s="11">
        <v>600</v>
      </c>
      <c r="P106" s="11"/>
      <c r="Q106" s="11">
        <v>12</v>
      </c>
      <c r="R106" s="11">
        <v>2</v>
      </c>
    </row>
    <row r="107" spans="1:18" ht="15.75" x14ac:dyDescent="0.3">
      <c r="A107" s="9">
        <v>16003</v>
      </c>
      <c r="B107" s="11" t="s">
        <v>112</v>
      </c>
      <c r="C107" s="11">
        <v>67</v>
      </c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>
        <v>900</v>
      </c>
      <c r="O107" s="11">
        <v>800</v>
      </c>
      <c r="P107" s="11"/>
      <c r="Q107" s="11">
        <v>17</v>
      </c>
      <c r="R107" s="11">
        <v>2</v>
      </c>
    </row>
    <row r="108" spans="1:18" ht="15.75" x14ac:dyDescent="0.3">
      <c r="A108" s="9">
        <v>16004</v>
      </c>
      <c r="B108" s="11" t="s">
        <v>113</v>
      </c>
      <c r="C108" s="11">
        <v>87</v>
      </c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>
        <v>1000</v>
      </c>
      <c r="O108" s="11">
        <v>1000</v>
      </c>
      <c r="P108" s="11"/>
      <c r="Q108" s="11">
        <v>22</v>
      </c>
      <c r="R108" s="11">
        <v>2</v>
      </c>
    </row>
    <row r="109" spans="1:18" ht="15.75" x14ac:dyDescent="0.3">
      <c r="A109" s="9">
        <v>16005</v>
      </c>
      <c r="B109" s="11" t="s">
        <v>130</v>
      </c>
      <c r="C109" s="11">
        <v>107</v>
      </c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>
        <v>1100</v>
      </c>
      <c r="O109" s="11">
        <v>1100</v>
      </c>
      <c r="P109" s="11"/>
      <c r="Q109" s="11">
        <v>27</v>
      </c>
      <c r="R109" s="11">
        <v>2</v>
      </c>
    </row>
    <row r="110" spans="1:18" ht="15.75" x14ac:dyDescent="0.3">
      <c r="A110" s="9">
        <v>1000</v>
      </c>
      <c r="B110" s="12" t="s">
        <v>131</v>
      </c>
      <c r="C110" s="12">
        <v>1</v>
      </c>
      <c r="D110" s="12"/>
      <c r="E110" s="12">
        <f t="shared" ref="E110:E115" si="20">(10+($R110-1)*10+($C110-1)*2)*0.8</f>
        <v>24</v>
      </c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>
        <v>3</v>
      </c>
    </row>
    <row r="111" spans="1:18" ht="15.75" x14ac:dyDescent="0.3">
      <c r="A111" s="9">
        <v>1001</v>
      </c>
      <c r="B111" s="12" t="s">
        <v>132</v>
      </c>
      <c r="C111" s="12">
        <v>21</v>
      </c>
      <c r="D111" s="12"/>
      <c r="E111" s="12">
        <f t="shared" si="20"/>
        <v>56</v>
      </c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>
        <v>3</v>
      </c>
    </row>
    <row r="112" spans="1:18" ht="15.75" x14ac:dyDescent="0.3">
      <c r="A112" s="9">
        <v>1002</v>
      </c>
      <c r="B112" s="12" t="s">
        <v>133</v>
      </c>
      <c r="C112" s="12">
        <v>41</v>
      </c>
      <c r="D112" s="12"/>
      <c r="E112" s="12">
        <f t="shared" si="20"/>
        <v>88</v>
      </c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>
        <v>3</v>
      </c>
    </row>
    <row r="113" spans="1:18" ht="15.75" x14ac:dyDescent="0.3">
      <c r="A113" s="9">
        <v>1003</v>
      </c>
      <c r="B113" s="12" t="s">
        <v>134</v>
      </c>
      <c r="C113" s="12">
        <v>61</v>
      </c>
      <c r="D113" s="12"/>
      <c r="E113" s="12">
        <f t="shared" si="20"/>
        <v>120</v>
      </c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>
        <v>3</v>
      </c>
    </row>
    <row r="114" spans="1:18" ht="15.75" x14ac:dyDescent="0.3">
      <c r="A114" s="9">
        <v>1004</v>
      </c>
      <c r="B114" s="12" t="s">
        <v>135</v>
      </c>
      <c r="C114" s="12">
        <v>81</v>
      </c>
      <c r="D114" s="12"/>
      <c r="E114" s="12">
        <f t="shared" si="20"/>
        <v>152</v>
      </c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>
        <v>3</v>
      </c>
    </row>
    <row r="115" spans="1:18" ht="15.75" x14ac:dyDescent="0.3">
      <c r="A115" s="9">
        <v>1005</v>
      </c>
      <c r="B115" s="12" t="s">
        <v>64</v>
      </c>
      <c r="C115" s="12">
        <v>101</v>
      </c>
      <c r="D115" s="12"/>
      <c r="E115" s="12">
        <f t="shared" si="20"/>
        <v>184</v>
      </c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>
        <v>3</v>
      </c>
    </row>
    <row r="116" spans="1:18" ht="15.75" x14ac:dyDescent="0.3">
      <c r="A116" s="9">
        <v>2000</v>
      </c>
      <c r="B116" s="12" t="s">
        <v>136</v>
      </c>
      <c r="C116" s="12">
        <v>1</v>
      </c>
      <c r="D116" s="12"/>
      <c r="E116" s="12"/>
      <c r="F116" s="12">
        <f t="shared" ref="F116:F127" si="21">(10+($R116-1)*10+($C116-1)*2)*0.8</f>
        <v>24</v>
      </c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>
        <v>3</v>
      </c>
    </row>
    <row r="117" spans="1:18" ht="15.75" x14ac:dyDescent="0.3">
      <c r="A117" s="9">
        <v>2001</v>
      </c>
      <c r="B117" s="12" t="s">
        <v>137</v>
      </c>
      <c r="C117" s="12">
        <v>21</v>
      </c>
      <c r="D117" s="12"/>
      <c r="E117" s="12"/>
      <c r="F117" s="12">
        <f t="shared" si="21"/>
        <v>56</v>
      </c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>
        <v>3</v>
      </c>
    </row>
    <row r="118" spans="1:18" ht="15.75" x14ac:dyDescent="0.3">
      <c r="A118" s="9">
        <v>2002</v>
      </c>
      <c r="B118" s="12" t="s">
        <v>138</v>
      </c>
      <c r="C118" s="12">
        <v>41</v>
      </c>
      <c r="D118" s="12"/>
      <c r="E118" s="12"/>
      <c r="F118" s="12">
        <f t="shared" si="21"/>
        <v>88</v>
      </c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>
        <v>3</v>
      </c>
    </row>
    <row r="119" spans="1:18" ht="15.75" x14ac:dyDescent="0.3">
      <c r="A119" s="9">
        <v>2003</v>
      </c>
      <c r="B119" s="12" t="s">
        <v>139</v>
      </c>
      <c r="C119" s="12">
        <v>61</v>
      </c>
      <c r="D119" s="12"/>
      <c r="E119" s="12"/>
      <c r="F119" s="12">
        <f t="shared" si="21"/>
        <v>120</v>
      </c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>
        <v>3</v>
      </c>
    </row>
    <row r="120" spans="1:18" ht="15.75" x14ac:dyDescent="0.3">
      <c r="A120" s="9">
        <v>2004</v>
      </c>
      <c r="B120" s="12" t="s">
        <v>140</v>
      </c>
      <c r="C120" s="12">
        <v>81</v>
      </c>
      <c r="D120" s="12"/>
      <c r="E120" s="12"/>
      <c r="F120" s="12">
        <f t="shared" si="21"/>
        <v>152</v>
      </c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>
        <v>3</v>
      </c>
    </row>
    <row r="121" spans="1:18" ht="15.75" x14ac:dyDescent="0.3">
      <c r="A121" s="9">
        <v>2005</v>
      </c>
      <c r="B121" s="12" t="s">
        <v>65</v>
      </c>
      <c r="C121" s="12">
        <v>101</v>
      </c>
      <c r="D121" s="12"/>
      <c r="E121" s="12"/>
      <c r="F121" s="12">
        <f t="shared" si="21"/>
        <v>184</v>
      </c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>
        <v>3</v>
      </c>
    </row>
    <row r="122" spans="1:18" ht="15.75" x14ac:dyDescent="0.3">
      <c r="A122" s="9">
        <v>3000</v>
      </c>
      <c r="B122" s="12" t="s">
        <v>141</v>
      </c>
      <c r="C122" s="12">
        <v>1</v>
      </c>
      <c r="D122" s="12"/>
      <c r="E122" s="12"/>
      <c r="F122" s="12">
        <f t="shared" si="21"/>
        <v>24</v>
      </c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>
        <v>3</v>
      </c>
    </row>
    <row r="123" spans="1:18" ht="15.75" x14ac:dyDescent="0.3">
      <c r="A123" s="9">
        <v>3001</v>
      </c>
      <c r="B123" s="12" t="s">
        <v>142</v>
      </c>
      <c r="C123" s="12">
        <v>21</v>
      </c>
      <c r="D123" s="12"/>
      <c r="E123" s="12"/>
      <c r="F123" s="12">
        <f t="shared" si="21"/>
        <v>56</v>
      </c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>
        <v>3</v>
      </c>
    </row>
    <row r="124" spans="1:18" ht="15.75" x14ac:dyDescent="0.3">
      <c r="A124" s="9">
        <v>3002</v>
      </c>
      <c r="B124" s="12" t="s">
        <v>143</v>
      </c>
      <c r="C124" s="12">
        <v>41</v>
      </c>
      <c r="D124" s="12"/>
      <c r="E124" s="12"/>
      <c r="F124" s="12">
        <f t="shared" si="21"/>
        <v>88</v>
      </c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>
        <v>3</v>
      </c>
    </row>
    <row r="125" spans="1:18" ht="15.75" x14ac:dyDescent="0.3">
      <c r="A125" s="9">
        <v>3003</v>
      </c>
      <c r="B125" s="12" t="s">
        <v>144</v>
      </c>
      <c r="C125" s="12">
        <v>61</v>
      </c>
      <c r="D125" s="12"/>
      <c r="E125" s="12"/>
      <c r="F125" s="12">
        <f t="shared" si="21"/>
        <v>120</v>
      </c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>
        <v>3</v>
      </c>
    </row>
    <row r="126" spans="1:18" ht="15.75" x14ac:dyDescent="0.3">
      <c r="A126" s="9">
        <v>3004</v>
      </c>
      <c r="B126" s="12" t="s">
        <v>145</v>
      </c>
      <c r="C126" s="12">
        <v>81</v>
      </c>
      <c r="D126" s="12"/>
      <c r="E126" s="12"/>
      <c r="F126" s="12">
        <f t="shared" si="21"/>
        <v>152</v>
      </c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>
        <v>3</v>
      </c>
    </row>
    <row r="127" spans="1:18" ht="15.75" x14ac:dyDescent="0.3">
      <c r="A127" s="9">
        <v>3005</v>
      </c>
      <c r="B127" s="12" t="s">
        <v>66</v>
      </c>
      <c r="C127" s="12">
        <v>101</v>
      </c>
      <c r="D127" s="12"/>
      <c r="E127" s="12"/>
      <c r="F127" s="12">
        <f t="shared" si="21"/>
        <v>184</v>
      </c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>
        <v>3</v>
      </c>
    </row>
    <row r="128" spans="1:18" ht="15.75" x14ac:dyDescent="0.3">
      <c r="A128" s="9">
        <v>11000</v>
      </c>
      <c r="B128" s="12" t="s">
        <v>146</v>
      </c>
      <c r="C128" s="12">
        <v>2</v>
      </c>
      <c r="D128" s="12"/>
      <c r="E128" s="12"/>
      <c r="F128" s="12"/>
      <c r="G128" s="12">
        <f t="shared" ref="G128:G133" si="22">ROUNDUP((10+($R128-1)*10+($C128-1)*2)*0.5,0)</f>
        <v>16</v>
      </c>
      <c r="H128" s="12">
        <f t="shared" ref="H128:H133" si="23">ROUNDUP((10+($R128-1)*10+($C128-1)*1)*0.5,0)</f>
        <v>16</v>
      </c>
      <c r="I128" s="12">
        <f t="shared" ref="I128:I133" si="24">ROUNDUP(100+(($C128-2)*8+($R128-2)*15)*0.4,1)</f>
        <v>106</v>
      </c>
      <c r="J128" s="12"/>
      <c r="K128" s="12"/>
      <c r="L128" s="12"/>
      <c r="M128" s="12"/>
      <c r="N128" s="12"/>
      <c r="O128" s="12"/>
      <c r="P128" s="12"/>
      <c r="Q128" s="12"/>
      <c r="R128" s="12">
        <v>3</v>
      </c>
    </row>
    <row r="129" spans="1:18" ht="15.75" x14ac:dyDescent="0.3">
      <c r="A129" s="9">
        <v>11001</v>
      </c>
      <c r="B129" s="12" t="s">
        <v>147</v>
      </c>
      <c r="C129" s="12">
        <v>22</v>
      </c>
      <c r="D129" s="12"/>
      <c r="E129" s="12"/>
      <c r="F129" s="12"/>
      <c r="G129" s="12">
        <f t="shared" si="22"/>
        <v>36</v>
      </c>
      <c r="H129" s="12">
        <f t="shared" si="23"/>
        <v>26</v>
      </c>
      <c r="I129" s="12">
        <f t="shared" si="24"/>
        <v>170</v>
      </c>
      <c r="J129" s="12"/>
      <c r="K129" s="12"/>
      <c r="L129" s="12"/>
      <c r="M129" s="12"/>
      <c r="N129" s="12"/>
      <c r="O129" s="12"/>
      <c r="P129" s="12"/>
      <c r="Q129" s="12"/>
      <c r="R129" s="12">
        <v>3</v>
      </c>
    </row>
    <row r="130" spans="1:18" ht="15.75" x14ac:dyDescent="0.3">
      <c r="A130" s="9">
        <v>11002</v>
      </c>
      <c r="B130" s="12" t="s">
        <v>148</v>
      </c>
      <c r="C130" s="12">
        <v>42</v>
      </c>
      <c r="D130" s="12"/>
      <c r="E130" s="12"/>
      <c r="F130" s="12"/>
      <c r="G130" s="12">
        <f t="shared" si="22"/>
        <v>56</v>
      </c>
      <c r="H130" s="12">
        <f t="shared" si="23"/>
        <v>36</v>
      </c>
      <c r="I130" s="12">
        <f t="shared" si="24"/>
        <v>234</v>
      </c>
      <c r="J130" s="12"/>
      <c r="K130" s="12"/>
      <c r="L130" s="12"/>
      <c r="M130" s="12"/>
      <c r="N130" s="12"/>
      <c r="O130" s="12"/>
      <c r="P130" s="12"/>
      <c r="Q130" s="12"/>
      <c r="R130" s="12">
        <v>3</v>
      </c>
    </row>
    <row r="131" spans="1:18" ht="15.75" x14ac:dyDescent="0.3">
      <c r="A131" s="9">
        <v>11003</v>
      </c>
      <c r="B131" s="12" t="s">
        <v>149</v>
      </c>
      <c r="C131" s="12">
        <v>62</v>
      </c>
      <c r="D131" s="12"/>
      <c r="E131" s="12"/>
      <c r="F131" s="12"/>
      <c r="G131" s="12">
        <f t="shared" si="22"/>
        <v>76</v>
      </c>
      <c r="H131" s="12">
        <f t="shared" si="23"/>
        <v>46</v>
      </c>
      <c r="I131" s="12">
        <f t="shared" si="24"/>
        <v>298</v>
      </c>
      <c r="J131" s="12"/>
      <c r="K131" s="12"/>
      <c r="L131" s="12"/>
      <c r="M131" s="12"/>
      <c r="N131" s="12"/>
      <c r="O131" s="12"/>
      <c r="P131" s="12"/>
      <c r="Q131" s="12"/>
      <c r="R131" s="12">
        <v>3</v>
      </c>
    </row>
    <row r="132" spans="1:18" ht="15.75" x14ac:dyDescent="0.3">
      <c r="A132" s="9">
        <v>11004</v>
      </c>
      <c r="B132" s="12" t="s">
        <v>150</v>
      </c>
      <c r="C132" s="12">
        <v>82</v>
      </c>
      <c r="D132" s="12"/>
      <c r="E132" s="12"/>
      <c r="F132" s="12"/>
      <c r="G132" s="12">
        <f t="shared" si="22"/>
        <v>96</v>
      </c>
      <c r="H132" s="12">
        <f t="shared" si="23"/>
        <v>56</v>
      </c>
      <c r="I132" s="12">
        <f t="shared" si="24"/>
        <v>362</v>
      </c>
      <c r="J132" s="12"/>
      <c r="K132" s="12"/>
      <c r="L132" s="12"/>
      <c r="M132" s="12"/>
      <c r="N132" s="12"/>
      <c r="O132" s="12"/>
      <c r="P132" s="12"/>
      <c r="Q132" s="12"/>
      <c r="R132" s="12">
        <v>3</v>
      </c>
    </row>
    <row r="133" spans="1:18" ht="15.75" x14ac:dyDescent="0.3">
      <c r="A133" s="9">
        <v>11005</v>
      </c>
      <c r="B133" s="12" t="s">
        <v>67</v>
      </c>
      <c r="C133" s="12">
        <v>102</v>
      </c>
      <c r="D133" s="12"/>
      <c r="E133" s="12"/>
      <c r="F133" s="12"/>
      <c r="G133" s="12">
        <f t="shared" si="22"/>
        <v>116</v>
      </c>
      <c r="H133" s="12">
        <f t="shared" si="23"/>
        <v>66</v>
      </c>
      <c r="I133" s="12">
        <f t="shared" si="24"/>
        <v>426</v>
      </c>
      <c r="J133" s="12"/>
      <c r="K133" s="12"/>
      <c r="L133" s="12"/>
      <c r="M133" s="12"/>
      <c r="N133" s="12"/>
      <c r="O133" s="12"/>
      <c r="P133" s="12"/>
      <c r="Q133" s="12"/>
      <c r="R133" s="12">
        <v>3</v>
      </c>
    </row>
    <row r="134" spans="1:18" ht="15.75" x14ac:dyDescent="0.3">
      <c r="A134" s="9">
        <v>12000</v>
      </c>
      <c r="B134" s="12" t="s">
        <v>89</v>
      </c>
      <c r="C134" s="12">
        <v>3</v>
      </c>
      <c r="D134" s="12">
        <f>100+(C134-3)*40+(R134-1)*200</f>
        <v>500</v>
      </c>
      <c r="E134" s="12"/>
      <c r="F134" s="12"/>
      <c r="G134" s="12">
        <f t="shared" ref="G134:H145" si="25">ROUNDUP((10+($R134-1)*10+($C134-1)*2)*0.3,0)</f>
        <v>11</v>
      </c>
      <c r="H134" s="12">
        <f t="shared" si="25"/>
        <v>11</v>
      </c>
      <c r="I134" s="12"/>
      <c r="J134" s="12">
        <f t="shared" ref="J134:J139" si="26">ROUNDUP((100+($C134-2)*8+($R134-1)*15)*0.4,0)</f>
        <v>56</v>
      </c>
      <c r="K134" s="12"/>
      <c r="L134" s="12"/>
      <c r="M134" s="12"/>
      <c r="N134" s="12"/>
      <c r="O134" s="12"/>
      <c r="P134" s="12"/>
      <c r="Q134" s="12"/>
      <c r="R134" s="12">
        <v>3</v>
      </c>
    </row>
    <row r="135" spans="1:18" ht="15.75" x14ac:dyDescent="0.3">
      <c r="A135" s="9">
        <v>12001</v>
      </c>
      <c r="B135" s="12" t="s">
        <v>90</v>
      </c>
      <c r="C135" s="12">
        <v>23</v>
      </c>
      <c r="D135" s="12">
        <f>100+(C135-3)*40+(R135-1)*200</f>
        <v>1300</v>
      </c>
      <c r="E135" s="12"/>
      <c r="F135" s="12"/>
      <c r="G135" s="12">
        <f t="shared" si="25"/>
        <v>23</v>
      </c>
      <c r="H135" s="12">
        <f t="shared" si="25"/>
        <v>23</v>
      </c>
      <c r="I135" s="12"/>
      <c r="J135" s="12">
        <f t="shared" si="26"/>
        <v>120</v>
      </c>
      <c r="K135" s="12"/>
      <c r="L135" s="12"/>
      <c r="M135" s="12"/>
      <c r="N135" s="12"/>
      <c r="O135" s="12"/>
      <c r="P135" s="12"/>
      <c r="Q135" s="12"/>
      <c r="R135" s="12">
        <v>3</v>
      </c>
    </row>
    <row r="136" spans="1:18" ht="15.75" x14ac:dyDescent="0.3">
      <c r="A136" s="9">
        <v>12002</v>
      </c>
      <c r="B136" s="12" t="s">
        <v>91</v>
      </c>
      <c r="C136" s="12">
        <v>43</v>
      </c>
      <c r="D136" s="12">
        <f>100+(C136-3)*40+(R136-1)*200</f>
        <v>2100</v>
      </c>
      <c r="E136" s="12"/>
      <c r="F136" s="12"/>
      <c r="G136" s="12">
        <f t="shared" si="25"/>
        <v>35</v>
      </c>
      <c r="H136" s="12">
        <f t="shared" si="25"/>
        <v>35</v>
      </c>
      <c r="I136" s="12"/>
      <c r="J136" s="12">
        <f t="shared" si="26"/>
        <v>184</v>
      </c>
      <c r="K136" s="12"/>
      <c r="L136" s="12"/>
      <c r="M136" s="12"/>
      <c r="N136" s="12"/>
      <c r="O136" s="12"/>
      <c r="P136" s="12"/>
      <c r="Q136" s="12"/>
      <c r="R136" s="12">
        <v>3</v>
      </c>
    </row>
    <row r="137" spans="1:18" ht="15.75" x14ac:dyDescent="0.3">
      <c r="A137" s="9">
        <v>12003</v>
      </c>
      <c r="B137" s="12" t="s">
        <v>92</v>
      </c>
      <c r="C137" s="12">
        <v>63</v>
      </c>
      <c r="D137" s="12">
        <f>100+(C137-3)*40+(R137-1)*200</f>
        <v>2900</v>
      </c>
      <c r="E137" s="12"/>
      <c r="F137" s="12"/>
      <c r="G137" s="12">
        <f t="shared" si="25"/>
        <v>47</v>
      </c>
      <c r="H137" s="12">
        <f t="shared" si="25"/>
        <v>47</v>
      </c>
      <c r="I137" s="12"/>
      <c r="J137" s="12">
        <f t="shared" si="26"/>
        <v>248</v>
      </c>
      <c r="K137" s="12"/>
      <c r="L137" s="12"/>
      <c r="M137" s="12"/>
      <c r="N137" s="12"/>
      <c r="O137" s="12"/>
      <c r="P137" s="12"/>
      <c r="Q137" s="12"/>
      <c r="R137" s="12">
        <v>3</v>
      </c>
    </row>
    <row r="138" spans="1:18" ht="15.75" x14ac:dyDescent="0.3">
      <c r="A138" s="9">
        <v>12004</v>
      </c>
      <c r="B138" s="12" t="s">
        <v>93</v>
      </c>
      <c r="C138" s="12">
        <v>83</v>
      </c>
      <c r="D138" s="12">
        <f>100+(C138-3)*40+(R138-1)*200</f>
        <v>3700</v>
      </c>
      <c r="E138" s="12"/>
      <c r="F138" s="12"/>
      <c r="G138" s="12">
        <f t="shared" si="25"/>
        <v>59</v>
      </c>
      <c r="H138" s="12">
        <f t="shared" si="25"/>
        <v>59</v>
      </c>
      <c r="I138" s="12"/>
      <c r="J138" s="12">
        <f t="shared" si="26"/>
        <v>312</v>
      </c>
      <c r="K138" s="12"/>
      <c r="L138" s="12"/>
      <c r="M138" s="12"/>
      <c r="N138" s="12"/>
      <c r="O138" s="12"/>
      <c r="P138" s="12"/>
      <c r="Q138" s="12"/>
      <c r="R138" s="12">
        <v>3</v>
      </c>
    </row>
    <row r="139" spans="1:18" ht="15.75" x14ac:dyDescent="0.3">
      <c r="A139" s="9">
        <v>12005</v>
      </c>
      <c r="B139" s="12" t="s">
        <v>68</v>
      </c>
      <c r="C139" s="12">
        <v>103</v>
      </c>
      <c r="D139" s="12"/>
      <c r="E139" s="12"/>
      <c r="F139" s="12"/>
      <c r="G139" s="12">
        <f t="shared" si="25"/>
        <v>71</v>
      </c>
      <c r="H139" s="12">
        <f t="shared" si="25"/>
        <v>71</v>
      </c>
      <c r="I139" s="12"/>
      <c r="J139" s="12">
        <f t="shared" si="26"/>
        <v>376</v>
      </c>
      <c r="K139" s="12"/>
      <c r="L139" s="12"/>
      <c r="M139" s="12"/>
      <c r="N139" s="12"/>
      <c r="O139" s="12"/>
      <c r="P139" s="12"/>
      <c r="Q139" s="12"/>
      <c r="R139" s="12">
        <v>3</v>
      </c>
    </row>
    <row r="140" spans="1:18" ht="15.75" x14ac:dyDescent="0.3">
      <c r="A140" s="9">
        <v>13000</v>
      </c>
      <c r="B140" s="12" t="s">
        <v>94</v>
      </c>
      <c r="C140" s="12">
        <v>4</v>
      </c>
      <c r="D140" s="12"/>
      <c r="E140" s="12"/>
      <c r="F140" s="12"/>
      <c r="G140" s="12">
        <f t="shared" si="25"/>
        <v>11</v>
      </c>
      <c r="H140" s="12">
        <f t="shared" si="25"/>
        <v>11</v>
      </c>
      <c r="I140" s="12"/>
      <c r="J140" s="12">
        <f t="shared" ref="J140:J145" si="27">ROUNDUP((100+($C140-2)*8+($R140-1)*15)*0.6,0)</f>
        <v>88</v>
      </c>
      <c r="K140" s="12"/>
      <c r="L140" s="12"/>
      <c r="M140" s="12"/>
      <c r="N140" s="12"/>
      <c r="O140" s="12"/>
      <c r="P140" s="12"/>
      <c r="Q140" s="12"/>
      <c r="R140" s="12">
        <v>3</v>
      </c>
    </row>
    <row r="141" spans="1:18" ht="15.75" x14ac:dyDescent="0.3">
      <c r="A141" s="9">
        <v>13001</v>
      </c>
      <c r="B141" s="12" t="s">
        <v>95</v>
      </c>
      <c r="C141" s="12">
        <v>24</v>
      </c>
      <c r="D141" s="12"/>
      <c r="E141" s="12"/>
      <c r="F141" s="12"/>
      <c r="G141" s="12">
        <f t="shared" si="25"/>
        <v>23</v>
      </c>
      <c r="H141" s="12">
        <f t="shared" si="25"/>
        <v>23</v>
      </c>
      <c r="I141" s="12"/>
      <c r="J141" s="12">
        <f t="shared" si="27"/>
        <v>184</v>
      </c>
      <c r="K141" s="12"/>
      <c r="L141" s="12"/>
      <c r="M141" s="12"/>
      <c r="N141" s="12"/>
      <c r="O141" s="12"/>
      <c r="P141" s="12"/>
      <c r="Q141" s="12"/>
      <c r="R141" s="12">
        <v>3</v>
      </c>
    </row>
    <row r="142" spans="1:18" ht="15.75" x14ac:dyDescent="0.3">
      <c r="A142" s="9">
        <v>13002</v>
      </c>
      <c r="B142" s="12" t="s">
        <v>96</v>
      </c>
      <c r="C142" s="12">
        <v>44</v>
      </c>
      <c r="D142" s="12"/>
      <c r="E142" s="12"/>
      <c r="F142" s="12"/>
      <c r="G142" s="12">
        <f t="shared" si="25"/>
        <v>35</v>
      </c>
      <c r="H142" s="12">
        <f t="shared" si="25"/>
        <v>35</v>
      </c>
      <c r="I142" s="12"/>
      <c r="J142" s="12">
        <f t="shared" si="27"/>
        <v>280</v>
      </c>
      <c r="K142" s="12"/>
      <c r="L142" s="12"/>
      <c r="M142" s="12"/>
      <c r="N142" s="12"/>
      <c r="O142" s="12"/>
      <c r="P142" s="12"/>
      <c r="Q142" s="12"/>
      <c r="R142" s="12">
        <v>3</v>
      </c>
    </row>
    <row r="143" spans="1:18" ht="15.75" x14ac:dyDescent="0.3">
      <c r="A143" s="9">
        <v>13003</v>
      </c>
      <c r="B143" s="12" t="s">
        <v>97</v>
      </c>
      <c r="C143" s="12">
        <v>64</v>
      </c>
      <c r="D143" s="12"/>
      <c r="E143" s="12"/>
      <c r="F143" s="12"/>
      <c r="G143" s="12">
        <f t="shared" si="25"/>
        <v>47</v>
      </c>
      <c r="H143" s="12">
        <f t="shared" si="25"/>
        <v>47</v>
      </c>
      <c r="I143" s="12"/>
      <c r="J143" s="12">
        <f t="shared" si="27"/>
        <v>376</v>
      </c>
      <c r="K143" s="12"/>
      <c r="L143" s="12"/>
      <c r="M143" s="12"/>
      <c r="N143" s="12"/>
      <c r="O143" s="12"/>
      <c r="P143" s="12"/>
      <c r="Q143" s="12"/>
      <c r="R143" s="12">
        <v>3</v>
      </c>
    </row>
    <row r="144" spans="1:18" ht="15.75" x14ac:dyDescent="0.3">
      <c r="A144" s="9">
        <v>13004</v>
      </c>
      <c r="B144" s="12" t="s">
        <v>98</v>
      </c>
      <c r="C144" s="12">
        <v>84</v>
      </c>
      <c r="D144" s="12"/>
      <c r="E144" s="12"/>
      <c r="F144" s="12"/>
      <c r="G144" s="12">
        <f t="shared" si="25"/>
        <v>59</v>
      </c>
      <c r="H144" s="12">
        <f t="shared" si="25"/>
        <v>59</v>
      </c>
      <c r="I144" s="12"/>
      <c r="J144" s="12">
        <f t="shared" si="27"/>
        <v>472</v>
      </c>
      <c r="K144" s="12"/>
      <c r="L144" s="12"/>
      <c r="M144" s="12"/>
      <c r="N144" s="12"/>
      <c r="O144" s="12"/>
      <c r="P144" s="12"/>
      <c r="Q144" s="12"/>
      <c r="R144" s="12">
        <v>3</v>
      </c>
    </row>
    <row r="145" spans="1:18" ht="15.75" x14ac:dyDescent="0.3">
      <c r="A145" s="9">
        <v>13005</v>
      </c>
      <c r="B145" s="12" t="s">
        <v>69</v>
      </c>
      <c r="C145" s="12">
        <v>104</v>
      </c>
      <c r="D145" s="12"/>
      <c r="E145" s="12"/>
      <c r="F145" s="12"/>
      <c r="G145" s="12">
        <f t="shared" si="25"/>
        <v>71</v>
      </c>
      <c r="H145" s="12">
        <f t="shared" si="25"/>
        <v>71</v>
      </c>
      <c r="I145" s="12"/>
      <c r="J145" s="12">
        <f t="shared" si="27"/>
        <v>568</v>
      </c>
      <c r="K145" s="12"/>
      <c r="L145" s="12"/>
      <c r="M145" s="12"/>
      <c r="N145" s="12"/>
      <c r="O145" s="12"/>
      <c r="P145" s="12"/>
      <c r="Q145" s="12"/>
      <c r="R145" s="12">
        <v>3</v>
      </c>
    </row>
    <row r="146" spans="1:18" ht="15.75" x14ac:dyDescent="0.3">
      <c r="A146" s="9">
        <v>14000</v>
      </c>
      <c r="B146" s="12" t="s">
        <v>99</v>
      </c>
      <c r="C146" s="12">
        <v>5</v>
      </c>
      <c r="D146" s="12"/>
      <c r="E146" s="12">
        <f t="shared" ref="E146:F151" si="28">(10+($R146-1)*10+($C146-5)*2)*0.2</f>
        <v>6</v>
      </c>
      <c r="F146" s="12">
        <f t="shared" si="28"/>
        <v>6</v>
      </c>
      <c r="G146" s="12"/>
      <c r="H146" s="12"/>
      <c r="I146" s="12"/>
      <c r="J146" s="12"/>
      <c r="K146" s="12">
        <v>100</v>
      </c>
      <c r="L146" s="12"/>
      <c r="M146" s="12"/>
      <c r="N146" s="12"/>
      <c r="O146" s="12"/>
      <c r="P146" s="12"/>
      <c r="Q146" s="12"/>
      <c r="R146" s="12">
        <v>3</v>
      </c>
    </row>
    <row r="147" spans="1:18" ht="15.75" x14ac:dyDescent="0.3">
      <c r="A147" s="9">
        <v>14001</v>
      </c>
      <c r="B147" s="12" t="s">
        <v>100</v>
      </c>
      <c r="C147" s="12">
        <v>25</v>
      </c>
      <c r="D147" s="12"/>
      <c r="E147" s="12">
        <f t="shared" si="28"/>
        <v>14</v>
      </c>
      <c r="F147" s="12">
        <f t="shared" si="28"/>
        <v>14</v>
      </c>
      <c r="G147" s="12"/>
      <c r="H147" s="12"/>
      <c r="I147" s="12"/>
      <c r="J147" s="12"/>
      <c r="K147" s="12">
        <v>150</v>
      </c>
      <c r="L147" s="12"/>
      <c r="M147" s="12"/>
      <c r="N147" s="12"/>
      <c r="O147" s="12"/>
      <c r="P147" s="12"/>
      <c r="Q147" s="12"/>
      <c r="R147" s="12">
        <v>3</v>
      </c>
    </row>
    <row r="148" spans="1:18" ht="15.75" x14ac:dyDescent="0.3">
      <c r="A148" s="9">
        <v>14002</v>
      </c>
      <c r="B148" s="12" t="s">
        <v>101</v>
      </c>
      <c r="C148" s="12">
        <v>45</v>
      </c>
      <c r="D148" s="12"/>
      <c r="E148" s="12">
        <f t="shared" si="28"/>
        <v>22</v>
      </c>
      <c r="F148" s="12">
        <f t="shared" si="28"/>
        <v>22</v>
      </c>
      <c r="G148" s="12"/>
      <c r="H148" s="12"/>
      <c r="I148" s="12"/>
      <c r="J148" s="12"/>
      <c r="K148" s="12">
        <v>200</v>
      </c>
      <c r="L148" s="12"/>
      <c r="M148" s="12"/>
      <c r="N148" s="12"/>
      <c r="O148" s="12"/>
      <c r="P148" s="12"/>
      <c r="Q148" s="12"/>
      <c r="R148" s="12">
        <v>3</v>
      </c>
    </row>
    <row r="149" spans="1:18" ht="15.75" x14ac:dyDescent="0.3">
      <c r="A149" s="9">
        <v>14003</v>
      </c>
      <c r="B149" s="12" t="s">
        <v>102</v>
      </c>
      <c r="C149" s="12">
        <v>65</v>
      </c>
      <c r="D149" s="12"/>
      <c r="E149" s="12">
        <f t="shared" si="28"/>
        <v>30</v>
      </c>
      <c r="F149" s="12">
        <f t="shared" si="28"/>
        <v>30</v>
      </c>
      <c r="G149" s="12"/>
      <c r="H149" s="12"/>
      <c r="I149" s="12"/>
      <c r="J149" s="12"/>
      <c r="K149" s="12">
        <v>250</v>
      </c>
      <c r="L149" s="12"/>
      <c r="M149" s="12"/>
      <c r="N149" s="12"/>
      <c r="O149" s="12"/>
      <c r="P149" s="12"/>
      <c r="Q149" s="12"/>
      <c r="R149" s="12">
        <v>3</v>
      </c>
    </row>
    <row r="150" spans="1:18" ht="15.75" x14ac:dyDescent="0.3">
      <c r="A150" s="9">
        <v>14004</v>
      </c>
      <c r="B150" s="12" t="s">
        <v>103</v>
      </c>
      <c r="C150" s="12">
        <v>85</v>
      </c>
      <c r="D150" s="12"/>
      <c r="E150" s="12">
        <f t="shared" si="28"/>
        <v>38</v>
      </c>
      <c r="F150" s="12">
        <f t="shared" si="28"/>
        <v>38</v>
      </c>
      <c r="G150" s="12"/>
      <c r="H150" s="12"/>
      <c r="I150" s="12"/>
      <c r="J150" s="12"/>
      <c r="K150" s="12">
        <v>300</v>
      </c>
      <c r="L150" s="12"/>
      <c r="M150" s="12"/>
      <c r="N150" s="12"/>
      <c r="O150" s="12"/>
      <c r="P150" s="12"/>
      <c r="Q150" s="12"/>
      <c r="R150" s="12">
        <v>3</v>
      </c>
    </row>
    <row r="151" spans="1:18" ht="15.75" x14ac:dyDescent="0.3">
      <c r="A151" s="9">
        <v>14005</v>
      </c>
      <c r="B151" s="12" t="s">
        <v>70</v>
      </c>
      <c r="C151" s="12">
        <v>105</v>
      </c>
      <c r="D151" s="12"/>
      <c r="E151" s="12">
        <f t="shared" si="28"/>
        <v>46</v>
      </c>
      <c r="F151" s="12">
        <f t="shared" si="28"/>
        <v>46</v>
      </c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>
        <v>3</v>
      </c>
    </row>
    <row r="152" spans="1:18" ht="15.75" x14ac:dyDescent="0.3">
      <c r="A152" s="9">
        <v>15000</v>
      </c>
      <c r="B152" s="12" t="s">
        <v>104</v>
      </c>
      <c r="C152" s="12">
        <v>6</v>
      </c>
      <c r="D152" s="12"/>
      <c r="E152" s="12">
        <f t="shared" ref="E152:F157" si="29">(10+($R152-1)*10+($C152-6)*2)*0.2</f>
        <v>6</v>
      </c>
      <c r="F152" s="12">
        <f t="shared" si="29"/>
        <v>6</v>
      </c>
      <c r="G152" s="12"/>
      <c r="H152" s="12"/>
      <c r="I152" s="12"/>
      <c r="J152" s="12"/>
      <c r="K152" s="12"/>
      <c r="L152" s="12">
        <v>100</v>
      </c>
      <c r="M152" s="12"/>
      <c r="N152" s="12"/>
      <c r="O152" s="12"/>
      <c r="P152" s="12"/>
      <c r="Q152" s="12"/>
      <c r="R152" s="12">
        <v>3</v>
      </c>
    </row>
    <row r="153" spans="1:18" ht="15.75" x14ac:dyDescent="0.3">
      <c r="A153" s="9">
        <v>15001</v>
      </c>
      <c r="B153" s="12" t="s">
        <v>105</v>
      </c>
      <c r="C153" s="12">
        <v>26</v>
      </c>
      <c r="D153" s="12"/>
      <c r="E153" s="12">
        <f t="shared" si="29"/>
        <v>14</v>
      </c>
      <c r="F153" s="12">
        <f t="shared" si="29"/>
        <v>14</v>
      </c>
      <c r="G153" s="12"/>
      <c r="H153" s="12"/>
      <c r="I153" s="12"/>
      <c r="J153" s="12"/>
      <c r="K153" s="12"/>
      <c r="L153" s="12">
        <v>150</v>
      </c>
      <c r="M153" s="12"/>
      <c r="N153" s="12"/>
      <c r="O153" s="12"/>
      <c r="P153" s="12"/>
      <c r="Q153" s="12"/>
      <c r="R153" s="12">
        <v>3</v>
      </c>
    </row>
    <row r="154" spans="1:18" ht="15.75" x14ac:dyDescent="0.3">
      <c r="A154" s="9">
        <v>15002</v>
      </c>
      <c r="B154" s="12" t="s">
        <v>106</v>
      </c>
      <c r="C154" s="12">
        <v>46</v>
      </c>
      <c r="D154" s="12"/>
      <c r="E154" s="12">
        <f t="shared" si="29"/>
        <v>22</v>
      </c>
      <c r="F154" s="12">
        <f t="shared" si="29"/>
        <v>22</v>
      </c>
      <c r="G154" s="12"/>
      <c r="H154" s="12"/>
      <c r="I154" s="12"/>
      <c r="J154" s="12"/>
      <c r="K154" s="12"/>
      <c r="L154" s="12">
        <v>200</v>
      </c>
      <c r="M154" s="12"/>
      <c r="N154" s="12"/>
      <c r="O154" s="12"/>
      <c r="P154" s="12"/>
      <c r="Q154" s="12"/>
      <c r="R154" s="12">
        <v>3</v>
      </c>
    </row>
    <row r="155" spans="1:18" ht="15.75" x14ac:dyDescent="0.3">
      <c r="A155" s="9">
        <v>15003</v>
      </c>
      <c r="B155" s="12" t="s">
        <v>107</v>
      </c>
      <c r="C155" s="12">
        <v>66</v>
      </c>
      <c r="D155" s="12"/>
      <c r="E155" s="12">
        <f t="shared" si="29"/>
        <v>30</v>
      </c>
      <c r="F155" s="12">
        <f t="shared" si="29"/>
        <v>30</v>
      </c>
      <c r="G155" s="12"/>
      <c r="H155" s="12"/>
      <c r="I155" s="12"/>
      <c r="J155" s="12"/>
      <c r="K155" s="12"/>
      <c r="L155" s="12">
        <v>250</v>
      </c>
      <c r="M155" s="12"/>
      <c r="N155" s="12"/>
      <c r="O155" s="12"/>
      <c r="P155" s="12"/>
      <c r="Q155" s="12"/>
      <c r="R155" s="12">
        <v>3</v>
      </c>
    </row>
    <row r="156" spans="1:18" ht="15.75" x14ac:dyDescent="0.3">
      <c r="A156" s="9">
        <v>15004</v>
      </c>
      <c r="B156" s="12" t="s">
        <v>108</v>
      </c>
      <c r="C156" s="12">
        <v>86</v>
      </c>
      <c r="D156" s="12"/>
      <c r="E156" s="12">
        <f t="shared" si="29"/>
        <v>38</v>
      </c>
      <c r="F156" s="12">
        <f t="shared" si="29"/>
        <v>38</v>
      </c>
      <c r="G156" s="12"/>
      <c r="H156" s="12"/>
      <c r="I156" s="12"/>
      <c r="J156" s="12"/>
      <c r="K156" s="12"/>
      <c r="L156" s="12">
        <v>300</v>
      </c>
      <c r="M156" s="12"/>
      <c r="N156" s="12"/>
      <c r="O156" s="12"/>
      <c r="P156" s="12"/>
      <c r="Q156" s="12"/>
      <c r="R156" s="12">
        <v>3</v>
      </c>
    </row>
    <row r="157" spans="1:18" ht="15.75" x14ac:dyDescent="0.3">
      <c r="A157" s="9">
        <v>15005</v>
      </c>
      <c r="B157" s="12" t="s">
        <v>71</v>
      </c>
      <c r="C157" s="12">
        <v>106</v>
      </c>
      <c r="D157" s="12"/>
      <c r="E157" s="12">
        <f t="shared" si="29"/>
        <v>46</v>
      </c>
      <c r="F157" s="12">
        <f t="shared" si="29"/>
        <v>46</v>
      </c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>
        <v>3</v>
      </c>
    </row>
    <row r="158" spans="1:18" ht="15.75" x14ac:dyDescent="0.3">
      <c r="A158" s="9">
        <v>16000</v>
      </c>
      <c r="B158" s="12" t="s">
        <v>109</v>
      </c>
      <c r="C158" s="12">
        <v>7</v>
      </c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>
        <v>200</v>
      </c>
      <c r="O158" s="12">
        <v>100</v>
      </c>
      <c r="P158" s="12"/>
      <c r="Q158" s="12">
        <v>3</v>
      </c>
      <c r="R158" s="12">
        <v>3</v>
      </c>
    </row>
    <row r="159" spans="1:18" ht="15.75" x14ac:dyDescent="0.3">
      <c r="A159" s="9">
        <v>16001</v>
      </c>
      <c r="B159" s="12" t="s">
        <v>110</v>
      </c>
      <c r="C159" s="12">
        <v>27</v>
      </c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>
        <v>400</v>
      </c>
      <c r="O159" s="12">
        <v>400</v>
      </c>
      <c r="P159" s="12"/>
      <c r="Q159" s="12">
        <v>8</v>
      </c>
      <c r="R159" s="12">
        <v>3</v>
      </c>
    </row>
    <row r="160" spans="1:18" ht="15.75" x14ac:dyDescent="0.3">
      <c r="A160" s="9">
        <v>16002</v>
      </c>
      <c r="B160" s="12" t="s">
        <v>111</v>
      </c>
      <c r="C160" s="12">
        <v>47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>
        <v>700</v>
      </c>
      <c r="O160" s="12">
        <v>600</v>
      </c>
      <c r="P160" s="12"/>
      <c r="Q160" s="12">
        <v>13</v>
      </c>
      <c r="R160" s="12">
        <v>3</v>
      </c>
    </row>
    <row r="161" spans="1:18" ht="15.75" x14ac:dyDescent="0.3">
      <c r="A161" s="9">
        <v>16003</v>
      </c>
      <c r="B161" s="12" t="s">
        <v>112</v>
      </c>
      <c r="C161" s="12">
        <v>67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>
        <v>900</v>
      </c>
      <c r="O161" s="12">
        <v>900</v>
      </c>
      <c r="P161" s="12"/>
      <c r="Q161" s="12">
        <v>18</v>
      </c>
      <c r="R161" s="12">
        <v>3</v>
      </c>
    </row>
    <row r="162" spans="1:18" ht="15.75" x14ac:dyDescent="0.3">
      <c r="A162" s="9">
        <v>16004</v>
      </c>
      <c r="B162" s="12" t="s">
        <v>113</v>
      </c>
      <c r="C162" s="12">
        <v>87</v>
      </c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>
        <v>1000</v>
      </c>
      <c r="O162" s="12">
        <v>1000</v>
      </c>
      <c r="P162" s="12"/>
      <c r="Q162" s="12">
        <v>23</v>
      </c>
      <c r="R162" s="12">
        <v>3</v>
      </c>
    </row>
    <row r="163" spans="1:18" ht="15.75" x14ac:dyDescent="0.3">
      <c r="A163" s="9">
        <v>16005</v>
      </c>
      <c r="B163" s="12" t="s">
        <v>130</v>
      </c>
      <c r="C163" s="12">
        <v>107</v>
      </c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>
        <v>1100</v>
      </c>
      <c r="O163" s="12">
        <v>1100</v>
      </c>
      <c r="P163" s="12"/>
      <c r="Q163" s="12">
        <v>28</v>
      </c>
      <c r="R163" s="12">
        <v>3</v>
      </c>
    </row>
    <row r="164" spans="1:18" ht="15.75" x14ac:dyDescent="0.3">
      <c r="A164" s="9">
        <v>1000</v>
      </c>
      <c r="B164" s="13" t="s">
        <v>131</v>
      </c>
      <c r="C164" s="13">
        <v>1</v>
      </c>
      <c r="D164" s="13"/>
      <c r="E164" s="13">
        <f t="shared" ref="E164:E169" si="30">(10+($R164-1)*10+($C164-1)*2)*0.8</f>
        <v>32</v>
      </c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>
        <v>4</v>
      </c>
    </row>
    <row r="165" spans="1:18" ht="15.75" x14ac:dyDescent="0.3">
      <c r="A165" s="9">
        <v>1001</v>
      </c>
      <c r="B165" s="13" t="s">
        <v>132</v>
      </c>
      <c r="C165" s="13">
        <v>21</v>
      </c>
      <c r="D165" s="13"/>
      <c r="E165" s="13">
        <f t="shared" si="30"/>
        <v>64</v>
      </c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>
        <v>4</v>
      </c>
    </row>
    <row r="166" spans="1:18" ht="15.75" x14ac:dyDescent="0.3">
      <c r="A166" s="9">
        <v>1002</v>
      </c>
      <c r="B166" s="13" t="s">
        <v>133</v>
      </c>
      <c r="C166" s="13">
        <v>41</v>
      </c>
      <c r="D166" s="13"/>
      <c r="E166" s="13">
        <f t="shared" si="30"/>
        <v>96</v>
      </c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>
        <v>4</v>
      </c>
    </row>
    <row r="167" spans="1:18" ht="15.75" x14ac:dyDescent="0.3">
      <c r="A167" s="9">
        <v>1003</v>
      </c>
      <c r="B167" s="13" t="s">
        <v>134</v>
      </c>
      <c r="C167" s="13">
        <v>61</v>
      </c>
      <c r="D167" s="13"/>
      <c r="E167" s="13">
        <f t="shared" si="30"/>
        <v>128</v>
      </c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>
        <v>4</v>
      </c>
    </row>
    <row r="168" spans="1:18" ht="15.75" x14ac:dyDescent="0.3">
      <c r="A168" s="9">
        <v>1004</v>
      </c>
      <c r="B168" s="13" t="s">
        <v>135</v>
      </c>
      <c r="C168" s="13">
        <v>81</v>
      </c>
      <c r="D168" s="13"/>
      <c r="E168" s="13">
        <f t="shared" si="30"/>
        <v>160</v>
      </c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>
        <v>4</v>
      </c>
    </row>
    <row r="169" spans="1:18" ht="15.75" x14ac:dyDescent="0.3">
      <c r="A169" s="9">
        <v>1005</v>
      </c>
      <c r="B169" s="13" t="s">
        <v>64</v>
      </c>
      <c r="C169" s="13">
        <v>101</v>
      </c>
      <c r="D169" s="13"/>
      <c r="E169" s="13">
        <f t="shared" si="30"/>
        <v>192</v>
      </c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>
        <v>4</v>
      </c>
    </row>
    <row r="170" spans="1:18" ht="15.75" x14ac:dyDescent="0.3">
      <c r="A170" s="9">
        <v>2000</v>
      </c>
      <c r="B170" s="13" t="s">
        <v>136</v>
      </c>
      <c r="C170" s="13">
        <v>1</v>
      </c>
      <c r="D170" s="13"/>
      <c r="E170" s="13"/>
      <c r="F170" s="13">
        <f t="shared" ref="F170:F181" si="31">(10+($R170-1)*10+($C170-1)*2)*0.8</f>
        <v>32</v>
      </c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>
        <v>4</v>
      </c>
    </row>
    <row r="171" spans="1:18" ht="15.75" x14ac:dyDescent="0.3">
      <c r="A171" s="9">
        <v>2001</v>
      </c>
      <c r="B171" s="13" t="s">
        <v>137</v>
      </c>
      <c r="C171" s="13">
        <v>21</v>
      </c>
      <c r="D171" s="13"/>
      <c r="E171" s="13"/>
      <c r="F171" s="13">
        <f t="shared" si="31"/>
        <v>64</v>
      </c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>
        <v>4</v>
      </c>
    </row>
    <row r="172" spans="1:18" ht="15.75" x14ac:dyDescent="0.3">
      <c r="A172" s="9">
        <v>2002</v>
      </c>
      <c r="B172" s="13" t="s">
        <v>138</v>
      </c>
      <c r="C172" s="13">
        <v>41</v>
      </c>
      <c r="D172" s="13"/>
      <c r="E172" s="13"/>
      <c r="F172" s="13">
        <f t="shared" si="31"/>
        <v>96</v>
      </c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>
        <v>4</v>
      </c>
    </row>
    <row r="173" spans="1:18" ht="15.75" x14ac:dyDescent="0.3">
      <c r="A173" s="9">
        <v>2003</v>
      </c>
      <c r="B173" s="13" t="s">
        <v>139</v>
      </c>
      <c r="C173" s="13">
        <v>61</v>
      </c>
      <c r="D173" s="13"/>
      <c r="E173" s="13"/>
      <c r="F173" s="13">
        <f t="shared" si="31"/>
        <v>128</v>
      </c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>
        <v>4</v>
      </c>
    </row>
    <row r="174" spans="1:18" ht="15.75" x14ac:dyDescent="0.3">
      <c r="A174" s="9">
        <v>2004</v>
      </c>
      <c r="B174" s="13" t="s">
        <v>140</v>
      </c>
      <c r="C174" s="13">
        <v>81</v>
      </c>
      <c r="D174" s="13"/>
      <c r="E174" s="13"/>
      <c r="F174" s="13">
        <f t="shared" si="31"/>
        <v>160</v>
      </c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>
        <v>4</v>
      </c>
    </row>
    <row r="175" spans="1:18" ht="15.75" x14ac:dyDescent="0.3">
      <c r="A175" s="9">
        <v>2005</v>
      </c>
      <c r="B175" s="13" t="s">
        <v>65</v>
      </c>
      <c r="C175" s="13">
        <v>101</v>
      </c>
      <c r="D175" s="13"/>
      <c r="E175" s="13"/>
      <c r="F175" s="13">
        <f t="shared" si="31"/>
        <v>192</v>
      </c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>
        <v>4</v>
      </c>
    </row>
    <row r="176" spans="1:18" ht="15.75" x14ac:dyDescent="0.3">
      <c r="A176" s="9">
        <v>3000</v>
      </c>
      <c r="B176" s="13" t="s">
        <v>141</v>
      </c>
      <c r="C176" s="13">
        <v>1</v>
      </c>
      <c r="D176" s="13"/>
      <c r="E176" s="13"/>
      <c r="F176" s="13">
        <f t="shared" si="31"/>
        <v>32</v>
      </c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>
        <v>4</v>
      </c>
    </row>
    <row r="177" spans="1:18" ht="15.75" x14ac:dyDescent="0.3">
      <c r="A177" s="9">
        <v>3001</v>
      </c>
      <c r="B177" s="13" t="s">
        <v>142</v>
      </c>
      <c r="C177" s="13">
        <v>21</v>
      </c>
      <c r="D177" s="13"/>
      <c r="E177" s="13"/>
      <c r="F177" s="13">
        <f t="shared" si="31"/>
        <v>64</v>
      </c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>
        <v>4</v>
      </c>
    </row>
    <row r="178" spans="1:18" ht="15.75" x14ac:dyDescent="0.3">
      <c r="A178" s="9">
        <v>3002</v>
      </c>
      <c r="B178" s="13" t="s">
        <v>143</v>
      </c>
      <c r="C178" s="13">
        <v>41</v>
      </c>
      <c r="D178" s="13"/>
      <c r="E178" s="13"/>
      <c r="F178" s="13">
        <f t="shared" si="31"/>
        <v>96</v>
      </c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>
        <v>4</v>
      </c>
    </row>
    <row r="179" spans="1:18" ht="15.75" x14ac:dyDescent="0.3">
      <c r="A179" s="9">
        <v>3003</v>
      </c>
      <c r="B179" s="13" t="s">
        <v>144</v>
      </c>
      <c r="C179" s="13">
        <v>61</v>
      </c>
      <c r="D179" s="13"/>
      <c r="E179" s="13"/>
      <c r="F179" s="13">
        <f t="shared" si="31"/>
        <v>128</v>
      </c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>
        <v>4</v>
      </c>
    </row>
    <row r="180" spans="1:18" ht="15.75" x14ac:dyDescent="0.3">
      <c r="A180" s="9">
        <v>3004</v>
      </c>
      <c r="B180" s="13" t="s">
        <v>145</v>
      </c>
      <c r="C180" s="13">
        <v>81</v>
      </c>
      <c r="D180" s="13"/>
      <c r="E180" s="13"/>
      <c r="F180" s="13">
        <f t="shared" si="31"/>
        <v>160</v>
      </c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>
        <v>4</v>
      </c>
    </row>
    <row r="181" spans="1:18" ht="15.75" x14ac:dyDescent="0.3">
      <c r="A181" s="9">
        <v>3005</v>
      </c>
      <c r="B181" s="13" t="s">
        <v>66</v>
      </c>
      <c r="C181" s="13">
        <v>101</v>
      </c>
      <c r="D181" s="13"/>
      <c r="E181" s="13"/>
      <c r="F181" s="13">
        <f t="shared" si="31"/>
        <v>192</v>
      </c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>
        <v>4</v>
      </c>
    </row>
    <row r="182" spans="1:18" ht="15.75" x14ac:dyDescent="0.3">
      <c r="A182" s="9">
        <v>11000</v>
      </c>
      <c r="B182" s="13" t="s">
        <v>146</v>
      </c>
      <c r="C182" s="13">
        <v>2</v>
      </c>
      <c r="D182" s="13"/>
      <c r="E182" s="13"/>
      <c r="F182" s="13"/>
      <c r="G182" s="13">
        <f t="shared" ref="G182:G187" si="32">ROUNDUP((10+($R182-1)*10+($C182-1)*2)*0.5,0)</f>
        <v>21</v>
      </c>
      <c r="H182" s="13">
        <f t="shared" ref="H182:H187" si="33">ROUNDUP((10+($R182-1)*10+($C182-1)*1)*0.5,0)</f>
        <v>21</v>
      </c>
      <c r="I182" s="13">
        <f t="shared" ref="I182:I187" si="34">ROUNDUP(100+(($C182-2)*8+($R182-2)*15)*0.4,1)</f>
        <v>112</v>
      </c>
      <c r="J182" s="13"/>
      <c r="K182" s="13"/>
      <c r="L182" s="13"/>
      <c r="M182" s="13"/>
      <c r="N182" s="13"/>
      <c r="O182" s="13"/>
      <c r="P182" s="13"/>
      <c r="Q182" s="13"/>
      <c r="R182" s="13">
        <v>4</v>
      </c>
    </row>
    <row r="183" spans="1:18" ht="15.75" x14ac:dyDescent="0.3">
      <c r="A183" s="9">
        <v>11001</v>
      </c>
      <c r="B183" s="13" t="s">
        <v>147</v>
      </c>
      <c r="C183" s="13">
        <v>22</v>
      </c>
      <c r="D183" s="13"/>
      <c r="E183" s="13"/>
      <c r="F183" s="13"/>
      <c r="G183" s="13">
        <f t="shared" si="32"/>
        <v>41</v>
      </c>
      <c r="H183" s="13">
        <f t="shared" si="33"/>
        <v>31</v>
      </c>
      <c r="I183" s="13">
        <f t="shared" si="34"/>
        <v>176</v>
      </c>
      <c r="J183" s="13"/>
      <c r="K183" s="13"/>
      <c r="L183" s="13"/>
      <c r="M183" s="13"/>
      <c r="N183" s="13"/>
      <c r="O183" s="13"/>
      <c r="P183" s="13"/>
      <c r="Q183" s="13"/>
      <c r="R183" s="13">
        <v>4</v>
      </c>
    </row>
    <row r="184" spans="1:18" ht="15.75" x14ac:dyDescent="0.3">
      <c r="A184" s="9">
        <v>11002</v>
      </c>
      <c r="B184" s="13" t="s">
        <v>148</v>
      </c>
      <c r="C184" s="13">
        <v>42</v>
      </c>
      <c r="D184" s="13"/>
      <c r="E184" s="13"/>
      <c r="F184" s="13"/>
      <c r="G184" s="13">
        <f t="shared" si="32"/>
        <v>61</v>
      </c>
      <c r="H184" s="13">
        <f t="shared" si="33"/>
        <v>41</v>
      </c>
      <c r="I184" s="13">
        <f t="shared" si="34"/>
        <v>240</v>
      </c>
      <c r="J184" s="13"/>
      <c r="K184" s="13"/>
      <c r="L184" s="13"/>
      <c r="M184" s="13"/>
      <c r="N184" s="13"/>
      <c r="O184" s="13"/>
      <c r="P184" s="13"/>
      <c r="Q184" s="13"/>
      <c r="R184" s="13">
        <v>4</v>
      </c>
    </row>
    <row r="185" spans="1:18" ht="15.75" x14ac:dyDescent="0.3">
      <c r="A185" s="9">
        <v>11003</v>
      </c>
      <c r="B185" s="13" t="s">
        <v>149</v>
      </c>
      <c r="C185" s="13">
        <v>62</v>
      </c>
      <c r="D185" s="13"/>
      <c r="E185" s="13"/>
      <c r="F185" s="13"/>
      <c r="G185" s="13">
        <f t="shared" si="32"/>
        <v>81</v>
      </c>
      <c r="H185" s="13">
        <f t="shared" si="33"/>
        <v>51</v>
      </c>
      <c r="I185" s="13">
        <f t="shared" si="34"/>
        <v>304</v>
      </c>
      <c r="J185" s="13"/>
      <c r="K185" s="13"/>
      <c r="L185" s="13"/>
      <c r="M185" s="13"/>
      <c r="N185" s="13"/>
      <c r="O185" s="13"/>
      <c r="P185" s="13"/>
      <c r="Q185" s="13"/>
      <c r="R185" s="13">
        <v>4</v>
      </c>
    </row>
    <row r="186" spans="1:18" ht="15.75" x14ac:dyDescent="0.3">
      <c r="A186" s="9">
        <v>11004</v>
      </c>
      <c r="B186" s="13" t="s">
        <v>150</v>
      </c>
      <c r="C186" s="13">
        <v>82</v>
      </c>
      <c r="D186" s="13"/>
      <c r="E186" s="13"/>
      <c r="F186" s="13"/>
      <c r="G186" s="13">
        <f t="shared" si="32"/>
        <v>101</v>
      </c>
      <c r="H186" s="13">
        <f t="shared" si="33"/>
        <v>61</v>
      </c>
      <c r="I186" s="13">
        <f t="shared" si="34"/>
        <v>368</v>
      </c>
      <c r="J186" s="13"/>
      <c r="K186" s="13"/>
      <c r="L186" s="13"/>
      <c r="M186" s="13"/>
      <c r="N186" s="13"/>
      <c r="O186" s="13"/>
      <c r="P186" s="13"/>
      <c r="Q186" s="13"/>
      <c r="R186" s="13">
        <v>4</v>
      </c>
    </row>
    <row r="187" spans="1:18" ht="15.75" x14ac:dyDescent="0.3">
      <c r="A187" s="9">
        <v>11005</v>
      </c>
      <c r="B187" s="13" t="s">
        <v>67</v>
      </c>
      <c r="C187" s="13">
        <v>102</v>
      </c>
      <c r="D187" s="13"/>
      <c r="E187" s="13"/>
      <c r="F187" s="13"/>
      <c r="G187" s="13">
        <f t="shared" si="32"/>
        <v>121</v>
      </c>
      <c r="H187" s="13">
        <f t="shared" si="33"/>
        <v>71</v>
      </c>
      <c r="I187" s="13">
        <f t="shared" si="34"/>
        <v>432</v>
      </c>
      <c r="J187" s="13"/>
      <c r="K187" s="13"/>
      <c r="L187" s="13"/>
      <c r="M187" s="13"/>
      <c r="N187" s="13"/>
      <c r="O187" s="13"/>
      <c r="P187" s="13"/>
      <c r="Q187" s="13"/>
      <c r="R187" s="13">
        <v>4</v>
      </c>
    </row>
    <row r="188" spans="1:18" ht="15.75" x14ac:dyDescent="0.3">
      <c r="A188" s="9">
        <v>12000</v>
      </c>
      <c r="B188" s="13" t="s">
        <v>89</v>
      </c>
      <c r="C188" s="13">
        <v>3</v>
      </c>
      <c r="D188" s="13">
        <f>100+(C188-3)*40+(R188-1)*200</f>
        <v>700</v>
      </c>
      <c r="E188" s="13"/>
      <c r="F188" s="13"/>
      <c r="G188" s="13">
        <f t="shared" ref="G188:H199" si="35">ROUNDUP((10+($R188-1)*10+($C188-1)*2)*0.3,0)</f>
        <v>14</v>
      </c>
      <c r="H188" s="13">
        <f t="shared" si="35"/>
        <v>14</v>
      </c>
      <c r="I188" s="13"/>
      <c r="J188" s="13">
        <f t="shared" ref="J188:J193" si="36">ROUNDUP((100+($C188-2)*8+($R188-1)*15)*0.4,0)</f>
        <v>62</v>
      </c>
      <c r="K188" s="13"/>
      <c r="L188" s="13"/>
      <c r="M188" s="13"/>
      <c r="N188" s="13"/>
      <c r="O188" s="13"/>
      <c r="P188" s="13"/>
      <c r="Q188" s="13"/>
      <c r="R188" s="13">
        <v>4</v>
      </c>
    </row>
    <row r="189" spans="1:18" ht="15.75" x14ac:dyDescent="0.3">
      <c r="A189" s="9">
        <v>12001</v>
      </c>
      <c r="B189" s="13" t="s">
        <v>90</v>
      </c>
      <c r="C189" s="13">
        <v>23</v>
      </c>
      <c r="D189" s="13">
        <f>100+(C189-3)*40+(R189-1)*200</f>
        <v>1500</v>
      </c>
      <c r="E189" s="13"/>
      <c r="F189" s="13"/>
      <c r="G189" s="13">
        <f t="shared" si="35"/>
        <v>26</v>
      </c>
      <c r="H189" s="13">
        <f t="shared" si="35"/>
        <v>26</v>
      </c>
      <c r="I189" s="13"/>
      <c r="J189" s="13">
        <f t="shared" si="36"/>
        <v>126</v>
      </c>
      <c r="K189" s="13"/>
      <c r="L189" s="13"/>
      <c r="M189" s="13"/>
      <c r="N189" s="13"/>
      <c r="O189" s="13"/>
      <c r="P189" s="13"/>
      <c r="Q189" s="13"/>
      <c r="R189" s="13">
        <v>4</v>
      </c>
    </row>
    <row r="190" spans="1:18" ht="15.75" x14ac:dyDescent="0.3">
      <c r="A190" s="9">
        <v>12002</v>
      </c>
      <c r="B190" s="13" t="s">
        <v>91</v>
      </c>
      <c r="C190" s="13">
        <v>43</v>
      </c>
      <c r="D190" s="13">
        <f>100+(C190-3)*40+(R190-1)*200</f>
        <v>2300</v>
      </c>
      <c r="E190" s="13"/>
      <c r="F190" s="13"/>
      <c r="G190" s="13">
        <f t="shared" si="35"/>
        <v>38</v>
      </c>
      <c r="H190" s="13">
        <f t="shared" si="35"/>
        <v>38</v>
      </c>
      <c r="I190" s="13"/>
      <c r="J190" s="13">
        <f t="shared" si="36"/>
        <v>190</v>
      </c>
      <c r="K190" s="13"/>
      <c r="L190" s="13"/>
      <c r="M190" s="13"/>
      <c r="N190" s="13"/>
      <c r="O190" s="13"/>
      <c r="P190" s="13"/>
      <c r="Q190" s="13"/>
      <c r="R190" s="13">
        <v>4</v>
      </c>
    </row>
    <row r="191" spans="1:18" ht="15.75" x14ac:dyDescent="0.3">
      <c r="A191" s="9">
        <v>12003</v>
      </c>
      <c r="B191" s="13" t="s">
        <v>92</v>
      </c>
      <c r="C191" s="13">
        <v>63</v>
      </c>
      <c r="D191" s="13">
        <f>100+(C191-3)*40+(R191-1)*200</f>
        <v>3100</v>
      </c>
      <c r="E191" s="13"/>
      <c r="F191" s="13"/>
      <c r="G191" s="13">
        <f t="shared" si="35"/>
        <v>50</v>
      </c>
      <c r="H191" s="13">
        <f t="shared" si="35"/>
        <v>50</v>
      </c>
      <c r="I191" s="13"/>
      <c r="J191" s="13">
        <f t="shared" si="36"/>
        <v>254</v>
      </c>
      <c r="K191" s="13"/>
      <c r="L191" s="13"/>
      <c r="M191" s="13"/>
      <c r="N191" s="13"/>
      <c r="O191" s="13"/>
      <c r="P191" s="13"/>
      <c r="Q191" s="13"/>
      <c r="R191" s="13">
        <v>4</v>
      </c>
    </row>
    <row r="192" spans="1:18" ht="15.75" x14ac:dyDescent="0.3">
      <c r="A192" s="9">
        <v>12004</v>
      </c>
      <c r="B192" s="13" t="s">
        <v>93</v>
      </c>
      <c r="C192" s="13">
        <v>83</v>
      </c>
      <c r="D192" s="13">
        <f>100+(C192-3)*40+(R192-1)*200</f>
        <v>3900</v>
      </c>
      <c r="E192" s="13"/>
      <c r="F192" s="13"/>
      <c r="G192" s="13">
        <f t="shared" si="35"/>
        <v>62</v>
      </c>
      <c r="H192" s="13">
        <f t="shared" si="35"/>
        <v>62</v>
      </c>
      <c r="I192" s="13"/>
      <c r="J192" s="13">
        <f t="shared" si="36"/>
        <v>318</v>
      </c>
      <c r="K192" s="13"/>
      <c r="L192" s="13"/>
      <c r="M192" s="13"/>
      <c r="N192" s="13"/>
      <c r="O192" s="13"/>
      <c r="P192" s="13"/>
      <c r="Q192" s="13"/>
      <c r="R192" s="13">
        <v>4</v>
      </c>
    </row>
    <row r="193" spans="1:18" ht="15.75" x14ac:dyDescent="0.3">
      <c r="A193" s="9">
        <v>12005</v>
      </c>
      <c r="B193" s="13" t="s">
        <v>68</v>
      </c>
      <c r="C193" s="13">
        <v>103</v>
      </c>
      <c r="D193" s="13"/>
      <c r="E193" s="13"/>
      <c r="F193" s="13"/>
      <c r="G193" s="13">
        <f t="shared" si="35"/>
        <v>74</v>
      </c>
      <c r="H193" s="13">
        <f t="shared" si="35"/>
        <v>74</v>
      </c>
      <c r="I193" s="13"/>
      <c r="J193" s="13">
        <f t="shared" si="36"/>
        <v>382</v>
      </c>
      <c r="K193" s="13"/>
      <c r="L193" s="13"/>
      <c r="M193" s="13"/>
      <c r="N193" s="13"/>
      <c r="O193" s="13"/>
      <c r="P193" s="13"/>
      <c r="Q193" s="13"/>
      <c r="R193" s="13">
        <v>4</v>
      </c>
    </row>
    <row r="194" spans="1:18" ht="15.75" x14ac:dyDescent="0.3">
      <c r="A194" s="9">
        <v>13000</v>
      </c>
      <c r="B194" s="13" t="s">
        <v>94</v>
      </c>
      <c r="C194" s="13">
        <v>4</v>
      </c>
      <c r="D194" s="13"/>
      <c r="E194" s="13"/>
      <c r="F194" s="13"/>
      <c r="G194" s="13">
        <f t="shared" si="35"/>
        <v>14</v>
      </c>
      <c r="H194" s="13">
        <f t="shared" si="35"/>
        <v>14</v>
      </c>
      <c r="I194" s="13"/>
      <c r="J194" s="13">
        <f t="shared" ref="J194:J199" si="37">ROUNDUP((100+($C194-2)*8+($R194-1)*15)*0.6,0)</f>
        <v>97</v>
      </c>
      <c r="K194" s="13"/>
      <c r="L194" s="13"/>
      <c r="M194" s="13"/>
      <c r="N194" s="13"/>
      <c r="O194" s="13"/>
      <c r="P194" s="13"/>
      <c r="Q194" s="13"/>
      <c r="R194" s="13">
        <v>4</v>
      </c>
    </row>
    <row r="195" spans="1:18" ht="15.75" x14ac:dyDescent="0.3">
      <c r="A195" s="9">
        <v>13001</v>
      </c>
      <c r="B195" s="13" t="s">
        <v>95</v>
      </c>
      <c r="C195" s="13">
        <v>24</v>
      </c>
      <c r="D195" s="13"/>
      <c r="E195" s="13"/>
      <c r="F195" s="13"/>
      <c r="G195" s="13">
        <f t="shared" si="35"/>
        <v>26</v>
      </c>
      <c r="H195" s="13">
        <f t="shared" si="35"/>
        <v>26</v>
      </c>
      <c r="I195" s="13"/>
      <c r="J195" s="13">
        <f t="shared" si="37"/>
        <v>193</v>
      </c>
      <c r="K195" s="13"/>
      <c r="L195" s="13"/>
      <c r="M195" s="13"/>
      <c r="N195" s="13"/>
      <c r="O195" s="13"/>
      <c r="P195" s="13"/>
      <c r="Q195" s="13"/>
      <c r="R195" s="13">
        <v>4</v>
      </c>
    </row>
    <row r="196" spans="1:18" ht="15.75" x14ac:dyDescent="0.3">
      <c r="A196" s="9">
        <v>13002</v>
      </c>
      <c r="B196" s="13" t="s">
        <v>96</v>
      </c>
      <c r="C196" s="13">
        <v>44</v>
      </c>
      <c r="D196" s="13"/>
      <c r="E196" s="13"/>
      <c r="F196" s="13"/>
      <c r="G196" s="13">
        <f t="shared" si="35"/>
        <v>38</v>
      </c>
      <c r="H196" s="13">
        <f t="shared" si="35"/>
        <v>38</v>
      </c>
      <c r="I196" s="13"/>
      <c r="J196" s="13">
        <f t="shared" si="37"/>
        <v>289</v>
      </c>
      <c r="K196" s="13"/>
      <c r="L196" s="13"/>
      <c r="M196" s="13"/>
      <c r="N196" s="13"/>
      <c r="O196" s="13"/>
      <c r="P196" s="13"/>
      <c r="Q196" s="13"/>
      <c r="R196" s="13">
        <v>4</v>
      </c>
    </row>
    <row r="197" spans="1:18" ht="15.75" x14ac:dyDescent="0.3">
      <c r="A197" s="9">
        <v>13003</v>
      </c>
      <c r="B197" s="13" t="s">
        <v>97</v>
      </c>
      <c r="C197" s="13">
        <v>64</v>
      </c>
      <c r="D197" s="13"/>
      <c r="E197" s="13"/>
      <c r="F197" s="13"/>
      <c r="G197" s="13">
        <f t="shared" si="35"/>
        <v>50</v>
      </c>
      <c r="H197" s="13">
        <f t="shared" si="35"/>
        <v>50</v>
      </c>
      <c r="I197" s="13"/>
      <c r="J197" s="13">
        <f t="shared" si="37"/>
        <v>385</v>
      </c>
      <c r="K197" s="13"/>
      <c r="L197" s="13"/>
      <c r="M197" s="13"/>
      <c r="N197" s="13"/>
      <c r="O197" s="13"/>
      <c r="P197" s="13"/>
      <c r="Q197" s="13"/>
      <c r="R197" s="13">
        <v>4</v>
      </c>
    </row>
    <row r="198" spans="1:18" ht="15.75" x14ac:dyDescent="0.3">
      <c r="A198" s="9">
        <v>13004</v>
      </c>
      <c r="B198" s="13" t="s">
        <v>98</v>
      </c>
      <c r="C198" s="13">
        <v>84</v>
      </c>
      <c r="D198" s="13"/>
      <c r="E198" s="13"/>
      <c r="F198" s="13"/>
      <c r="G198" s="13">
        <f t="shared" si="35"/>
        <v>62</v>
      </c>
      <c r="H198" s="13">
        <f t="shared" si="35"/>
        <v>62</v>
      </c>
      <c r="I198" s="13"/>
      <c r="J198" s="13">
        <f t="shared" si="37"/>
        <v>481</v>
      </c>
      <c r="K198" s="13"/>
      <c r="L198" s="13"/>
      <c r="M198" s="13"/>
      <c r="N198" s="13"/>
      <c r="O198" s="13"/>
      <c r="P198" s="13"/>
      <c r="Q198" s="13"/>
      <c r="R198" s="13">
        <v>4</v>
      </c>
    </row>
    <row r="199" spans="1:18" ht="15.75" x14ac:dyDescent="0.3">
      <c r="A199" s="9">
        <v>13005</v>
      </c>
      <c r="B199" s="13" t="s">
        <v>69</v>
      </c>
      <c r="C199" s="13">
        <v>104</v>
      </c>
      <c r="D199" s="13"/>
      <c r="E199" s="13"/>
      <c r="F199" s="13"/>
      <c r="G199" s="13">
        <f t="shared" si="35"/>
        <v>74</v>
      </c>
      <c r="H199" s="13">
        <f t="shared" si="35"/>
        <v>74</v>
      </c>
      <c r="I199" s="13"/>
      <c r="J199" s="13">
        <f t="shared" si="37"/>
        <v>577</v>
      </c>
      <c r="K199" s="13"/>
      <c r="L199" s="13"/>
      <c r="M199" s="13"/>
      <c r="N199" s="13"/>
      <c r="O199" s="13"/>
      <c r="P199" s="13"/>
      <c r="Q199" s="13"/>
      <c r="R199" s="13">
        <v>4</v>
      </c>
    </row>
    <row r="200" spans="1:18" ht="15.75" x14ac:dyDescent="0.3">
      <c r="A200" s="9">
        <v>14000</v>
      </c>
      <c r="B200" s="13" t="s">
        <v>99</v>
      </c>
      <c r="C200" s="13">
        <v>5</v>
      </c>
      <c r="D200" s="13"/>
      <c r="E200" s="13">
        <f t="shared" ref="E200:F205" si="38">(10+($R200-1)*10+($C200-5)*2)*0.2</f>
        <v>8</v>
      </c>
      <c r="F200" s="13">
        <f t="shared" si="38"/>
        <v>8</v>
      </c>
      <c r="G200" s="13"/>
      <c r="H200" s="13"/>
      <c r="I200" s="13"/>
      <c r="J200" s="13"/>
      <c r="K200" s="13">
        <v>100</v>
      </c>
      <c r="L200" s="13"/>
      <c r="M200" s="13"/>
      <c r="N200" s="13"/>
      <c r="O200" s="13"/>
      <c r="P200" s="13"/>
      <c r="Q200" s="13"/>
      <c r="R200" s="13">
        <v>4</v>
      </c>
    </row>
    <row r="201" spans="1:18" ht="15.75" x14ac:dyDescent="0.3">
      <c r="A201" s="9">
        <v>14001</v>
      </c>
      <c r="B201" s="13" t="s">
        <v>100</v>
      </c>
      <c r="C201" s="13">
        <v>25</v>
      </c>
      <c r="D201" s="13"/>
      <c r="E201" s="13">
        <f t="shared" si="38"/>
        <v>16</v>
      </c>
      <c r="F201" s="13">
        <f t="shared" si="38"/>
        <v>16</v>
      </c>
      <c r="G201" s="13"/>
      <c r="H201" s="13"/>
      <c r="I201" s="13"/>
      <c r="J201" s="13"/>
      <c r="K201" s="13">
        <v>150</v>
      </c>
      <c r="L201" s="13"/>
      <c r="M201" s="13"/>
      <c r="N201" s="13"/>
      <c r="O201" s="13"/>
      <c r="P201" s="13"/>
      <c r="Q201" s="13"/>
      <c r="R201" s="13">
        <v>4</v>
      </c>
    </row>
    <row r="202" spans="1:18" ht="15.75" x14ac:dyDescent="0.3">
      <c r="A202" s="9">
        <v>14002</v>
      </c>
      <c r="B202" s="13" t="s">
        <v>101</v>
      </c>
      <c r="C202" s="13">
        <v>45</v>
      </c>
      <c r="D202" s="13"/>
      <c r="E202" s="13">
        <f t="shared" si="38"/>
        <v>24</v>
      </c>
      <c r="F202" s="13">
        <f t="shared" si="38"/>
        <v>24</v>
      </c>
      <c r="G202" s="13"/>
      <c r="H202" s="13"/>
      <c r="I202" s="13"/>
      <c r="J202" s="13"/>
      <c r="K202" s="13">
        <v>200</v>
      </c>
      <c r="L202" s="13"/>
      <c r="M202" s="13"/>
      <c r="N202" s="13"/>
      <c r="O202" s="13"/>
      <c r="P202" s="13"/>
      <c r="Q202" s="13"/>
      <c r="R202" s="13">
        <v>4</v>
      </c>
    </row>
    <row r="203" spans="1:18" ht="15.75" x14ac:dyDescent="0.3">
      <c r="A203" s="9">
        <v>14003</v>
      </c>
      <c r="B203" s="13" t="s">
        <v>102</v>
      </c>
      <c r="C203" s="13">
        <v>65</v>
      </c>
      <c r="D203" s="13"/>
      <c r="E203" s="13">
        <f t="shared" si="38"/>
        <v>32</v>
      </c>
      <c r="F203" s="13">
        <f t="shared" si="38"/>
        <v>32</v>
      </c>
      <c r="G203" s="13"/>
      <c r="H203" s="13"/>
      <c r="I203" s="13"/>
      <c r="J203" s="13"/>
      <c r="K203" s="13">
        <v>250</v>
      </c>
      <c r="L203" s="13"/>
      <c r="M203" s="13"/>
      <c r="N203" s="13"/>
      <c r="O203" s="13"/>
      <c r="P203" s="13"/>
      <c r="Q203" s="13"/>
      <c r="R203" s="13">
        <v>4</v>
      </c>
    </row>
    <row r="204" spans="1:18" ht="15.75" x14ac:dyDescent="0.3">
      <c r="A204" s="9">
        <v>14004</v>
      </c>
      <c r="B204" s="13" t="s">
        <v>103</v>
      </c>
      <c r="C204" s="13">
        <v>85</v>
      </c>
      <c r="D204" s="13"/>
      <c r="E204" s="13">
        <f t="shared" si="38"/>
        <v>40</v>
      </c>
      <c r="F204" s="13">
        <f t="shared" si="38"/>
        <v>40</v>
      </c>
      <c r="G204" s="13"/>
      <c r="H204" s="13"/>
      <c r="I204" s="13"/>
      <c r="J204" s="13"/>
      <c r="K204" s="13">
        <v>300</v>
      </c>
      <c r="L204" s="13"/>
      <c r="M204" s="13"/>
      <c r="N204" s="13"/>
      <c r="O204" s="13"/>
      <c r="P204" s="13"/>
      <c r="Q204" s="13"/>
      <c r="R204" s="13">
        <v>4</v>
      </c>
    </row>
    <row r="205" spans="1:18" ht="15.75" x14ac:dyDescent="0.3">
      <c r="A205" s="9">
        <v>14005</v>
      </c>
      <c r="B205" s="13" t="s">
        <v>70</v>
      </c>
      <c r="C205" s="13">
        <v>105</v>
      </c>
      <c r="D205" s="13"/>
      <c r="E205" s="13">
        <f t="shared" si="38"/>
        <v>48</v>
      </c>
      <c r="F205" s="13">
        <f t="shared" si="38"/>
        <v>48</v>
      </c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>
        <v>4</v>
      </c>
    </row>
    <row r="206" spans="1:18" ht="15.75" x14ac:dyDescent="0.3">
      <c r="A206" s="9">
        <v>15000</v>
      </c>
      <c r="B206" s="13" t="s">
        <v>104</v>
      </c>
      <c r="C206" s="13">
        <v>6</v>
      </c>
      <c r="D206" s="13"/>
      <c r="E206" s="13">
        <f t="shared" ref="E206:F211" si="39">(10+($R206-1)*10+($C206-6)*2)*0.2</f>
        <v>8</v>
      </c>
      <c r="F206" s="13">
        <f t="shared" si="39"/>
        <v>8</v>
      </c>
      <c r="G206" s="13"/>
      <c r="H206" s="13"/>
      <c r="I206" s="13"/>
      <c r="J206" s="13"/>
      <c r="K206" s="13"/>
      <c r="L206" s="13">
        <v>100</v>
      </c>
      <c r="M206" s="13"/>
      <c r="N206" s="13"/>
      <c r="O206" s="13"/>
      <c r="P206" s="13"/>
      <c r="Q206" s="13"/>
      <c r="R206" s="13">
        <v>4</v>
      </c>
    </row>
    <row r="207" spans="1:18" ht="15.75" x14ac:dyDescent="0.3">
      <c r="A207" s="9">
        <v>15001</v>
      </c>
      <c r="B207" s="13" t="s">
        <v>105</v>
      </c>
      <c r="C207" s="13">
        <v>26</v>
      </c>
      <c r="D207" s="13"/>
      <c r="E207" s="13">
        <f t="shared" si="39"/>
        <v>16</v>
      </c>
      <c r="F207" s="13">
        <f t="shared" si="39"/>
        <v>16</v>
      </c>
      <c r="G207" s="13"/>
      <c r="H207" s="13"/>
      <c r="I207" s="13"/>
      <c r="J207" s="13"/>
      <c r="K207" s="13"/>
      <c r="L207" s="13">
        <v>150</v>
      </c>
      <c r="M207" s="13"/>
      <c r="N207" s="13"/>
      <c r="O207" s="13"/>
      <c r="P207" s="13"/>
      <c r="Q207" s="13"/>
      <c r="R207" s="13">
        <v>4</v>
      </c>
    </row>
    <row r="208" spans="1:18" ht="15.75" x14ac:dyDescent="0.3">
      <c r="A208" s="9">
        <v>15002</v>
      </c>
      <c r="B208" s="13" t="s">
        <v>106</v>
      </c>
      <c r="C208" s="13">
        <v>46</v>
      </c>
      <c r="D208" s="13"/>
      <c r="E208" s="13">
        <f t="shared" si="39"/>
        <v>24</v>
      </c>
      <c r="F208" s="13">
        <f t="shared" si="39"/>
        <v>24</v>
      </c>
      <c r="G208" s="13"/>
      <c r="H208" s="13"/>
      <c r="I208" s="13"/>
      <c r="J208" s="13"/>
      <c r="K208" s="13"/>
      <c r="L208" s="13">
        <v>200</v>
      </c>
      <c r="M208" s="13"/>
      <c r="N208" s="13"/>
      <c r="O208" s="13"/>
      <c r="P208" s="13"/>
      <c r="Q208" s="13"/>
      <c r="R208" s="13">
        <v>4</v>
      </c>
    </row>
    <row r="209" spans="1:18" ht="15.75" x14ac:dyDescent="0.3">
      <c r="A209" s="9">
        <v>15003</v>
      </c>
      <c r="B209" s="13" t="s">
        <v>107</v>
      </c>
      <c r="C209" s="13">
        <v>66</v>
      </c>
      <c r="D209" s="13"/>
      <c r="E209" s="13">
        <f t="shared" si="39"/>
        <v>32</v>
      </c>
      <c r="F209" s="13">
        <f t="shared" si="39"/>
        <v>32</v>
      </c>
      <c r="G209" s="13"/>
      <c r="H209" s="13"/>
      <c r="I209" s="13"/>
      <c r="J209" s="13"/>
      <c r="K209" s="13"/>
      <c r="L209" s="13">
        <v>250</v>
      </c>
      <c r="M209" s="13"/>
      <c r="N209" s="13"/>
      <c r="O209" s="13"/>
      <c r="P209" s="13"/>
      <c r="Q209" s="13"/>
      <c r="R209" s="13">
        <v>4</v>
      </c>
    </row>
    <row r="210" spans="1:18" ht="15.75" x14ac:dyDescent="0.3">
      <c r="A210" s="9">
        <v>15004</v>
      </c>
      <c r="B210" s="13" t="s">
        <v>108</v>
      </c>
      <c r="C210" s="13">
        <v>86</v>
      </c>
      <c r="D210" s="13"/>
      <c r="E210" s="13">
        <f t="shared" si="39"/>
        <v>40</v>
      </c>
      <c r="F210" s="13">
        <f t="shared" si="39"/>
        <v>40</v>
      </c>
      <c r="G210" s="13"/>
      <c r="H210" s="13"/>
      <c r="I210" s="13"/>
      <c r="J210" s="13"/>
      <c r="K210" s="13"/>
      <c r="L210" s="13">
        <v>300</v>
      </c>
      <c r="M210" s="13"/>
      <c r="N210" s="13"/>
      <c r="O210" s="13"/>
      <c r="P210" s="13"/>
      <c r="Q210" s="13"/>
      <c r="R210" s="13">
        <v>4</v>
      </c>
    </row>
    <row r="211" spans="1:18" ht="15.75" x14ac:dyDescent="0.3">
      <c r="A211" s="9">
        <v>15005</v>
      </c>
      <c r="B211" s="13" t="s">
        <v>71</v>
      </c>
      <c r="C211" s="13">
        <v>106</v>
      </c>
      <c r="D211" s="13"/>
      <c r="E211" s="13">
        <f t="shared" si="39"/>
        <v>48</v>
      </c>
      <c r="F211" s="13">
        <f t="shared" si="39"/>
        <v>48</v>
      </c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>
        <v>4</v>
      </c>
    </row>
    <row r="212" spans="1:18" ht="15.75" x14ac:dyDescent="0.3">
      <c r="A212" s="9">
        <v>16000</v>
      </c>
      <c r="B212" s="13" t="s">
        <v>109</v>
      </c>
      <c r="C212" s="13">
        <v>7</v>
      </c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>
        <v>200</v>
      </c>
      <c r="O212" s="13">
        <v>200</v>
      </c>
      <c r="P212" s="13"/>
      <c r="Q212" s="13">
        <v>4</v>
      </c>
      <c r="R212" s="13">
        <v>4</v>
      </c>
    </row>
    <row r="213" spans="1:18" ht="15.75" x14ac:dyDescent="0.3">
      <c r="A213" s="9">
        <v>16001</v>
      </c>
      <c r="B213" s="13" t="s">
        <v>110</v>
      </c>
      <c r="C213" s="13">
        <v>27</v>
      </c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>
        <v>500</v>
      </c>
      <c r="O213" s="13">
        <v>400</v>
      </c>
      <c r="P213" s="13"/>
      <c r="Q213" s="13">
        <v>9</v>
      </c>
      <c r="R213" s="13">
        <v>4</v>
      </c>
    </row>
    <row r="214" spans="1:18" ht="15.75" x14ac:dyDescent="0.3">
      <c r="A214" s="9">
        <v>16002</v>
      </c>
      <c r="B214" s="13" t="s">
        <v>111</v>
      </c>
      <c r="C214" s="13">
        <v>47</v>
      </c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>
        <v>700</v>
      </c>
      <c r="O214" s="13">
        <v>700</v>
      </c>
      <c r="P214" s="13"/>
      <c r="Q214" s="13">
        <v>14</v>
      </c>
      <c r="R214" s="13">
        <v>4</v>
      </c>
    </row>
    <row r="215" spans="1:18" ht="15.75" x14ac:dyDescent="0.3">
      <c r="A215" s="9">
        <v>16003</v>
      </c>
      <c r="B215" s="13" t="s">
        <v>112</v>
      </c>
      <c r="C215" s="13">
        <v>67</v>
      </c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>
        <v>1000</v>
      </c>
      <c r="O215" s="13">
        <v>900</v>
      </c>
      <c r="P215" s="13"/>
      <c r="Q215" s="13">
        <v>19</v>
      </c>
      <c r="R215" s="13">
        <v>4</v>
      </c>
    </row>
    <row r="216" spans="1:18" ht="15.75" x14ac:dyDescent="0.3">
      <c r="A216" s="9">
        <v>16004</v>
      </c>
      <c r="B216" s="13" t="s">
        <v>113</v>
      </c>
      <c r="C216" s="13">
        <v>87</v>
      </c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>
        <v>1000</v>
      </c>
      <c r="O216" s="13">
        <v>1000</v>
      </c>
      <c r="P216" s="13"/>
      <c r="Q216" s="13">
        <v>24</v>
      </c>
      <c r="R216" s="13">
        <v>4</v>
      </c>
    </row>
    <row r="217" spans="1:18" ht="15.75" x14ac:dyDescent="0.3">
      <c r="A217" s="9">
        <v>16005</v>
      </c>
      <c r="B217" s="13" t="s">
        <v>130</v>
      </c>
      <c r="C217" s="13">
        <v>107</v>
      </c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>
        <v>1100</v>
      </c>
      <c r="O217" s="13">
        <v>1100</v>
      </c>
      <c r="P217" s="13"/>
      <c r="Q217" s="13">
        <v>29</v>
      </c>
      <c r="R217" s="13">
        <v>4</v>
      </c>
    </row>
    <row r="218" spans="1:18" ht="15.75" x14ac:dyDescent="0.3">
      <c r="A218" s="9">
        <v>1000</v>
      </c>
      <c r="B218" s="14" t="s">
        <v>131</v>
      </c>
      <c r="C218" s="14">
        <v>1</v>
      </c>
      <c r="D218" s="14"/>
      <c r="E218" s="14">
        <f t="shared" ref="E218:E223" si="40">(10+($R218-1)*10+($C218-1)*2)*0.8</f>
        <v>40</v>
      </c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>
        <v>5</v>
      </c>
    </row>
    <row r="219" spans="1:18" ht="15.75" x14ac:dyDescent="0.3">
      <c r="A219" s="9">
        <v>1001</v>
      </c>
      <c r="B219" s="14" t="s">
        <v>132</v>
      </c>
      <c r="C219" s="14">
        <v>21</v>
      </c>
      <c r="D219" s="14"/>
      <c r="E219" s="14">
        <f t="shared" si="40"/>
        <v>72</v>
      </c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>
        <v>5</v>
      </c>
    </row>
    <row r="220" spans="1:18" ht="15.75" x14ac:dyDescent="0.3">
      <c r="A220" s="9">
        <v>1002</v>
      </c>
      <c r="B220" s="14" t="s">
        <v>133</v>
      </c>
      <c r="C220" s="14">
        <v>41</v>
      </c>
      <c r="D220" s="14"/>
      <c r="E220" s="14">
        <f t="shared" si="40"/>
        <v>104</v>
      </c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>
        <v>5</v>
      </c>
    </row>
    <row r="221" spans="1:18" ht="15.75" x14ac:dyDescent="0.3">
      <c r="A221" s="9">
        <v>1003</v>
      </c>
      <c r="B221" s="14" t="s">
        <v>134</v>
      </c>
      <c r="C221" s="14">
        <v>61</v>
      </c>
      <c r="D221" s="14"/>
      <c r="E221" s="14">
        <f t="shared" si="40"/>
        <v>136</v>
      </c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>
        <v>5</v>
      </c>
    </row>
    <row r="222" spans="1:18" ht="15.75" x14ac:dyDescent="0.3">
      <c r="A222" s="9">
        <v>1004</v>
      </c>
      <c r="B222" s="14" t="s">
        <v>135</v>
      </c>
      <c r="C222" s="14">
        <v>81</v>
      </c>
      <c r="D222" s="14"/>
      <c r="E222" s="14">
        <f t="shared" si="40"/>
        <v>168</v>
      </c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>
        <v>5</v>
      </c>
    </row>
    <row r="223" spans="1:18" ht="15.75" x14ac:dyDescent="0.3">
      <c r="A223" s="9">
        <v>1005</v>
      </c>
      <c r="B223" s="14" t="s">
        <v>64</v>
      </c>
      <c r="C223" s="14">
        <v>101</v>
      </c>
      <c r="D223" s="14"/>
      <c r="E223" s="14">
        <f t="shared" si="40"/>
        <v>200</v>
      </c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>
        <v>5</v>
      </c>
    </row>
    <row r="224" spans="1:18" ht="15.75" x14ac:dyDescent="0.3">
      <c r="A224" s="9">
        <v>2000</v>
      </c>
      <c r="B224" s="14" t="s">
        <v>136</v>
      </c>
      <c r="C224" s="14">
        <v>1</v>
      </c>
      <c r="D224" s="14"/>
      <c r="E224" s="14"/>
      <c r="F224" s="14">
        <f t="shared" ref="F224:F235" si="41">(10+($R224-1)*10+($C224-1)*2)*0.8</f>
        <v>40</v>
      </c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>
        <v>5</v>
      </c>
    </row>
    <row r="225" spans="1:18" ht="15.75" x14ac:dyDescent="0.3">
      <c r="A225" s="9">
        <v>2001</v>
      </c>
      <c r="B225" s="14" t="s">
        <v>137</v>
      </c>
      <c r="C225" s="14">
        <v>21</v>
      </c>
      <c r="D225" s="14"/>
      <c r="E225" s="14"/>
      <c r="F225" s="14">
        <f t="shared" si="41"/>
        <v>72</v>
      </c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>
        <v>5</v>
      </c>
    </row>
    <row r="226" spans="1:18" ht="15.75" x14ac:dyDescent="0.3">
      <c r="A226" s="9">
        <v>2002</v>
      </c>
      <c r="B226" s="14" t="s">
        <v>138</v>
      </c>
      <c r="C226" s="14">
        <v>41</v>
      </c>
      <c r="D226" s="14"/>
      <c r="E226" s="14"/>
      <c r="F226" s="14">
        <f t="shared" si="41"/>
        <v>104</v>
      </c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>
        <v>5</v>
      </c>
    </row>
    <row r="227" spans="1:18" ht="15.75" x14ac:dyDescent="0.3">
      <c r="A227" s="9">
        <v>2003</v>
      </c>
      <c r="B227" s="14" t="s">
        <v>139</v>
      </c>
      <c r="C227" s="14">
        <v>61</v>
      </c>
      <c r="D227" s="14"/>
      <c r="E227" s="14"/>
      <c r="F227" s="14">
        <f t="shared" si="41"/>
        <v>136</v>
      </c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>
        <v>5</v>
      </c>
    </row>
    <row r="228" spans="1:18" ht="15.75" x14ac:dyDescent="0.3">
      <c r="A228" s="9">
        <v>2004</v>
      </c>
      <c r="B228" s="14" t="s">
        <v>140</v>
      </c>
      <c r="C228" s="14">
        <v>81</v>
      </c>
      <c r="D228" s="14"/>
      <c r="E228" s="14"/>
      <c r="F228" s="14">
        <f t="shared" si="41"/>
        <v>168</v>
      </c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>
        <v>5</v>
      </c>
    </row>
    <row r="229" spans="1:18" ht="15.75" x14ac:dyDescent="0.3">
      <c r="A229" s="9">
        <v>2005</v>
      </c>
      <c r="B229" s="14" t="s">
        <v>65</v>
      </c>
      <c r="C229" s="14">
        <v>101</v>
      </c>
      <c r="D229" s="14"/>
      <c r="E229" s="14"/>
      <c r="F229" s="14">
        <f t="shared" si="41"/>
        <v>200</v>
      </c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>
        <v>5</v>
      </c>
    </row>
    <row r="230" spans="1:18" ht="15.75" x14ac:dyDescent="0.3">
      <c r="A230" s="9">
        <v>3000</v>
      </c>
      <c r="B230" s="14" t="s">
        <v>141</v>
      </c>
      <c r="C230" s="14">
        <v>1</v>
      </c>
      <c r="D230" s="14"/>
      <c r="E230" s="14"/>
      <c r="F230" s="14">
        <f t="shared" si="41"/>
        <v>40</v>
      </c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>
        <v>5</v>
      </c>
    </row>
    <row r="231" spans="1:18" ht="15.75" x14ac:dyDescent="0.3">
      <c r="A231" s="9">
        <v>3001</v>
      </c>
      <c r="B231" s="14" t="s">
        <v>142</v>
      </c>
      <c r="C231" s="14">
        <v>21</v>
      </c>
      <c r="D231" s="14"/>
      <c r="E231" s="14"/>
      <c r="F231" s="14">
        <f t="shared" si="41"/>
        <v>72</v>
      </c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>
        <v>5</v>
      </c>
    </row>
    <row r="232" spans="1:18" ht="15.75" x14ac:dyDescent="0.3">
      <c r="A232" s="9">
        <v>3002</v>
      </c>
      <c r="B232" s="14" t="s">
        <v>143</v>
      </c>
      <c r="C232" s="14">
        <v>41</v>
      </c>
      <c r="D232" s="14"/>
      <c r="E232" s="14"/>
      <c r="F232" s="14">
        <f t="shared" si="41"/>
        <v>104</v>
      </c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>
        <v>5</v>
      </c>
    </row>
    <row r="233" spans="1:18" ht="15.75" x14ac:dyDescent="0.3">
      <c r="A233" s="9">
        <v>3003</v>
      </c>
      <c r="B233" s="14" t="s">
        <v>144</v>
      </c>
      <c r="C233" s="14">
        <v>61</v>
      </c>
      <c r="D233" s="14"/>
      <c r="E233" s="14"/>
      <c r="F233" s="14">
        <f t="shared" si="41"/>
        <v>136</v>
      </c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>
        <v>5</v>
      </c>
    </row>
    <row r="234" spans="1:18" ht="15.75" x14ac:dyDescent="0.3">
      <c r="A234" s="9">
        <v>3004</v>
      </c>
      <c r="B234" s="14" t="s">
        <v>145</v>
      </c>
      <c r="C234" s="14">
        <v>81</v>
      </c>
      <c r="D234" s="14"/>
      <c r="E234" s="14"/>
      <c r="F234" s="14">
        <f t="shared" si="41"/>
        <v>168</v>
      </c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>
        <v>5</v>
      </c>
    </row>
    <row r="235" spans="1:18" ht="15.75" x14ac:dyDescent="0.3">
      <c r="A235" s="9">
        <v>3005</v>
      </c>
      <c r="B235" s="14" t="s">
        <v>66</v>
      </c>
      <c r="C235" s="14">
        <v>101</v>
      </c>
      <c r="D235" s="14"/>
      <c r="E235" s="14"/>
      <c r="F235" s="14">
        <f t="shared" si="41"/>
        <v>200</v>
      </c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>
        <v>5</v>
      </c>
    </row>
    <row r="236" spans="1:18" ht="15.75" x14ac:dyDescent="0.3">
      <c r="A236" s="9">
        <v>11000</v>
      </c>
      <c r="B236" s="14" t="s">
        <v>146</v>
      </c>
      <c r="C236" s="14">
        <v>2</v>
      </c>
      <c r="D236" s="14"/>
      <c r="E236" s="14"/>
      <c r="F236" s="14"/>
      <c r="G236" s="14">
        <f t="shared" ref="G236:G241" si="42">ROUNDUP((10+($R236-1)*10+($C236-1)*2)*0.5,0)</f>
        <v>26</v>
      </c>
      <c r="H236" s="14">
        <f t="shared" ref="H236:H241" si="43">ROUNDUP((10+($R236-1)*10+($C236-1)*1)*0.5,0)</f>
        <v>26</v>
      </c>
      <c r="I236" s="14">
        <f t="shared" ref="I236:I241" si="44">ROUNDUP(100+(($C236-2)*8+($R236-2)*15)*0.4,1)</f>
        <v>118</v>
      </c>
      <c r="J236" s="14"/>
      <c r="K236" s="14"/>
      <c r="L236" s="14"/>
      <c r="M236" s="14"/>
      <c r="N236" s="14"/>
      <c r="O236" s="14"/>
      <c r="P236" s="14"/>
      <c r="Q236" s="14"/>
      <c r="R236" s="14">
        <v>5</v>
      </c>
    </row>
    <row r="237" spans="1:18" ht="15.75" x14ac:dyDescent="0.3">
      <c r="A237" s="9">
        <v>11001</v>
      </c>
      <c r="B237" s="14" t="s">
        <v>147</v>
      </c>
      <c r="C237" s="14">
        <v>22</v>
      </c>
      <c r="D237" s="14"/>
      <c r="E237" s="14"/>
      <c r="F237" s="14"/>
      <c r="G237" s="14">
        <f t="shared" si="42"/>
        <v>46</v>
      </c>
      <c r="H237" s="14">
        <f t="shared" si="43"/>
        <v>36</v>
      </c>
      <c r="I237" s="14">
        <f t="shared" si="44"/>
        <v>182</v>
      </c>
      <c r="J237" s="14"/>
      <c r="K237" s="14"/>
      <c r="L237" s="14"/>
      <c r="M237" s="14"/>
      <c r="N237" s="14"/>
      <c r="O237" s="14"/>
      <c r="P237" s="14"/>
      <c r="Q237" s="14"/>
      <c r="R237" s="14">
        <v>5</v>
      </c>
    </row>
    <row r="238" spans="1:18" ht="15.75" x14ac:dyDescent="0.3">
      <c r="A238" s="9">
        <v>11002</v>
      </c>
      <c r="B238" s="14" t="s">
        <v>148</v>
      </c>
      <c r="C238" s="14">
        <v>42</v>
      </c>
      <c r="D238" s="14"/>
      <c r="E238" s="14"/>
      <c r="F238" s="14"/>
      <c r="G238" s="14">
        <f t="shared" si="42"/>
        <v>66</v>
      </c>
      <c r="H238" s="14">
        <f t="shared" si="43"/>
        <v>46</v>
      </c>
      <c r="I238" s="14">
        <f t="shared" si="44"/>
        <v>246</v>
      </c>
      <c r="J238" s="14"/>
      <c r="K238" s="14"/>
      <c r="L238" s="14"/>
      <c r="M238" s="14"/>
      <c r="N238" s="14"/>
      <c r="O238" s="14"/>
      <c r="P238" s="14"/>
      <c r="Q238" s="14"/>
      <c r="R238" s="14">
        <v>5</v>
      </c>
    </row>
    <row r="239" spans="1:18" ht="15.75" x14ac:dyDescent="0.3">
      <c r="A239" s="9">
        <v>11003</v>
      </c>
      <c r="B239" s="14" t="s">
        <v>149</v>
      </c>
      <c r="C239" s="14">
        <v>62</v>
      </c>
      <c r="D239" s="14"/>
      <c r="E239" s="14"/>
      <c r="F239" s="14"/>
      <c r="G239" s="14">
        <f t="shared" si="42"/>
        <v>86</v>
      </c>
      <c r="H239" s="14">
        <f t="shared" si="43"/>
        <v>56</v>
      </c>
      <c r="I239" s="14">
        <f t="shared" si="44"/>
        <v>310</v>
      </c>
      <c r="J239" s="14"/>
      <c r="K239" s="14"/>
      <c r="L239" s="14"/>
      <c r="M239" s="14"/>
      <c r="N239" s="14"/>
      <c r="O239" s="14"/>
      <c r="P239" s="14"/>
      <c r="Q239" s="14"/>
      <c r="R239" s="14">
        <v>5</v>
      </c>
    </row>
    <row r="240" spans="1:18" ht="15.75" x14ac:dyDescent="0.3">
      <c r="A240" s="9">
        <v>11004</v>
      </c>
      <c r="B240" s="14" t="s">
        <v>150</v>
      </c>
      <c r="C240" s="14">
        <v>82</v>
      </c>
      <c r="D240" s="14"/>
      <c r="E240" s="14"/>
      <c r="F240" s="14"/>
      <c r="G240" s="14">
        <f t="shared" si="42"/>
        <v>106</v>
      </c>
      <c r="H240" s="14">
        <f t="shared" si="43"/>
        <v>66</v>
      </c>
      <c r="I240" s="14">
        <f t="shared" si="44"/>
        <v>374</v>
      </c>
      <c r="J240" s="14"/>
      <c r="K240" s="14"/>
      <c r="L240" s="14"/>
      <c r="M240" s="14"/>
      <c r="N240" s="14"/>
      <c r="O240" s="14"/>
      <c r="P240" s="14"/>
      <c r="Q240" s="14"/>
      <c r="R240" s="14">
        <v>5</v>
      </c>
    </row>
    <row r="241" spans="1:18" ht="15.75" x14ac:dyDescent="0.3">
      <c r="A241" s="9">
        <v>11005</v>
      </c>
      <c r="B241" s="14" t="s">
        <v>67</v>
      </c>
      <c r="C241" s="14">
        <v>102</v>
      </c>
      <c r="D241" s="14"/>
      <c r="E241" s="14"/>
      <c r="F241" s="14"/>
      <c r="G241" s="14">
        <f t="shared" si="42"/>
        <v>126</v>
      </c>
      <c r="H241" s="14">
        <f t="shared" si="43"/>
        <v>76</v>
      </c>
      <c r="I241" s="14">
        <f t="shared" si="44"/>
        <v>438</v>
      </c>
      <c r="J241" s="14"/>
      <c r="K241" s="14"/>
      <c r="L241" s="14"/>
      <c r="M241" s="14"/>
      <c r="N241" s="14"/>
      <c r="O241" s="14"/>
      <c r="P241" s="14"/>
      <c r="Q241" s="14"/>
      <c r="R241" s="14">
        <v>5</v>
      </c>
    </row>
    <row r="242" spans="1:18" ht="15.75" x14ac:dyDescent="0.3">
      <c r="A242" s="9">
        <v>12000</v>
      </c>
      <c r="B242" s="14" t="s">
        <v>89</v>
      </c>
      <c r="C242" s="14">
        <v>3</v>
      </c>
      <c r="D242" s="14">
        <f>100+(C242-3)*40+(R242-1)*200</f>
        <v>900</v>
      </c>
      <c r="E242" s="14"/>
      <c r="F242" s="14"/>
      <c r="G242" s="14">
        <f t="shared" ref="G242:H253" si="45">ROUNDUP((10+($R242-1)*10+($C242-1)*2)*0.3,0)</f>
        <v>17</v>
      </c>
      <c r="H242" s="14">
        <f t="shared" si="45"/>
        <v>17</v>
      </c>
      <c r="I242" s="14"/>
      <c r="J242" s="14">
        <f t="shared" ref="J242:J247" si="46">ROUNDUP((100+($C242-2)*8+($R242-1)*15)*0.4,0)</f>
        <v>68</v>
      </c>
      <c r="K242" s="14"/>
      <c r="L242" s="14"/>
      <c r="M242" s="14"/>
      <c r="N242" s="14"/>
      <c r="O242" s="14"/>
      <c r="P242" s="14"/>
      <c r="Q242" s="14"/>
      <c r="R242" s="14">
        <v>5</v>
      </c>
    </row>
    <row r="243" spans="1:18" ht="15.75" x14ac:dyDescent="0.3">
      <c r="A243" s="9">
        <v>12001</v>
      </c>
      <c r="B243" s="14" t="s">
        <v>90</v>
      </c>
      <c r="C243" s="14">
        <v>23</v>
      </c>
      <c r="D243" s="14">
        <f>100+(C243-3)*40+(R243-1)*200</f>
        <v>1700</v>
      </c>
      <c r="E243" s="14"/>
      <c r="F243" s="14"/>
      <c r="G243" s="14">
        <f t="shared" si="45"/>
        <v>29</v>
      </c>
      <c r="H243" s="14">
        <f t="shared" si="45"/>
        <v>29</v>
      </c>
      <c r="I243" s="14"/>
      <c r="J243" s="14">
        <f t="shared" si="46"/>
        <v>132</v>
      </c>
      <c r="K243" s="14"/>
      <c r="L243" s="14"/>
      <c r="M243" s="14"/>
      <c r="N243" s="14"/>
      <c r="O243" s="14"/>
      <c r="P243" s="14"/>
      <c r="Q243" s="14"/>
      <c r="R243" s="14">
        <v>5</v>
      </c>
    </row>
    <row r="244" spans="1:18" ht="15.75" x14ac:dyDescent="0.3">
      <c r="A244" s="9">
        <v>12002</v>
      </c>
      <c r="B244" s="14" t="s">
        <v>91</v>
      </c>
      <c r="C244" s="14">
        <v>43</v>
      </c>
      <c r="D244" s="14">
        <f>100+(C244-3)*40+(R244-1)*200</f>
        <v>2500</v>
      </c>
      <c r="E244" s="14"/>
      <c r="F244" s="14"/>
      <c r="G244" s="14">
        <f t="shared" si="45"/>
        <v>41</v>
      </c>
      <c r="H244" s="14">
        <f t="shared" si="45"/>
        <v>41</v>
      </c>
      <c r="I244" s="14"/>
      <c r="J244" s="14">
        <f t="shared" si="46"/>
        <v>196</v>
      </c>
      <c r="K244" s="14"/>
      <c r="L244" s="14"/>
      <c r="M244" s="14"/>
      <c r="N244" s="14"/>
      <c r="O244" s="14"/>
      <c r="P244" s="14"/>
      <c r="Q244" s="14"/>
      <c r="R244" s="14">
        <v>5</v>
      </c>
    </row>
    <row r="245" spans="1:18" ht="15.75" x14ac:dyDescent="0.3">
      <c r="A245" s="9">
        <v>12003</v>
      </c>
      <c r="B245" s="14" t="s">
        <v>92</v>
      </c>
      <c r="C245" s="14">
        <v>63</v>
      </c>
      <c r="D245" s="14">
        <f>100+(C245-3)*40+(R245-1)*200</f>
        <v>3300</v>
      </c>
      <c r="E245" s="14"/>
      <c r="F245" s="14"/>
      <c r="G245" s="14">
        <f t="shared" si="45"/>
        <v>53</v>
      </c>
      <c r="H245" s="14">
        <f t="shared" si="45"/>
        <v>53</v>
      </c>
      <c r="I245" s="14"/>
      <c r="J245" s="14">
        <f t="shared" si="46"/>
        <v>260</v>
      </c>
      <c r="K245" s="14"/>
      <c r="L245" s="14"/>
      <c r="M245" s="14"/>
      <c r="N245" s="14"/>
      <c r="O245" s="14"/>
      <c r="P245" s="14"/>
      <c r="Q245" s="14"/>
      <c r="R245" s="14">
        <v>5</v>
      </c>
    </row>
    <row r="246" spans="1:18" ht="15.75" x14ac:dyDescent="0.3">
      <c r="A246" s="9">
        <v>12004</v>
      </c>
      <c r="B246" s="14" t="s">
        <v>93</v>
      </c>
      <c r="C246" s="14">
        <v>83</v>
      </c>
      <c r="D246" s="14">
        <f>100+(C246-3)*40+(R246-1)*200</f>
        <v>4100</v>
      </c>
      <c r="E246" s="14"/>
      <c r="F246" s="14"/>
      <c r="G246" s="14">
        <f t="shared" si="45"/>
        <v>65</v>
      </c>
      <c r="H246" s="14">
        <f t="shared" si="45"/>
        <v>65</v>
      </c>
      <c r="I246" s="14"/>
      <c r="J246" s="14">
        <f t="shared" si="46"/>
        <v>324</v>
      </c>
      <c r="K246" s="14"/>
      <c r="L246" s="14"/>
      <c r="M246" s="14"/>
      <c r="N246" s="14"/>
      <c r="O246" s="14"/>
      <c r="P246" s="14"/>
      <c r="Q246" s="14"/>
      <c r="R246" s="14">
        <v>5</v>
      </c>
    </row>
    <row r="247" spans="1:18" ht="15.75" x14ac:dyDescent="0.3">
      <c r="A247" s="9">
        <v>12005</v>
      </c>
      <c r="B247" s="14" t="s">
        <v>68</v>
      </c>
      <c r="C247" s="14">
        <v>103</v>
      </c>
      <c r="D247" s="14"/>
      <c r="E247" s="14"/>
      <c r="F247" s="14"/>
      <c r="G247" s="14">
        <f t="shared" si="45"/>
        <v>77</v>
      </c>
      <c r="H247" s="14">
        <f t="shared" si="45"/>
        <v>77</v>
      </c>
      <c r="I247" s="14"/>
      <c r="J247" s="14">
        <f t="shared" si="46"/>
        <v>388</v>
      </c>
      <c r="K247" s="14"/>
      <c r="L247" s="14"/>
      <c r="M247" s="14"/>
      <c r="N247" s="14"/>
      <c r="O247" s="14"/>
      <c r="P247" s="14"/>
      <c r="Q247" s="14"/>
      <c r="R247" s="14">
        <v>5</v>
      </c>
    </row>
    <row r="248" spans="1:18" ht="15.75" x14ac:dyDescent="0.3">
      <c r="A248" s="9">
        <v>13000</v>
      </c>
      <c r="B248" s="14" t="s">
        <v>94</v>
      </c>
      <c r="C248" s="14">
        <v>4</v>
      </c>
      <c r="D248" s="14"/>
      <c r="E248" s="14"/>
      <c r="F248" s="14"/>
      <c r="G248" s="14">
        <f t="shared" si="45"/>
        <v>17</v>
      </c>
      <c r="H248" s="14">
        <f t="shared" si="45"/>
        <v>17</v>
      </c>
      <c r="I248" s="14"/>
      <c r="J248" s="14">
        <f t="shared" ref="J248:J253" si="47">ROUNDUP((100+($C248-2)*8+($R248-1)*15)*0.6,0)</f>
        <v>106</v>
      </c>
      <c r="K248" s="14"/>
      <c r="L248" s="14"/>
      <c r="M248" s="14"/>
      <c r="N248" s="14"/>
      <c r="O248" s="14"/>
      <c r="P248" s="14"/>
      <c r="Q248" s="14"/>
      <c r="R248" s="14">
        <v>5</v>
      </c>
    </row>
    <row r="249" spans="1:18" ht="15.75" x14ac:dyDescent="0.3">
      <c r="A249" s="9">
        <v>13001</v>
      </c>
      <c r="B249" s="14" t="s">
        <v>95</v>
      </c>
      <c r="C249" s="14">
        <v>24</v>
      </c>
      <c r="D249" s="14"/>
      <c r="E249" s="14"/>
      <c r="F249" s="14"/>
      <c r="G249" s="14">
        <f t="shared" si="45"/>
        <v>29</v>
      </c>
      <c r="H249" s="14">
        <f t="shared" si="45"/>
        <v>29</v>
      </c>
      <c r="I249" s="14"/>
      <c r="J249" s="14">
        <f t="shared" si="47"/>
        <v>202</v>
      </c>
      <c r="K249" s="14"/>
      <c r="L249" s="14"/>
      <c r="M249" s="14"/>
      <c r="N249" s="14"/>
      <c r="O249" s="14"/>
      <c r="P249" s="14"/>
      <c r="Q249" s="14"/>
      <c r="R249" s="14">
        <v>5</v>
      </c>
    </row>
    <row r="250" spans="1:18" ht="15.75" x14ac:dyDescent="0.3">
      <c r="A250" s="9">
        <v>13002</v>
      </c>
      <c r="B250" s="14" t="s">
        <v>96</v>
      </c>
      <c r="C250" s="14">
        <v>44</v>
      </c>
      <c r="D250" s="14"/>
      <c r="E250" s="14"/>
      <c r="F250" s="14"/>
      <c r="G250" s="14">
        <f t="shared" si="45"/>
        <v>41</v>
      </c>
      <c r="H250" s="14">
        <f t="shared" si="45"/>
        <v>41</v>
      </c>
      <c r="I250" s="14"/>
      <c r="J250" s="14">
        <f t="shared" si="47"/>
        <v>298</v>
      </c>
      <c r="K250" s="14"/>
      <c r="L250" s="14"/>
      <c r="M250" s="14"/>
      <c r="N250" s="14"/>
      <c r="O250" s="14"/>
      <c r="P250" s="14"/>
      <c r="Q250" s="14"/>
      <c r="R250" s="14">
        <v>5</v>
      </c>
    </row>
    <row r="251" spans="1:18" ht="15.75" x14ac:dyDescent="0.3">
      <c r="A251" s="9">
        <v>13003</v>
      </c>
      <c r="B251" s="14" t="s">
        <v>97</v>
      </c>
      <c r="C251" s="14">
        <v>64</v>
      </c>
      <c r="D251" s="14"/>
      <c r="E251" s="14"/>
      <c r="F251" s="14"/>
      <c r="G251" s="14">
        <f t="shared" si="45"/>
        <v>53</v>
      </c>
      <c r="H251" s="14">
        <f t="shared" si="45"/>
        <v>53</v>
      </c>
      <c r="I251" s="14"/>
      <c r="J251" s="14">
        <f t="shared" si="47"/>
        <v>394</v>
      </c>
      <c r="K251" s="14"/>
      <c r="L251" s="14"/>
      <c r="M251" s="14"/>
      <c r="N251" s="14"/>
      <c r="O251" s="14"/>
      <c r="P251" s="14"/>
      <c r="Q251" s="14"/>
      <c r="R251" s="14">
        <v>5</v>
      </c>
    </row>
    <row r="252" spans="1:18" ht="15.75" x14ac:dyDescent="0.3">
      <c r="A252" s="9">
        <v>13004</v>
      </c>
      <c r="B252" s="14" t="s">
        <v>98</v>
      </c>
      <c r="C252" s="14">
        <v>84</v>
      </c>
      <c r="D252" s="14"/>
      <c r="E252" s="14"/>
      <c r="F252" s="14"/>
      <c r="G252" s="14">
        <f t="shared" si="45"/>
        <v>65</v>
      </c>
      <c r="H252" s="14">
        <f t="shared" si="45"/>
        <v>65</v>
      </c>
      <c r="I252" s="14"/>
      <c r="J252" s="14">
        <f t="shared" si="47"/>
        <v>490</v>
      </c>
      <c r="K252" s="14"/>
      <c r="L252" s="14"/>
      <c r="M252" s="14"/>
      <c r="N252" s="14"/>
      <c r="O252" s="14"/>
      <c r="P252" s="14"/>
      <c r="Q252" s="14"/>
      <c r="R252" s="14">
        <v>5</v>
      </c>
    </row>
    <row r="253" spans="1:18" ht="15.75" x14ac:dyDescent="0.3">
      <c r="A253" s="9">
        <v>13005</v>
      </c>
      <c r="B253" s="14" t="s">
        <v>69</v>
      </c>
      <c r="C253" s="14">
        <v>104</v>
      </c>
      <c r="D253" s="14"/>
      <c r="E253" s="14"/>
      <c r="F253" s="14"/>
      <c r="G253" s="14">
        <f t="shared" si="45"/>
        <v>77</v>
      </c>
      <c r="H253" s="14">
        <f t="shared" si="45"/>
        <v>77</v>
      </c>
      <c r="I253" s="14"/>
      <c r="J253" s="14">
        <f t="shared" si="47"/>
        <v>586</v>
      </c>
      <c r="K253" s="14"/>
      <c r="L253" s="14"/>
      <c r="M253" s="14"/>
      <c r="N253" s="14"/>
      <c r="O253" s="14"/>
      <c r="P253" s="14"/>
      <c r="Q253" s="14"/>
      <c r="R253" s="14">
        <v>5</v>
      </c>
    </row>
    <row r="254" spans="1:18" ht="15.75" x14ac:dyDescent="0.3">
      <c r="A254" s="9">
        <v>14000</v>
      </c>
      <c r="B254" s="14" t="s">
        <v>99</v>
      </c>
      <c r="C254" s="14">
        <v>5</v>
      </c>
      <c r="D254" s="14"/>
      <c r="E254" s="14">
        <f t="shared" ref="E254:F259" si="48">(10+($R254-1)*10+($C254-5)*2)*0.2</f>
        <v>10</v>
      </c>
      <c r="F254" s="14">
        <f t="shared" si="48"/>
        <v>10</v>
      </c>
      <c r="G254" s="14"/>
      <c r="H254" s="14"/>
      <c r="I254" s="14"/>
      <c r="J254" s="14"/>
      <c r="K254" s="14">
        <v>100</v>
      </c>
      <c r="L254" s="14"/>
      <c r="M254" s="14"/>
      <c r="N254" s="14"/>
      <c r="O254" s="14"/>
      <c r="P254" s="14"/>
      <c r="Q254" s="14"/>
      <c r="R254" s="14">
        <v>5</v>
      </c>
    </row>
    <row r="255" spans="1:18" ht="15.75" x14ac:dyDescent="0.3">
      <c r="A255" s="9">
        <v>14001</v>
      </c>
      <c r="B255" s="14" t="s">
        <v>100</v>
      </c>
      <c r="C255" s="14">
        <v>25</v>
      </c>
      <c r="D255" s="14"/>
      <c r="E255" s="14">
        <f t="shared" si="48"/>
        <v>18</v>
      </c>
      <c r="F255" s="14">
        <f t="shared" si="48"/>
        <v>18</v>
      </c>
      <c r="G255" s="14"/>
      <c r="H255" s="14"/>
      <c r="I255" s="14"/>
      <c r="J255" s="14"/>
      <c r="K255" s="14">
        <v>150</v>
      </c>
      <c r="L255" s="14"/>
      <c r="M255" s="14"/>
      <c r="N255" s="14"/>
      <c r="O255" s="14"/>
      <c r="P255" s="14"/>
      <c r="Q255" s="14"/>
      <c r="R255" s="14">
        <v>5</v>
      </c>
    </row>
    <row r="256" spans="1:18" ht="15.75" x14ac:dyDescent="0.3">
      <c r="A256" s="9">
        <v>14002</v>
      </c>
      <c r="B256" s="14" t="s">
        <v>101</v>
      </c>
      <c r="C256" s="14">
        <v>45</v>
      </c>
      <c r="D256" s="14"/>
      <c r="E256" s="14">
        <f t="shared" si="48"/>
        <v>26</v>
      </c>
      <c r="F256" s="14">
        <f t="shared" si="48"/>
        <v>26</v>
      </c>
      <c r="G256" s="14"/>
      <c r="H256" s="14"/>
      <c r="I256" s="14"/>
      <c r="J256" s="14"/>
      <c r="K256" s="14">
        <v>200</v>
      </c>
      <c r="L256" s="14"/>
      <c r="M256" s="14"/>
      <c r="N256" s="14"/>
      <c r="O256" s="14"/>
      <c r="P256" s="14"/>
      <c r="Q256" s="14"/>
      <c r="R256" s="14">
        <v>5</v>
      </c>
    </row>
    <row r="257" spans="1:18" ht="15.75" x14ac:dyDescent="0.3">
      <c r="A257" s="9">
        <v>14003</v>
      </c>
      <c r="B257" s="14" t="s">
        <v>102</v>
      </c>
      <c r="C257" s="14">
        <v>65</v>
      </c>
      <c r="D257" s="14"/>
      <c r="E257" s="14">
        <f t="shared" si="48"/>
        <v>34</v>
      </c>
      <c r="F257" s="14">
        <f t="shared" si="48"/>
        <v>34</v>
      </c>
      <c r="G257" s="14"/>
      <c r="H257" s="14"/>
      <c r="I257" s="14"/>
      <c r="J257" s="14"/>
      <c r="K257" s="14">
        <v>250</v>
      </c>
      <c r="L257" s="14"/>
      <c r="M257" s="14"/>
      <c r="N257" s="14"/>
      <c r="O257" s="14"/>
      <c r="P257" s="14"/>
      <c r="Q257" s="14"/>
      <c r="R257" s="14">
        <v>5</v>
      </c>
    </row>
    <row r="258" spans="1:18" ht="15.75" x14ac:dyDescent="0.3">
      <c r="A258" s="9">
        <v>14004</v>
      </c>
      <c r="B258" s="14" t="s">
        <v>103</v>
      </c>
      <c r="C258" s="14">
        <v>85</v>
      </c>
      <c r="D258" s="14"/>
      <c r="E258" s="14">
        <f t="shared" si="48"/>
        <v>42</v>
      </c>
      <c r="F258" s="14">
        <f t="shared" si="48"/>
        <v>42</v>
      </c>
      <c r="G258" s="14"/>
      <c r="H258" s="14"/>
      <c r="I258" s="14"/>
      <c r="J258" s="14"/>
      <c r="K258" s="14">
        <v>300</v>
      </c>
      <c r="L258" s="14"/>
      <c r="M258" s="14"/>
      <c r="N258" s="14"/>
      <c r="O258" s="14"/>
      <c r="P258" s="14"/>
      <c r="Q258" s="14"/>
      <c r="R258" s="14">
        <v>5</v>
      </c>
    </row>
    <row r="259" spans="1:18" ht="15.75" x14ac:dyDescent="0.3">
      <c r="A259" s="9">
        <v>14005</v>
      </c>
      <c r="B259" s="14" t="s">
        <v>70</v>
      </c>
      <c r="C259" s="14">
        <v>105</v>
      </c>
      <c r="D259" s="14"/>
      <c r="E259" s="14">
        <f t="shared" si="48"/>
        <v>50</v>
      </c>
      <c r="F259" s="14">
        <f t="shared" si="48"/>
        <v>50</v>
      </c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>
        <v>5</v>
      </c>
    </row>
    <row r="260" spans="1:18" ht="15.75" x14ac:dyDescent="0.3">
      <c r="A260" s="9">
        <v>15000</v>
      </c>
      <c r="B260" s="14" t="s">
        <v>104</v>
      </c>
      <c r="C260" s="14">
        <v>6</v>
      </c>
      <c r="D260" s="14"/>
      <c r="E260" s="14">
        <f t="shared" ref="E260:F265" si="49">(10+($R260-1)*10+($C260-6)*2)*0.2</f>
        <v>10</v>
      </c>
      <c r="F260" s="14">
        <f t="shared" si="49"/>
        <v>10</v>
      </c>
      <c r="G260" s="14"/>
      <c r="H260" s="14"/>
      <c r="I260" s="14"/>
      <c r="J260" s="14"/>
      <c r="K260" s="14"/>
      <c r="L260" s="14">
        <v>100</v>
      </c>
      <c r="M260" s="14"/>
      <c r="N260" s="14"/>
      <c r="O260" s="14"/>
      <c r="P260" s="14"/>
      <c r="Q260" s="14"/>
      <c r="R260" s="14">
        <v>5</v>
      </c>
    </row>
    <row r="261" spans="1:18" ht="15.75" x14ac:dyDescent="0.3">
      <c r="A261" s="9">
        <v>15001</v>
      </c>
      <c r="B261" s="14" t="s">
        <v>105</v>
      </c>
      <c r="C261" s="14">
        <v>26</v>
      </c>
      <c r="D261" s="14"/>
      <c r="E261" s="14">
        <f t="shared" si="49"/>
        <v>18</v>
      </c>
      <c r="F261" s="14">
        <f t="shared" si="49"/>
        <v>18</v>
      </c>
      <c r="G261" s="14"/>
      <c r="H261" s="14"/>
      <c r="I261" s="14"/>
      <c r="J261" s="14"/>
      <c r="K261" s="14"/>
      <c r="L261" s="14">
        <v>150</v>
      </c>
      <c r="M261" s="14"/>
      <c r="N261" s="14"/>
      <c r="O261" s="14"/>
      <c r="P261" s="14"/>
      <c r="Q261" s="14"/>
      <c r="R261" s="14">
        <v>5</v>
      </c>
    </row>
    <row r="262" spans="1:18" ht="15.75" x14ac:dyDescent="0.3">
      <c r="A262" s="9">
        <v>15002</v>
      </c>
      <c r="B262" s="14" t="s">
        <v>106</v>
      </c>
      <c r="C262" s="14">
        <v>46</v>
      </c>
      <c r="D262" s="14"/>
      <c r="E262" s="14">
        <f t="shared" si="49"/>
        <v>26</v>
      </c>
      <c r="F262" s="14">
        <f t="shared" si="49"/>
        <v>26</v>
      </c>
      <c r="G262" s="14"/>
      <c r="H262" s="14"/>
      <c r="I262" s="14"/>
      <c r="J262" s="14"/>
      <c r="K262" s="14"/>
      <c r="L262" s="14">
        <v>200</v>
      </c>
      <c r="M262" s="14"/>
      <c r="N262" s="14"/>
      <c r="O262" s="14"/>
      <c r="P262" s="14"/>
      <c r="Q262" s="14"/>
      <c r="R262" s="14">
        <v>5</v>
      </c>
    </row>
    <row r="263" spans="1:18" ht="15.75" x14ac:dyDescent="0.3">
      <c r="A263" s="9">
        <v>15003</v>
      </c>
      <c r="B263" s="14" t="s">
        <v>107</v>
      </c>
      <c r="C263" s="14">
        <v>66</v>
      </c>
      <c r="D263" s="14"/>
      <c r="E263" s="14">
        <f t="shared" si="49"/>
        <v>34</v>
      </c>
      <c r="F263" s="14">
        <f t="shared" si="49"/>
        <v>34</v>
      </c>
      <c r="G263" s="14"/>
      <c r="H263" s="14"/>
      <c r="I263" s="14"/>
      <c r="J263" s="14"/>
      <c r="K263" s="14"/>
      <c r="L263" s="14">
        <v>250</v>
      </c>
      <c r="M263" s="14"/>
      <c r="N263" s="14"/>
      <c r="O263" s="14"/>
      <c r="P263" s="14"/>
      <c r="Q263" s="14"/>
      <c r="R263" s="14">
        <v>5</v>
      </c>
    </row>
    <row r="264" spans="1:18" ht="15.75" x14ac:dyDescent="0.3">
      <c r="A264" s="9">
        <v>15004</v>
      </c>
      <c r="B264" s="14" t="s">
        <v>108</v>
      </c>
      <c r="C264" s="14">
        <v>86</v>
      </c>
      <c r="D264" s="14"/>
      <c r="E264" s="14">
        <f t="shared" si="49"/>
        <v>42</v>
      </c>
      <c r="F264" s="14">
        <f t="shared" si="49"/>
        <v>42</v>
      </c>
      <c r="G264" s="14"/>
      <c r="H264" s="14"/>
      <c r="I264" s="14"/>
      <c r="J264" s="14"/>
      <c r="K264" s="14"/>
      <c r="L264" s="14">
        <v>300</v>
      </c>
      <c r="M264" s="14"/>
      <c r="N264" s="14"/>
      <c r="O264" s="14"/>
      <c r="P264" s="14"/>
      <c r="Q264" s="14"/>
      <c r="R264" s="14">
        <v>5</v>
      </c>
    </row>
    <row r="265" spans="1:18" ht="15.75" x14ac:dyDescent="0.3">
      <c r="A265" s="9">
        <v>15005</v>
      </c>
      <c r="B265" s="14" t="s">
        <v>71</v>
      </c>
      <c r="C265" s="14">
        <v>106</v>
      </c>
      <c r="D265" s="14"/>
      <c r="E265" s="14">
        <f t="shared" si="49"/>
        <v>50</v>
      </c>
      <c r="F265" s="14">
        <f t="shared" si="49"/>
        <v>50</v>
      </c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>
        <v>5</v>
      </c>
    </row>
    <row r="266" spans="1:18" ht="15.75" x14ac:dyDescent="0.3">
      <c r="A266" s="9">
        <v>16000</v>
      </c>
      <c r="B266" s="14" t="s">
        <v>109</v>
      </c>
      <c r="C266" s="14">
        <v>7</v>
      </c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>
        <v>300</v>
      </c>
      <c r="O266" s="14">
        <v>200</v>
      </c>
      <c r="P266" s="14"/>
      <c r="Q266" s="14">
        <v>5</v>
      </c>
      <c r="R266" s="14">
        <v>5</v>
      </c>
    </row>
    <row r="267" spans="1:18" ht="15.75" x14ac:dyDescent="0.3">
      <c r="A267" s="9">
        <v>16001</v>
      </c>
      <c r="B267" s="14" t="s">
        <v>110</v>
      </c>
      <c r="C267" s="14">
        <v>27</v>
      </c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>
        <v>500</v>
      </c>
      <c r="O267" s="14">
        <v>500</v>
      </c>
      <c r="P267" s="14"/>
      <c r="Q267" s="14">
        <v>10</v>
      </c>
      <c r="R267" s="14">
        <v>5</v>
      </c>
    </row>
    <row r="268" spans="1:18" ht="15.75" x14ac:dyDescent="0.3">
      <c r="A268" s="9">
        <v>16002</v>
      </c>
      <c r="B268" s="14" t="s">
        <v>111</v>
      </c>
      <c r="C268" s="14">
        <v>47</v>
      </c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>
        <v>800</v>
      </c>
      <c r="O268" s="14">
        <v>700</v>
      </c>
      <c r="P268" s="14"/>
      <c r="Q268" s="14">
        <v>15</v>
      </c>
      <c r="R268" s="14">
        <v>5</v>
      </c>
    </row>
    <row r="269" spans="1:18" ht="15.75" x14ac:dyDescent="0.3">
      <c r="A269" s="9">
        <v>16003</v>
      </c>
      <c r="B269" s="14" t="s">
        <v>112</v>
      </c>
      <c r="C269" s="14">
        <v>67</v>
      </c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>
        <v>1000</v>
      </c>
      <c r="O269" s="14">
        <v>1000</v>
      </c>
      <c r="P269" s="14"/>
      <c r="Q269" s="14">
        <v>20</v>
      </c>
      <c r="R269" s="14">
        <v>5</v>
      </c>
    </row>
    <row r="270" spans="1:18" ht="15.75" x14ac:dyDescent="0.3">
      <c r="A270" s="9">
        <v>16004</v>
      </c>
      <c r="B270" s="14" t="s">
        <v>113</v>
      </c>
      <c r="C270" s="14">
        <v>87</v>
      </c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>
        <v>1000</v>
      </c>
      <c r="O270" s="14">
        <v>1000</v>
      </c>
      <c r="P270" s="14"/>
      <c r="Q270" s="14">
        <v>25</v>
      </c>
      <c r="R270" s="14">
        <v>5</v>
      </c>
    </row>
    <row r="271" spans="1:18" ht="15.75" x14ac:dyDescent="0.3">
      <c r="A271" s="9">
        <v>16005</v>
      </c>
      <c r="B271" s="14" t="s">
        <v>130</v>
      </c>
      <c r="C271" s="14">
        <v>107</v>
      </c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>
        <v>1100</v>
      </c>
      <c r="O271" s="14">
        <v>1100</v>
      </c>
      <c r="P271" s="14"/>
      <c r="Q271" s="14">
        <v>30</v>
      </c>
      <c r="R271" s="14">
        <v>5</v>
      </c>
    </row>
  </sheetData>
  <phoneticPr fontId="1" type="noConversion"/>
  <conditionalFormatting sqref="S2:S55">
    <cfRule type="cellIs" dxfId="258" priority="134" operator="equal">
      <formula>0</formula>
    </cfRule>
  </conditionalFormatting>
  <conditionalFormatting sqref="R2:R55 H8:H37 K8:M55">
    <cfRule type="cellIs" dxfId="257" priority="129" operator="equal">
      <formula>0</formula>
    </cfRule>
  </conditionalFormatting>
  <conditionalFormatting sqref="B2:C55 H2:H37 K2:M37">
    <cfRule type="cellIs" dxfId="255" priority="128" operator="equal">
      <formula>0</formula>
    </cfRule>
  </conditionalFormatting>
  <conditionalFormatting sqref="H38:H55">
    <cfRule type="cellIs" dxfId="253" priority="127" operator="equal">
      <formula>0</formula>
    </cfRule>
  </conditionalFormatting>
  <conditionalFormatting sqref="R56:R109 H62:H91 K62:M109">
    <cfRule type="cellIs" dxfId="251" priority="126" operator="equal">
      <formula>0</formula>
    </cfRule>
  </conditionalFormatting>
  <conditionalFormatting sqref="B56:C109 H56:H91 K56:M91">
    <cfRule type="cellIs" dxfId="249" priority="125" operator="equal">
      <formula>0</formula>
    </cfRule>
  </conditionalFormatting>
  <conditionalFormatting sqref="R110:R163 K116:M163">
    <cfRule type="cellIs" dxfId="247" priority="124" operator="equal">
      <formula>0</formula>
    </cfRule>
  </conditionalFormatting>
  <conditionalFormatting sqref="B110:C163 K110:M145">
    <cfRule type="cellIs" dxfId="245" priority="123" operator="equal">
      <formula>0</formula>
    </cfRule>
  </conditionalFormatting>
  <conditionalFormatting sqref="R164:R217 H182:H199 K170:M217">
    <cfRule type="cellIs" dxfId="243" priority="122" operator="equal">
      <formula>0</formula>
    </cfRule>
  </conditionalFormatting>
  <conditionalFormatting sqref="B164:C217 H182:H199 K164:M199">
    <cfRule type="cellIs" dxfId="241" priority="121" operator="equal">
      <formula>0</formula>
    </cfRule>
  </conditionalFormatting>
  <conditionalFormatting sqref="H200:H217">
    <cfRule type="cellIs" dxfId="239" priority="120" operator="equal">
      <formula>0</formula>
    </cfRule>
  </conditionalFormatting>
  <conditionalFormatting sqref="R218:R271 H224:H253 K224:M271">
    <cfRule type="cellIs" dxfId="237" priority="119" operator="equal">
      <formula>0</formula>
    </cfRule>
  </conditionalFormatting>
  <conditionalFormatting sqref="B218:C271 H218:H253 K218:M253">
    <cfRule type="cellIs" dxfId="235" priority="118" operator="equal">
      <formula>0</formula>
    </cfRule>
  </conditionalFormatting>
  <conditionalFormatting sqref="H254:H271">
    <cfRule type="cellIs" dxfId="233" priority="117" operator="equal">
      <formula>0</formula>
    </cfRule>
  </conditionalFormatting>
  <conditionalFormatting sqref="A2:A55">
    <cfRule type="cellIs" dxfId="231" priority="116" operator="equal">
      <formula>0</formula>
    </cfRule>
  </conditionalFormatting>
  <conditionalFormatting sqref="A56:A271">
    <cfRule type="cellIs" dxfId="229" priority="115" operator="equal">
      <formula>0</formula>
    </cfRule>
  </conditionalFormatting>
  <conditionalFormatting sqref="H92:H109">
    <cfRule type="cellIs" dxfId="227" priority="114" operator="equal">
      <formula>0</formula>
    </cfRule>
  </conditionalFormatting>
  <conditionalFormatting sqref="H110:H121">
    <cfRule type="cellIs" dxfId="225" priority="113" operator="equal">
      <formula>0</formula>
    </cfRule>
  </conditionalFormatting>
  <conditionalFormatting sqref="G8:G37">
    <cfRule type="cellIs" dxfId="223" priority="112" operator="equal">
      <formula>0</formula>
    </cfRule>
  </conditionalFormatting>
  <conditionalFormatting sqref="G2:G37">
    <cfRule type="cellIs" dxfId="221" priority="111" operator="equal">
      <formula>0</formula>
    </cfRule>
  </conditionalFormatting>
  <conditionalFormatting sqref="G38:G55">
    <cfRule type="cellIs" dxfId="219" priority="110" operator="equal">
      <formula>0</formula>
    </cfRule>
  </conditionalFormatting>
  <conditionalFormatting sqref="G62:G91">
    <cfRule type="cellIs" dxfId="217" priority="109" operator="equal">
      <formula>0</formula>
    </cfRule>
  </conditionalFormatting>
  <conditionalFormatting sqref="G56:G91">
    <cfRule type="cellIs" dxfId="215" priority="108" operator="equal">
      <formula>0</formula>
    </cfRule>
  </conditionalFormatting>
  <conditionalFormatting sqref="G182:G199">
    <cfRule type="cellIs" dxfId="213" priority="107" operator="equal">
      <formula>0</formula>
    </cfRule>
  </conditionalFormatting>
  <conditionalFormatting sqref="G182:G199">
    <cfRule type="cellIs" dxfId="211" priority="106" operator="equal">
      <formula>0</formula>
    </cfRule>
  </conditionalFormatting>
  <conditionalFormatting sqref="G200:G217">
    <cfRule type="cellIs" dxfId="209" priority="105" operator="equal">
      <formula>0</formula>
    </cfRule>
  </conditionalFormatting>
  <conditionalFormatting sqref="G224:G253">
    <cfRule type="cellIs" dxfId="207" priority="104" operator="equal">
      <formula>0</formula>
    </cfRule>
  </conditionalFormatting>
  <conditionalFormatting sqref="G218:G253">
    <cfRule type="cellIs" dxfId="205" priority="103" operator="equal">
      <formula>0</formula>
    </cfRule>
  </conditionalFormatting>
  <conditionalFormatting sqref="G254:G271">
    <cfRule type="cellIs" dxfId="203" priority="102" operator="equal">
      <formula>0</formula>
    </cfRule>
  </conditionalFormatting>
  <conditionalFormatting sqref="G92:G109">
    <cfRule type="cellIs" dxfId="201" priority="101" operator="equal">
      <formula>0</formula>
    </cfRule>
  </conditionalFormatting>
  <conditionalFormatting sqref="G110:G121">
    <cfRule type="cellIs" dxfId="199" priority="100" operator="equal">
      <formula>0</formula>
    </cfRule>
  </conditionalFormatting>
  <conditionalFormatting sqref="G122:G145">
    <cfRule type="cellIs" dxfId="197" priority="99" operator="equal">
      <formula>0</formula>
    </cfRule>
  </conditionalFormatting>
  <conditionalFormatting sqref="G122:G145">
    <cfRule type="cellIs" dxfId="195" priority="98" operator="equal">
      <formula>0</formula>
    </cfRule>
  </conditionalFormatting>
  <conditionalFormatting sqref="G146:G151">
    <cfRule type="cellIs" dxfId="193" priority="97" operator="equal">
      <formula>0</formula>
    </cfRule>
  </conditionalFormatting>
  <conditionalFormatting sqref="H122:H145">
    <cfRule type="cellIs" dxfId="191" priority="96" operator="equal">
      <formula>0</formula>
    </cfRule>
  </conditionalFormatting>
  <conditionalFormatting sqref="H122:H145">
    <cfRule type="cellIs" dxfId="189" priority="95" operator="equal">
      <formula>0</formula>
    </cfRule>
  </conditionalFormatting>
  <conditionalFormatting sqref="H146:H151">
    <cfRule type="cellIs" dxfId="187" priority="94" operator="equal">
      <formula>0</formula>
    </cfRule>
  </conditionalFormatting>
  <conditionalFormatting sqref="G152:G175">
    <cfRule type="cellIs" dxfId="185" priority="93" operator="equal">
      <formula>0</formula>
    </cfRule>
  </conditionalFormatting>
  <conditionalFormatting sqref="G152:G175">
    <cfRule type="cellIs" dxfId="183" priority="92" operator="equal">
      <formula>0</formula>
    </cfRule>
  </conditionalFormatting>
  <conditionalFormatting sqref="G176:G181">
    <cfRule type="cellIs" dxfId="181" priority="91" operator="equal">
      <formula>0</formula>
    </cfRule>
  </conditionalFormatting>
  <conditionalFormatting sqref="H152:H175">
    <cfRule type="cellIs" dxfId="179" priority="90" operator="equal">
      <formula>0</formula>
    </cfRule>
  </conditionalFormatting>
  <conditionalFormatting sqref="H152:H175">
    <cfRule type="cellIs" dxfId="177" priority="89" operator="equal">
      <formula>0</formula>
    </cfRule>
  </conditionalFormatting>
  <conditionalFormatting sqref="H176:H181">
    <cfRule type="cellIs" dxfId="175" priority="88" operator="equal">
      <formula>0</formula>
    </cfRule>
  </conditionalFormatting>
  <conditionalFormatting sqref="I8:I37">
    <cfRule type="cellIs" dxfId="173" priority="87" operator="equal">
      <formula>0</formula>
    </cfRule>
  </conditionalFormatting>
  <conditionalFormatting sqref="I2:I37">
    <cfRule type="cellIs" dxfId="171" priority="86" operator="equal">
      <formula>0</formula>
    </cfRule>
  </conditionalFormatting>
  <conditionalFormatting sqref="I38:I55">
    <cfRule type="cellIs" dxfId="169" priority="85" operator="equal">
      <formula>0</formula>
    </cfRule>
  </conditionalFormatting>
  <conditionalFormatting sqref="I62:I91">
    <cfRule type="cellIs" dxfId="167" priority="84" operator="equal">
      <formula>0</formula>
    </cfRule>
  </conditionalFormatting>
  <conditionalFormatting sqref="I56:I91">
    <cfRule type="cellIs" dxfId="165" priority="83" operator="equal">
      <formula>0</formula>
    </cfRule>
  </conditionalFormatting>
  <conditionalFormatting sqref="I182:I199">
    <cfRule type="cellIs" dxfId="163" priority="82" operator="equal">
      <formula>0</formula>
    </cfRule>
  </conditionalFormatting>
  <conditionalFormatting sqref="I182:I199">
    <cfRule type="cellIs" dxfId="161" priority="81" operator="equal">
      <formula>0</formula>
    </cfRule>
  </conditionalFormatting>
  <conditionalFormatting sqref="I200:I217">
    <cfRule type="cellIs" dxfId="159" priority="80" operator="equal">
      <formula>0</formula>
    </cfRule>
  </conditionalFormatting>
  <conditionalFormatting sqref="I224:I253">
    <cfRule type="cellIs" dxfId="157" priority="79" operator="equal">
      <formula>0</formula>
    </cfRule>
  </conditionalFormatting>
  <conditionalFormatting sqref="I218:I253">
    <cfRule type="cellIs" dxfId="155" priority="78" operator="equal">
      <formula>0</formula>
    </cfRule>
  </conditionalFormatting>
  <conditionalFormatting sqref="I254:I271">
    <cfRule type="cellIs" dxfId="153" priority="77" operator="equal">
      <formula>0</formula>
    </cfRule>
  </conditionalFormatting>
  <conditionalFormatting sqref="I92:I109">
    <cfRule type="cellIs" dxfId="151" priority="76" operator="equal">
      <formula>0</formula>
    </cfRule>
  </conditionalFormatting>
  <conditionalFormatting sqref="I110:I121">
    <cfRule type="cellIs" dxfId="149" priority="75" operator="equal">
      <formula>0</formula>
    </cfRule>
  </conditionalFormatting>
  <conditionalFormatting sqref="I122:I145">
    <cfRule type="cellIs" dxfId="147" priority="74" operator="equal">
      <formula>0</formula>
    </cfRule>
  </conditionalFormatting>
  <conditionalFormatting sqref="I122:I145">
    <cfRule type="cellIs" dxfId="145" priority="73" operator="equal">
      <formula>0</formula>
    </cfRule>
  </conditionalFormatting>
  <conditionalFormatting sqref="I146:I151">
    <cfRule type="cellIs" dxfId="143" priority="72" operator="equal">
      <formula>0</formula>
    </cfRule>
  </conditionalFormatting>
  <conditionalFormatting sqref="I152:I175">
    <cfRule type="cellIs" dxfId="141" priority="71" operator="equal">
      <formula>0</formula>
    </cfRule>
  </conditionalFormatting>
  <conditionalFormatting sqref="I152:I175">
    <cfRule type="cellIs" dxfId="139" priority="70" operator="equal">
      <formula>0</formula>
    </cfRule>
  </conditionalFormatting>
  <conditionalFormatting sqref="I176:I181">
    <cfRule type="cellIs" dxfId="137" priority="69" operator="equal">
      <formula>0</formula>
    </cfRule>
  </conditionalFormatting>
  <conditionalFormatting sqref="E8:F37">
    <cfRule type="cellIs" dxfId="135" priority="68" operator="equal">
      <formula>0</formula>
    </cfRule>
  </conditionalFormatting>
  <conditionalFormatting sqref="E2:F37">
    <cfRule type="cellIs" dxfId="133" priority="67" operator="equal">
      <formula>0</formula>
    </cfRule>
  </conditionalFormatting>
  <conditionalFormatting sqref="E38:F55">
    <cfRule type="cellIs" dxfId="131" priority="66" operator="equal">
      <formula>0</formula>
    </cfRule>
  </conditionalFormatting>
  <conditionalFormatting sqref="E62:F91">
    <cfRule type="cellIs" dxfId="129" priority="65" operator="equal">
      <formula>0</formula>
    </cfRule>
  </conditionalFormatting>
  <conditionalFormatting sqref="E56:F91">
    <cfRule type="cellIs" dxfId="127" priority="64" operator="equal">
      <formula>0</formula>
    </cfRule>
  </conditionalFormatting>
  <conditionalFormatting sqref="E182:F199">
    <cfRule type="cellIs" dxfId="125" priority="63" operator="equal">
      <formula>0</formula>
    </cfRule>
  </conditionalFormatting>
  <conditionalFormatting sqref="E182:F199">
    <cfRule type="cellIs" dxfId="123" priority="62" operator="equal">
      <formula>0</formula>
    </cfRule>
  </conditionalFormatting>
  <conditionalFormatting sqref="E200:F217">
    <cfRule type="cellIs" dxfId="121" priority="61" operator="equal">
      <formula>0</formula>
    </cfRule>
  </conditionalFormatting>
  <conditionalFormatting sqref="E224:F253">
    <cfRule type="cellIs" dxfId="119" priority="60" operator="equal">
      <formula>0</formula>
    </cfRule>
  </conditionalFormatting>
  <conditionalFormatting sqref="E218:F253">
    <cfRule type="cellIs" dxfId="117" priority="59" operator="equal">
      <formula>0</formula>
    </cfRule>
  </conditionalFormatting>
  <conditionalFormatting sqref="E254:F271">
    <cfRule type="cellIs" dxfId="115" priority="58" operator="equal">
      <formula>0</formula>
    </cfRule>
  </conditionalFormatting>
  <conditionalFormatting sqref="E92:F109">
    <cfRule type="cellIs" dxfId="113" priority="57" operator="equal">
      <formula>0</formula>
    </cfRule>
  </conditionalFormatting>
  <conditionalFormatting sqref="E110:F121">
    <cfRule type="cellIs" dxfId="111" priority="56" operator="equal">
      <formula>0</formula>
    </cfRule>
  </conditionalFormatting>
  <conditionalFormatting sqref="E122:F145">
    <cfRule type="cellIs" dxfId="109" priority="55" operator="equal">
      <formula>0</formula>
    </cfRule>
  </conditionalFormatting>
  <conditionalFormatting sqref="E122:F145">
    <cfRule type="cellIs" dxfId="107" priority="54" operator="equal">
      <formula>0</formula>
    </cfRule>
  </conditionalFormatting>
  <conditionalFormatting sqref="E146:F151">
    <cfRule type="cellIs" dxfId="105" priority="53" operator="equal">
      <formula>0</formula>
    </cfRule>
  </conditionalFormatting>
  <conditionalFormatting sqref="E152:F175">
    <cfRule type="cellIs" dxfId="103" priority="52" operator="equal">
      <formula>0</formula>
    </cfRule>
  </conditionalFormatting>
  <conditionalFormatting sqref="E152:F175">
    <cfRule type="cellIs" dxfId="101" priority="51" operator="equal">
      <formula>0</formula>
    </cfRule>
  </conditionalFormatting>
  <conditionalFormatting sqref="E176:F181">
    <cfRule type="cellIs" dxfId="99" priority="50" operator="equal">
      <formula>0</formula>
    </cfRule>
  </conditionalFormatting>
  <conditionalFormatting sqref="N8:P55">
    <cfRule type="cellIs" dxfId="97" priority="49" operator="equal">
      <formula>0</formula>
    </cfRule>
  </conditionalFormatting>
  <conditionalFormatting sqref="N2:P37">
    <cfRule type="cellIs" dxfId="95" priority="48" operator="equal">
      <formula>0</formula>
    </cfRule>
  </conditionalFormatting>
  <conditionalFormatting sqref="N62:P109">
    <cfRule type="cellIs" dxfId="93" priority="47" operator="equal">
      <formula>0</formula>
    </cfRule>
  </conditionalFormatting>
  <conditionalFormatting sqref="N56:P91">
    <cfRule type="cellIs" dxfId="91" priority="46" operator="equal">
      <formula>0</formula>
    </cfRule>
  </conditionalFormatting>
  <conditionalFormatting sqref="N116:P163">
    <cfRule type="cellIs" dxfId="89" priority="45" operator="equal">
      <formula>0</formula>
    </cfRule>
  </conditionalFormatting>
  <conditionalFormatting sqref="N110:P145">
    <cfRule type="cellIs" dxfId="87" priority="44" operator="equal">
      <formula>0</formula>
    </cfRule>
  </conditionalFormatting>
  <conditionalFormatting sqref="N170:P217">
    <cfRule type="cellIs" dxfId="85" priority="43" operator="equal">
      <formula>0</formula>
    </cfRule>
  </conditionalFormatting>
  <conditionalFormatting sqref="N164:P199">
    <cfRule type="cellIs" dxfId="83" priority="42" operator="equal">
      <formula>0</formula>
    </cfRule>
  </conditionalFormatting>
  <conditionalFormatting sqref="N224:P271">
    <cfRule type="cellIs" dxfId="81" priority="41" operator="equal">
      <formula>0</formula>
    </cfRule>
  </conditionalFormatting>
  <conditionalFormatting sqref="N218:P253 N254:N258">
    <cfRule type="cellIs" dxfId="79" priority="40" operator="equal">
      <formula>0</formula>
    </cfRule>
  </conditionalFormatting>
  <conditionalFormatting sqref="Q8:Q55">
    <cfRule type="cellIs" dxfId="77" priority="39" operator="equal">
      <formula>0</formula>
    </cfRule>
  </conditionalFormatting>
  <conditionalFormatting sqref="Q2:Q37">
    <cfRule type="cellIs" dxfId="75" priority="38" operator="equal">
      <formula>0</formula>
    </cfRule>
  </conditionalFormatting>
  <conditionalFormatting sqref="Q62:Q109">
    <cfRule type="cellIs" dxfId="73" priority="37" operator="equal">
      <formula>0</formula>
    </cfRule>
  </conditionalFormatting>
  <conditionalFormatting sqref="Q56:Q91">
    <cfRule type="cellIs" dxfId="71" priority="36" operator="equal">
      <formula>0</formula>
    </cfRule>
  </conditionalFormatting>
  <conditionalFormatting sqref="Q116:Q163">
    <cfRule type="cellIs" dxfId="69" priority="35" operator="equal">
      <formula>0</formula>
    </cfRule>
  </conditionalFormatting>
  <conditionalFormatting sqref="Q110:Q145">
    <cfRule type="cellIs" dxfId="67" priority="34" operator="equal">
      <formula>0</formula>
    </cfRule>
  </conditionalFormatting>
  <conditionalFormatting sqref="Q170:Q217">
    <cfRule type="cellIs" dxfId="65" priority="33" operator="equal">
      <formula>0</formula>
    </cfRule>
  </conditionalFormatting>
  <conditionalFormatting sqref="Q164:Q199">
    <cfRule type="cellIs" dxfId="63" priority="32" operator="equal">
      <formula>0</formula>
    </cfRule>
  </conditionalFormatting>
  <conditionalFormatting sqref="Q224:Q271">
    <cfRule type="cellIs" dxfId="61" priority="31" operator="equal">
      <formula>0</formula>
    </cfRule>
  </conditionalFormatting>
  <conditionalFormatting sqref="Q218:Q253">
    <cfRule type="cellIs" dxfId="59" priority="30" operator="equal">
      <formula>0</formula>
    </cfRule>
  </conditionalFormatting>
  <conditionalFormatting sqref="J8:J55">
    <cfRule type="cellIs" dxfId="57" priority="29" operator="equal">
      <formula>0</formula>
    </cfRule>
  </conditionalFormatting>
  <conditionalFormatting sqref="J2:J37">
    <cfRule type="cellIs" dxfId="55" priority="28" operator="equal">
      <formula>0</formula>
    </cfRule>
  </conditionalFormatting>
  <conditionalFormatting sqref="J62:J109">
    <cfRule type="cellIs" dxfId="53" priority="27" operator="equal">
      <formula>0</formula>
    </cfRule>
  </conditionalFormatting>
  <conditionalFormatting sqref="J56:J91">
    <cfRule type="cellIs" dxfId="51" priority="26" operator="equal">
      <formula>0</formula>
    </cfRule>
  </conditionalFormatting>
  <conditionalFormatting sqref="J116:J163">
    <cfRule type="cellIs" dxfId="49" priority="25" operator="equal">
      <formula>0</formula>
    </cfRule>
  </conditionalFormatting>
  <conditionalFormatting sqref="J110:J145">
    <cfRule type="cellIs" dxfId="47" priority="24" operator="equal">
      <formula>0</formula>
    </cfRule>
  </conditionalFormatting>
  <conditionalFormatting sqref="J170:J217">
    <cfRule type="cellIs" dxfId="45" priority="23" operator="equal">
      <formula>0</formula>
    </cfRule>
  </conditionalFormatting>
  <conditionalFormatting sqref="J164:J199">
    <cfRule type="cellIs" dxfId="43" priority="22" operator="equal">
      <formula>0</formula>
    </cfRule>
  </conditionalFormatting>
  <conditionalFormatting sqref="J224:J271">
    <cfRule type="cellIs" dxfId="41" priority="21" operator="equal">
      <formula>0</formula>
    </cfRule>
  </conditionalFormatting>
  <conditionalFormatting sqref="J218:J253">
    <cfRule type="cellIs" dxfId="39" priority="20" operator="equal">
      <formula>0</formula>
    </cfRule>
  </conditionalFormatting>
  <conditionalFormatting sqref="D8:D37">
    <cfRule type="cellIs" dxfId="37" priority="19" operator="equal">
      <formula>0</formula>
    </cfRule>
  </conditionalFormatting>
  <conditionalFormatting sqref="D2:D37">
    <cfRule type="cellIs" dxfId="35" priority="18" operator="equal">
      <formula>0</formula>
    </cfRule>
  </conditionalFormatting>
  <conditionalFormatting sqref="D38:D55">
    <cfRule type="cellIs" dxfId="33" priority="17" operator="equal">
      <formula>0</formula>
    </cfRule>
  </conditionalFormatting>
  <conditionalFormatting sqref="D62:D91">
    <cfRule type="cellIs" dxfId="31" priority="16" operator="equal">
      <formula>0</formula>
    </cfRule>
  </conditionalFormatting>
  <conditionalFormatting sqref="D56:D91">
    <cfRule type="cellIs" dxfId="29" priority="15" operator="equal">
      <formula>0</formula>
    </cfRule>
  </conditionalFormatting>
  <conditionalFormatting sqref="D182:D199">
    <cfRule type="cellIs" dxfId="27" priority="14" operator="equal">
      <formula>0</formula>
    </cfRule>
  </conditionalFormatting>
  <conditionalFormatting sqref="D182:D199">
    <cfRule type="cellIs" dxfId="25" priority="13" operator="equal">
      <formula>0</formula>
    </cfRule>
  </conditionalFormatting>
  <conditionalFormatting sqref="D200:D217">
    <cfRule type="cellIs" dxfId="23" priority="12" operator="equal">
      <formula>0</formula>
    </cfRule>
  </conditionalFormatting>
  <conditionalFormatting sqref="D224:D253">
    <cfRule type="cellIs" dxfId="21" priority="11" operator="equal">
      <formula>0</formula>
    </cfRule>
  </conditionalFormatting>
  <conditionalFormatting sqref="D218:D253">
    <cfRule type="cellIs" dxfId="19" priority="10" operator="equal">
      <formula>0</formula>
    </cfRule>
  </conditionalFormatting>
  <conditionalFormatting sqref="D254:D271">
    <cfRule type="cellIs" dxfId="17" priority="9" operator="equal">
      <formula>0</formula>
    </cfRule>
  </conditionalFormatting>
  <conditionalFormatting sqref="D92:D109">
    <cfRule type="cellIs" dxfId="15" priority="8" operator="equal">
      <formula>0</formula>
    </cfRule>
  </conditionalFormatting>
  <conditionalFormatting sqref="D110:D121">
    <cfRule type="cellIs" dxfId="13" priority="7" operator="equal">
      <formula>0</formula>
    </cfRule>
  </conditionalFormatting>
  <conditionalFormatting sqref="D122:D145">
    <cfRule type="cellIs" dxfId="11" priority="6" operator="equal">
      <formula>0</formula>
    </cfRule>
  </conditionalFormatting>
  <conditionalFormatting sqref="D122:D145">
    <cfRule type="cellIs" dxfId="9" priority="5" operator="equal">
      <formula>0</formula>
    </cfRule>
  </conditionalFormatting>
  <conditionalFormatting sqref="D146:D151">
    <cfRule type="cellIs" dxfId="7" priority="4" operator="equal">
      <formula>0</formula>
    </cfRule>
  </conditionalFormatting>
  <conditionalFormatting sqref="D152:D175">
    <cfRule type="cellIs" dxfId="5" priority="3" operator="equal">
      <formula>0</formula>
    </cfRule>
  </conditionalFormatting>
  <conditionalFormatting sqref="D152:D175">
    <cfRule type="cellIs" dxfId="3" priority="2" operator="equal">
      <formula>0</formula>
    </cfRule>
  </conditionalFormatting>
  <conditionalFormatting sqref="D176:D181">
    <cfRule type="cellIs" dxfId="1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0" sqref="C10"/>
    </sheetView>
  </sheetViews>
  <sheetFormatPr defaultRowHeight="14.25" x14ac:dyDescent="0.15"/>
  <cols>
    <col min="1" max="1" width="9" style="6"/>
    <col min="2" max="2" width="16.5" style="6" customWidth="1"/>
    <col min="3" max="3" width="9" style="6"/>
    <col min="4" max="4" width="15.5" style="6" customWidth="1"/>
    <col min="5" max="5" width="12.5" style="6" customWidth="1"/>
    <col min="6" max="16384" width="9" style="6"/>
  </cols>
  <sheetData>
    <row r="1" spans="1:5" x14ac:dyDescent="0.15">
      <c r="A1" s="5" t="s">
        <v>36</v>
      </c>
      <c r="B1" s="6" t="s">
        <v>37</v>
      </c>
      <c r="C1" s="6" t="s">
        <v>38</v>
      </c>
      <c r="D1" s="6" t="s">
        <v>39</v>
      </c>
      <c r="E1" s="6" t="s">
        <v>40</v>
      </c>
    </row>
    <row r="2" spans="1:5" x14ac:dyDescent="0.15">
      <c r="A2" s="6">
        <v>1</v>
      </c>
      <c r="B2" s="6" t="s">
        <v>41</v>
      </c>
      <c r="C2" s="6">
        <v>1</v>
      </c>
      <c r="D2" s="6">
        <v>1</v>
      </c>
      <c r="E2" s="6" t="s">
        <v>41</v>
      </c>
    </row>
    <row r="3" spans="1:5" x14ac:dyDescent="0.15">
      <c r="A3" s="6">
        <v>2</v>
      </c>
      <c r="B3" s="6" t="s">
        <v>42</v>
      </c>
      <c r="C3" s="6">
        <v>1</v>
      </c>
      <c r="D3" s="6">
        <v>1</v>
      </c>
      <c r="E3" s="6" t="s">
        <v>42</v>
      </c>
    </row>
    <row r="4" spans="1:5" x14ac:dyDescent="0.15">
      <c r="A4" s="6">
        <v>3</v>
      </c>
      <c r="B4" s="6" t="s">
        <v>43</v>
      </c>
      <c r="C4" s="6">
        <v>1</v>
      </c>
      <c r="D4" s="6">
        <v>1</v>
      </c>
      <c r="E4" s="6" t="s">
        <v>43</v>
      </c>
    </row>
    <row r="5" spans="1:5" x14ac:dyDescent="0.15">
      <c r="A5" s="6">
        <v>11</v>
      </c>
      <c r="B5" s="6" t="s">
        <v>44</v>
      </c>
      <c r="C5" s="6">
        <v>2</v>
      </c>
      <c r="D5" s="6">
        <v>1</v>
      </c>
      <c r="E5" s="6" t="s">
        <v>44</v>
      </c>
    </row>
    <row r="6" spans="1:5" x14ac:dyDescent="0.15">
      <c r="A6" s="6">
        <v>12</v>
      </c>
      <c r="B6" s="7" t="s">
        <v>45</v>
      </c>
      <c r="C6" s="6">
        <v>3</v>
      </c>
      <c r="D6" s="6">
        <v>1</v>
      </c>
      <c r="E6" s="7" t="s">
        <v>45</v>
      </c>
    </row>
    <row r="7" spans="1:5" x14ac:dyDescent="0.15">
      <c r="A7" s="6">
        <v>13</v>
      </c>
      <c r="B7" s="6" t="s">
        <v>46</v>
      </c>
      <c r="C7" s="6">
        <v>4</v>
      </c>
      <c r="D7" s="6">
        <v>1</v>
      </c>
      <c r="E7" s="6" t="s">
        <v>46</v>
      </c>
    </row>
    <row r="8" spans="1:5" x14ac:dyDescent="0.15">
      <c r="A8" s="6">
        <v>14</v>
      </c>
      <c r="B8" s="6" t="s">
        <v>47</v>
      </c>
      <c r="C8" s="6">
        <v>5</v>
      </c>
      <c r="D8" s="6">
        <v>1</v>
      </c>
      <c r="E8" s="6" t="s">
        <v>47</v>
      </c>
    </row>
    <row r="9" spans="1:5" x14ac:dyDescent="0.15">
      <c r="A9" s="6">
        <v>15</v>
      </c>
      <c r="B9" s="6" t="s">
        <v>48</v>
      </c>
      <c r="C9" s="6">
        <v>6</v>
      </c>
      <c r="D9" s="6">
        <v>1</v>
      </c>
      <c r="E9" s="6" t="s">
        <v>48</v>
      </c>
    </row>
    <row r="10" spans="1:5" x14ac:dyDescent="0.15">
      <c r="A10" s="6">
        <v>16</v>
      </c>
      <c r="B10" s="6" t="s">
        <v>49</v>
      </c>
      <c r="C10" s="6">
        <v>7</v>
      </c>
      <c r="D10" s="6">
        <v>1</v>
      </c>
      <c r="E10" s="6" t="s">
        <v>49</v>
      </c>
    </row>
    <row r="11" spans="1:5" x14ac:dyDescent="0.15">
      <c r="A11" s="6">
        <v>20</v>
      </c>
      <c r="B11" s="6" t="s">
        <v>50</v>
      </c>
      <c r="E11" s="6" t="s">
        <v>51</v>
      </c>
    </row>
    <row r="12" spans="1:5" x14ac:dyDescent="0.15">
      <c r="A12" s="6">
        <v>21</v>
      </c>
      <c r="B12" s="6" t="s">
        <v>52</v>
      </c>
      <c r="E12" s="6" t="s">
        <v>53</v>
      </c>
    </row>
    <row r="13" spans="1:5" x14ac:dyDescent="0.15">
      <c r="A13" s="6">
        <v>22</v>
      </c>
      <c r="B13" s="6" t="s">
        <v>54</v>
      </c>
      <c r="E13" s="6" t="s">
        <v>55</v>
      </c>
    </row>
    <row r="14" spans="1:5" x14ac:dyDescent="0.15">
      <c r="A14" s="6">
        <v>23</v>
      </c>
      <c r="B14" s="6" t="s">
        <v>56</v>
      </c>
      <c r="E14" s="6" t="s">
        <v>57</v>
      </c>
    </row>
    <row r="15" spans="1:5" x14ac:dyDescent="0.15">
      <c r="A15" s="6">
        <v>30</v>
      </c>
      <c r="B15" s="6" t="s">
        <v>58</v>
      </c>
      <c r="E15" s="6" t="s">
        <v>59</v>
      </c>
    </row>
  </sheetData>
  <phoneticPr fontId="1" type="noConversion"/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5" sqref="B5"/>
    </sheetView>
  </sheetViews>
  <sheetFormatPr defaultRowHeight="16.5" x14ac:dyDescent="0.15"/>
  <cols>
    <col min="1" max="1" width="9" style="1"/>
    <col min="2" max="2" width="47.625" style="1" bestFit="1" customWidth="1"/>
    <col min="3" max="16384" width="9" style="1"/>
  </cols>
  <sheetData>
    <row r="1" spans="1:2" ht="247.5" x14ac:dyDescent="0.15">
      <c r="A1" s="2" t="s">
        <v>0</v>
      </c>
      <c r="B1" s="4" t="s">
        <v>34</v>
      </c>
    </row>
    <row r="2" spans="1:2" x14ac:dyDescent="0.15">
      <c r="A2" s="2" t="s">
        <v>1</v>
      </c>
      <c r="B2" s="4" t="s">
        <v>21</v>
      </c>
    </row>
    <row r="3" spans="1:2" x14ac:dyDescent="0.15">
      <c r="A3" s="3" t="s">
        <v>17</v>
      </c>
      <c r="B3" s="4" t="s">
        <v>22</v>
      </c>
    </row>
    <row r="4" spans="1:2" ht="49.5" x14ac:dyDescent="0.15">
      <c r="A4" s="3" t="s">
        <v>3</v>
      </c>
      <c r="B4" s="4" t="s">
        <v>35</v>
      </c>
    </row>
    <row r="5" spans="1:2" x14ac:dyDescent="0.15">
      <c r="A5" s="2" t="s">
        <v>2</v>
      </c>
      <c r="B5" s="4" t="s">
        <v>18</v>
      </c>
    </row>
    <row r="6" spans="1:2" ht="33" x14ac:dyDescent="0.15">
      <c r="A6" s="3" t="s">
        <v>4</v>
      </c>
      <c r="B6" s="4" t="s">
        <v>19</v>
      </c>
    </row>
    <row r="7" spans="1:2" ht="33" x14ac:dyDescent="0.15">
      <c r="A7" s="3" t="s">
        <v>5</v>
      </c>
      <c r="B7" s="4" t="s">
        <v>20</v>
      </c>
    </row>
    <row r="8" spans="1:2" x14ac:dyDescent="0.15">
      <c r="A8" s="3" t="s">
        <v>6</v>
      </c>
      <c r="B8" s="4" t="s">
        <v>23</v>
      </c>
    </row>
    <row r="9" spans="1:2" x14ac:dyDescent="0.15">
      <c r="A9" s="3" t="s">
        <v>7</v>
      </c>
      <c r="B9" s="4" t="s">
        <v>28</v>
      </c>
    </row>
    <row r="10" spans="1:2" x14ac:dyDescent="0.15">
      <c r="A10" s="3" t="s">
        <v>8</v>
      </c>
      <c r="B10" s="4" t="s">
        <v>24</v>
      </c>
    </row>
    <row r="11" spans="1:2" x14ac:dyDescent="0.15">
      <c r="A11" s="3" t="s">
        <v>9</v>
      </c>
      <c r="B11" s="4" t="s">
        <v>25</v>
      </c>
    </row>
    <row r="12" spans="1:2" x14ac:dyDescent="0.15">
      <c r="A12" s="3" t="s">
        <v>10</v>
      </c>
      <c r="B12" s="4" t="s">
        <v>29</v>
      </c>
    </row>
    <row r="13" spans="1:2" ht="33" x14ac:dyDescent="0.15">
      <c r="A13" s="3" t="s">
        <v>11</v>
      </c>
      <c r="B13" s="4" t="s">
        <v>32</v>
      </c>
    </row>
    <row r="14" spans="1:2" x14ac:dyDescent="0.15">
      <c r="A14" s="3" t="s">
        <v>12</v>
      </c>
      <c r="B14" s="4" t="s">
        <v>30</v>
      </c>
    </row>
    <row r="15" spans="1:2" ht="66" x14ac:dyDescent="0.15">
      <c r="A15" s="3" t="s">
        <v>13</v>
      </c>
      <c r="B15" s="4" t="s">
        <v>33</v>
      </c>
    </row>
    <row r="16" spans="1:2" x14ac:dyDescent="0.15">
      <c r="A16" s="3" t="s">
        <v>14</v>
      </c>
      <c r="B16" s="4" t="s">
        <v>31</v>
      </c>
    </row>
    <row r="17" spans="1:2" x14ac:dyDescent="0.15">
      <c r="A17" s="3" t="s">
        <v>15</v>
      </c>
      <c r="B17" s="4" t="s">
        <v>26</v>
      </c>
    </row>
    <row r="18" spans="1:2" x14ac:dyDescent="0.15">
      <c r="A18" s="3" t="s">
        <v>16</v>
      </c>
      <c r="B18" s="4" t="s">
        <v>27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道具类型</vt:lpstr>
      <vt:lpstr>字段说明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2014-06-04T10:35:08Z</dcterms:modified>
</cp:coreProperties>
</file>