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085" yWindow="3795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T3" i="1"/>
  <c r="T4" i="1"/>
  <c r="T5" i="1"/>
  <c r="T6" i="1"/>
  <c r="T7" i="1"/>
  <c r="T8" i="1"/>
  <c r="T9" i="1"/>
  <c r="T10" i="1"/>
  <c r="T11" i="1"/>
  <c r="U2" i="1"/>
  <c r="T2" i="1"/>
  <c r="Q3" i="1"/>
  <c r="Q4" i="1"/>
  <c r="Q5" i="1"/>
  <c r="Q6" i="1"/>
  <c r="Q7" i="1"/>
  <c r="Q8" i="1"/>
  <c r="Q9" i="1"/>
  <c r="Q10" i="1"/>
  <c r="Q11" i="1"/>
  <c r="Q2" i="1"/>
  <c r="P3" i="1"/>
  <c r="P4" i="1"/>
  <c r="P5" i="1"/>
  <c r="P6" i="1"/>
  <c r="P7" i="1"/>
  <c r="P8" i="1"/>
  <c r="P9" i="1"/>
  <c r="P10" i="1"/>
  <c r="P11" i="1"/>
  <c r="P2" i="1"/>
  <c r="C4" i="1"/>
  <c r="C5" i="1"/>
  <c r="C6" i="1"/>
  <c r="C7" i="1"/>
  <c r="C8" i="1"/>
  <c r="C9" i="1"/>
  <c r="C10" i="1"/>
  <c r="C11" i="1"/>
  <c r="C3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<sst xmlns="http://schemas.openxmlformats.org/spreadsheetml/2006/main" count="108" uniqueCount="63">
  <si>
    <t>id</t>
    <phoneticPr fontId="2" type="noConversion"/>
  </si>
  <si>
    <t>名称</t>
    <phoneticPr fontId="2" type="noConversion"/>
  </si>
  <si>
    <t>描述</t>
    <phoneticPr fontId="1" type="noConversion"/>
  </si>
  <si>
    <t>前置</t>
    <phoneticPr fontId="1" type="noConversion"/>
  </si>
  <si>
    <t>接取对话</t>
    <phoneticPr fontId="1" type="noConversion"/>
  </si>
  <si>
    <t>交付对话</t>
    <phoneticPr fontId="1" type="noConversion"/>
  </si>
  <si>
    <t>接取追踪</t>
    <phoneticPr fontId="1" type="noConversion"/>
  </si>
  <si>
    <t>交付追踪</t>
    <phoneticPr fontId="1" type="noConversion"/>
  </si>
  <si>
    <t>经验奖励</t>
    <phoneticPr fontId="1" type="noConversion"/>
  </si>
  <si>
    <t>任务类型</t>
    <phoneticPr fontId="1" type="noConversion"/>
  </si>
  <si>
    <t>接npc</t>
    <phoneticPr fontId="1" type="noConversion"/>
  </si>
  <si>
    <t>交npc</t>
    <phoneticPr fontId="1" type="noConversion"/>
  </si>
  <si>
    <t>地图</t>
    <phoneticPr fontId="1" type="noConversion"/>
  </si>
  <si>
    <t>最低等级</t>
    <phoneticPr fontId="1" type="noConversion"/>
  </si>
  <si>
    <t>最高等级</t>
    <phoneticPr fontId="1" type="noConversion"/>
  </si>
  <si>
    <t>每日次数</t>
    <phoneticPr fontId="1" type="noConversion"/>
  </si>
  <si>
    <t>接npc备注</t>
    <phoneticPr fontId="1" type="noConversion"/>
  </si>
  <si>
    <t>交npc备注</t>
    <phoneticPr fontId="1" type="noConversion"/>
  </si>
  <si>
    <t>目标地图</t>
    <phoneticPr fontId="1" type="noConversion"/>
  </si>
  <si>
    <t>道具奖励</t>
    <phoneticPr fontId="1" type="noConversion"/>
  </si>
  <si>
    <t>任务提示</t>
    <phoneticPr fontId="1" type="noConversion"/>
  </si>
  <si>
    <t>id</t>
    <phoneticPr fontId="2" type="noConversion"/>
  </si>
  <si>
    <t>1000-9999,剧情任务
10000-19999，日常任务
20000-29999，家族任务</t>
    <phoneticPr fontId="1" type="noConversion"/>
  </si>
  <si>
    <t>1-8个中文字符</t>
    <phoneticPr fontId="1" type="noConversion"/>
  </si>
  <si>
    <t>此处填写前置任务的任务id</t>
    <phoneticPr fontId="1" type="noConversion"/>
  </si>
  <si>
    <t>1=剧情
2=日常
3=家族
0=其他功能，用任务id实现需求</t>
    <phoneticPr fontId="1" type="noConversion"/>
  </si>
  <si>
    <t>（0-255）接取任务时所在的场景</t>
    <phoneticPr fontId="1" type="noConversion"/>
  </si>
  <si>
    <t>（0-255）交付任务时所在的场景</t>
    <phoneticPr fontId="1" type="noConversion"/>
  </si>
  <si>
    <t>（0-255）接取任务时角色必须大于等于该等级</t>
    <phoneticPr fontId="1" type="noConversion"/>
  </si>
  <si>
    <t>（0-255）接取任务时角色必须小于等于该等级</t>
    <phoneticPr fontId="1" type="noConversion"/>
  </si>
  <si>
    <t>（0-255）每天可完成的次数，剧情任务无效</t>
    <phoneticPr fontId="1" type="noConversion"/>
  </si>
  <si>
    <t>（0-65535）接取任务时的npc</t>
    <phoneticPr fontId="1" type="noConversion"/>
  </si>
  <si>
    <t>接任务时npc的名称</t>
    <phoneticPr fontId="1" type="noConversion"/>
  </si>
  <si>
    <t>（0-65535）交付任务时的npc</t>
    <phoneticPr fontId="1" type="noConversion"/>
  </si>
  <si>
    <t>交任务时npc的名称</t>
    <phoneticPr fontId="1" type="noConversion"/>
  </si>
  <si>
    <t>（0-4294967295）完成任务后获得</t>
    <phoneticPr fontId="1" type="noConversion"/>
  </si>
  <si>
    <t>{{20000,0,1,0,"1-1"},{20001,0,1,0,"1-1"}}</t>
    <phoneticPr fontId="1" type="noConversion"/>
  </si>
  <si>
    <t>完成任务后获得的道具，配置方法暂时使用神作的</t>
    <phoneticPr fontId="1" type="noConversion"/>
  </si>
  <si>
    <t>（0-64）个中文字符，配置方法暂时使用神作的</t>
    <phoneticPr fontId="1" type="noConversion"/>
  </si>
  <si>
    <t>（0-128）个中文字符，配置方法暂时使用神作的</t>
    <phoneticPr fontId="1" type="noConversion"/>
  </si>
  <si>
    <t>（0-64）个英文字符，配置方法暂时使用神作的</t>
    <phoneticPr fontId="1" type="noConversion"/>
  </si>
  <si>
    <t>新手接引</t>
    <phoneticPr fontId="1" type="noConversion"/>
  </si>
  <si>
    <t>貂蝉</t>
    <phoneticPr fontId="1" type="noConversion"/>
  </si>
  <si>
    <t>Nice to meet you！1</t>
    <phoneticPr fontId="1" type="noConversion"/>
  </si>
  <si>
    <t>Nice to meet you！2</t>
  </si>
  <si>
    <t>Nice to meet you！3</t>
  </si>
  <si>
    <t>Nice to meet you！4</t>
  </si>
  <si>
    <t>Nice to meet you！5</t>
  </si>
  <si>
    <t>Nice to meet you！6</t>
  </si>
  <si>
    <t>Nice to meet you！7</t>
  </si>
  <si>
    <t>Nice to meet you！8</t>
  </si>
  <si>
    <t>Nice to meet you！9</t>
  </si>
  <si>
    <t>Nice to meet you！10</t>
  </si>
  <si>
    <t>Nice to meet you,too！1</t>
    <phoneticPr fontId="1" type="noConversion"/>
  </si>
  <si>
    <t>Nice to meet you,too！2</t>
  </si>
  <si>
    <t>Nice to meet you,too！3</t>
  </si>
  <si>
    <t>Nice to meet you,too！4</t>
  </si>
  <si>
    <t>Nice to meet you,too！5</t>
  </si>
  <si>
    <t>Nice to meet you,too！6</t>
  </si>
  <si>
    <t>Nice to meet you,too！7</t>
  </si>
  <si>
    <t>Nice to meet you,too！8</t>
  </si>
  <si>
    <t>Nice to meet you,too！9</t>
  </si>
  <si>
    <t>Nice to meet you,too！10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</si>
</sst>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R1" workbookViewId="0">
      <selection activeCell="T9" sqref="T9"/>
    </sheetView>
  </sheetViews>
  <sheetFormatPr defaultRowHeight="13.5" x14ac:dyDescent="0.15"/>
  <cols>
    <col min="1" max="1" width="5.5" bestFit="1" customWidth="1"/>
    <col min="2" max="2" width="24.625" customWidth="1"/>
    <col min="3" max="3" width="7.25" bestFit="1" customWidth="1"/>
    <col min="4" max="4" width="9" bestFit="1" customWidth="1"/>
    <col min="5" max="5" width="7.25" customWidth="1"/>
    <col min="6" max="8" width="9" bestFit="1" customWidth="1"/>
    <col min="9" max="9" width="9" customWidth="1"/>
    <col min="10" max="10" width="7.25" customWidth="1"/>
    <col min="11" max="11" width="10.125" bestFit="1" customWidth="1"/>
    <col min="12" max="12" width="7.25" customWidth="1"/>
    <col min="13" max="13" width="10.125" bestFit="1" customWidth="1"/>
    <col min="14" max="14" width="9" bestFit="1" customWidth="1"/>
    <col min="15" max="15" width="43.875" bestFit="1" customWidth="1"/>
    <col min="16" max="16" width="41.375" bestFit="1" customWidth="1"/>
    <col min="17" max="17" width="28" customWidth="1"/>
    <col min="18" max="18" width="20.375" bestFit="1" customWidth="1"/>
    <col min="19" max="19" width="27" bestFit="1" customWidth="1"/>
    <col min="20" max="20" width="102.25" customWidth="1"/>
    <col min="21" max="21" width="10.375" customWidth="1"/>
  </cols>
  <sheetData>
    <row r="1" spans="1:21" x14ac:dyDescent="0.15">
      <c r="A1" t="s">
        <v>0</v>
      </c>
      <c r="B1" t="s">
        <v>1</v>
      </c>
      <c r="C1" t="s">
        <v>3</v>
      </c>
      <c r="D1" t="s">
        <v>9</v>
      </c>
      <c r="E1" s="1" t="s">
        <v>12</v>
      </c>
      <c r="F1" s="2" t="s">
        <v>18</v>
      </c>
      <c r="G1" s="1" t="s">
        <v>13</v>
      </c>
      <c r="H1" s="1" t="s">
        <v>14</v>
      </c>
      <c r="I1" s="1" t="s">
        <v>15</v>
      </c>
      <c r="J1" t="s">
        <v>10</v>
      </c>
      <c r="K1" s="2" t="s">
        <v>16</v>
      </c>
      <c r="L1" t="s">
        <v>11</v>
      </c>
      <c r="M1" s="2" t="s">
        <v>17</v>
      </c>
      <c r="N1" t="s">
        <v>8</v>
      </c>
      <c r="O1" s="1" t="s">
        <v>19</v>
      </c>
      <c r="P1" t="s">
        <v>2</v>
      </c>
      <c r="Q1" s="1" t="s">
        <v>20</v>
      </c>
      <c r="R1" t="s">
        <v>4</v>
      </c>
      <c r="S1" t="s">
        <v>5</v>
      </c>
      <c r="T1" t="s">
        <v>6</v>
      </c>
      <c r="U1" t="s">
        <v>7</v>
      </c>
    </row>
    <row r="2" spans="1:21" x14ac:dyDescent="0.15">
      <c r="A2">
        <v>1000</v>
      </c>
      <c r="B2" t="str">
        <f>"["&amp;G2&amp;"级]从天而降"</f>
        <v>[1级]从天而降</v>
      </c>
      <c r="C2">
        <v>0</v>
      </c>
      <c r="D2">
        <v>1</v>
      </c>
      <c r="E2">
        <v>1</v>
      </c>
      <c r="F2">
        <v>1</v>
      </c>
      <c r="G2">
        <v>1</v>
      </c>
      <c r="H2">
        <v>200</v>
      </c>
      <c r="I2">
        <v>1</v>
      </c>
      <c r="J2">
        <v>1000</v>
      </c>
      <c r="K2" t="s">
        <v>41</v>
      </c>
      <c r="L2">
        <v>1001</v>
      </c>
      <c r="M2" t="s">
        <v>42</v>
      </c>
      <c r="N2">
        <v>5</v>
      </c>
      <c r="O2" t="s">
        <v>36</v>
      </c>
      <c r="P2" t="str">
        <f>B2&amp;"任务的具体描述在这里。"</f>
        <v>[1级]从天而降任务的具体描述在这里。</v>
      </c>
      <c r="Q2" t="str">
        <f>"需要与"&amp;M3&amp;"对话"</f>
        <v>需要与新手接引对话</v>
      </c>
      <c r="R2" t="s">
        <v>43</v>
      </c>
      <c r="S2" t="s">
        <v>53</v>
      </c>
      <c r="T2" t="str">
        <f>"&lt;p&gt;
&lt;n&gt;找：&lt;/n&gt;
&lt;goto quick=""1"" id="""&amp;J2&amp;""" mapid="""&amp;E2&amp;""" flagpoint=""1"" taskid="""&amp;A2&amp;"""/&gt;
&lt;/p&gt;"</f>
        <v>&lt;p&gt;
&lt;n&gt;找：&lt;/n&gt;
&lt;goto quick="1" id="1000" mapid="1" flagpoint="1" taskid="1000"/&gt;
&lt;/p&gt;</v>
      </c>
      <c r="U2" t="str">
        <f>"&lt;p&gt;
&lt;n&gt;找：&lt;/n&gt;
&lt;goto quick=""1"" id="""&amp;L2&amp;""" mapid="""&amp;F2&amp;""" flagpoint=""1"" taskid="""&amp;A2&amp;"""/&gt;
&lt;/p&gt;"</f>
        <v>&lt;p&gt;
&lt;n&gt;找：&lt;/n&gt;
&lt;goto quick="1" id="1001" mapid="1" flagpoint="1" taskid="1000"/&gt;
&lt;/p&gt;</v>
      </c>
    </row>
    <row r="3" spans="1:21" x14ac:dyDescent="0.15">
      <c r="A3">
        <v>1001</v>
      </c>
      <c r="B3" t="str">
        <f>"["&amp;G3&amp;"级]绝世毛泽东"</f>
        <v>[1级]绝世毛泽东</v>
      </c>
      <c r="C3">
        <f>A2</f>
        <v>1000</v>
      </c>
      <c r="D3">
        <v>1</v>
      </c>
      <c r="E3">
        <v>1</v>
      </c>
      <c r="F3">
        <v>1</v>
      </c>
      <c r="G3">
        <v>1</v>
      </c>
      <c r="H3">
        <v>200</v>
      </c>
      <c r="I3">
        <v>1</v>
      </c>
      <c r="J3">
        <v>1001</v>
      </c>
      <c r="K3" t="s">
        <v>42</v>
      </c>
      <c r="L3">
        <v>1000</v>
      </c>
      <c r="M3" t="s">
        <v>41</v>
      </c>
      <c r="N3">
        <v>10</v>
      </c>
      <c r="O3">
        <v>1</v>
      </c>
      <c r="P3" t="str">
        <f t="shared" ref="P3:P11" si="0">B3&amp;"任务的具体描述在这里。"</f>
        <v>[1级]绝世毛泽东任务的具体描述在这里。</v>
      </c>
      <c r="Q3" t="str">
        <f t="shared" ref="Q3:Q11" si="1">"需要与"&amp;M4&amp;"对话"</f>
        <v>需要与貂蝉对话</v>
      </c>
      <c r="R3" t="s">
        <v>44</v>
      </c>
      <c r="S3" t="s">
        <v>54</v>
      </c>
      <c r="T3" t="str">
        <f t="shared" ref="T3:T11" si="2">"&lt;p&gt;
&lt;n&gt;找：&lt;/n&gt;
&lt;goto quick=""1"" id="""&amp;J3&amp;""" mapid="""&amp;E3&amp;""" flagpoint=""1"" taskid="""&amp;A3&amp;"""/&gt;
&lt;/p&gt;"</f>
        <v>&lt;p&gt;
&lt;n&gt;找：&lt;/n&gt;
&lt;goto quick="1" id="1001" mapid="1" flagpoint="1" taskid="1001"/&gt;
&lt;/p&gt;</v>
      </c>
      <c r="U3" t="str">
        <f t="shared" ref="U3:U11" si="3">"&lt;p&gt;
&lt;n&gt;找：&lt;/n&gt;
&lt;goto quick=""1"" id="""&amp;L3&amp;""" mapid="""&amp;F3&amp;""" flagpoint=""1"" taskid="""&amp;A3&amp;"""/&gt;
&lt;/p&gt;"</f>
        <v>&lt;p&gt;
&lt;n&gt;找：&lt;/n&gt;
&lt;goto quick="1" id="1000" mapid="1" flagpoint="1" taskid="1001"/&gt;
&lt;/p&gt;</v>
      </c>
    </row>
    <row r="4" spans="1:21" x14ac:dyDescent="0.15">
      <c r="A4">
        <v>1002</v>
      </c>
      <c r="B4" t="str">
        <f>"["&amp;G4&amp;"级]霸气蒋介石"</f>
        <v>[2级]霸气蒋介石</v>
      </c>
      <c r="C4">
        <f t="shared" ref="C4:C11" si="4">A3</f>
        <v>1001</v>
      </c>
      <c r="D4">
        <v>1</v>
      </c>
      <c r="E4">
        <v>1</v>
      </c>
      <c r="F4">
        <v>1</v>
      </c>
      <c r="G4">
        <v>2</v>
      </c>
      <c r="H4">
        <v>200</v>
      </c>
      <c r="I4">
        <v>1</v>
      </c>
      <c r="J4">
        <v>1000</v>
      </c>
      <c r="K4" t="s">
        <v>41</v>
      </c>
      <c r="L4">
        <v>1001</v>
      </c>
      <c r="M4" t="s">
        <v>42</v>
      </c>
      <c r="N4">
        <v>15</v>
      </c>
      <c r="O4" t="s">
        <v>36</v>
      </c>
      <c r="P4" t="str">
        <f t="shared" si="0"/>
        <v>[2级]霸气蒋介石任务的具体描述在这里。</v>
      </c>
      <c r="Q4" t="str">
        <f t="shared" si="1"/>
        <v>需要与新手接引对话</v>
      </c>
      <c r="R4" t="s">
        <v>45</v>
      </c>
      <c r="S4" t="s">
        <v>55</v>
      </c>
      <c r="T4" t="str">
        <f t="shared" si="2"/>
        <v>&lt;p&gt;
&lt;n&gt;找：&lt;/n&gt;
&lt;goto quick="1" id="1000" mapid="1" flagpoint="1" taskid="1002"/&gt;
&lt;/p&gt;</v>
      </c>
      <c r="U4" t="str">
        <f t="shared" si="3"/>
        <v>&lt;p&gt;
&lt;n&gt;找：&lt;/n&gt;
&lt;goto quick="1" id="1001" mapid="1" flagpoint="1" taskid="1002"/&gt;
&lt;/p&gt;</v>
      </c>
    </row>
    <row r="5" spans="1:21" x14ac:dyDescent="0.15">
      <c r="A5">
        <v>1003</v>
      </c>
      <c r="B5" t="str">
        <f>"["&amp;G5&amp;"级]忠勇周恩来"</f>
        <v>[2级]忠勇周恩来</v>
      </c>
      <c r="C5">
        <f t="shared" si="4"/>
        <v>1002</v>
      </c>
      <c r="D5">
        <v>1</v>
      </c>
      <c r="E5">
        <v>1</v>
      </c>
      <c r="F5">
        <v>1</v>
      </c>
      <c r="G5">
        <v>2</v>
      </c>
      <c r="H5">
        <v>200</v>
      </c>
      <c r="I5">
        <v>1</v>
      </c>
      <c r="J5">
        <v>1001</v>
      </c>
      <c r="K5" t="s">
        <v>42</v>
      </c>
      <c r="L5">
        <v>1000</v>
      </c>
      <c r="M5" t="s">
        <v>41</v>
      </c>
      <c r="N5">
        <v>20</v>
      </c>
      <c r="O5">
        <v>1</v>
      </c>
      <c r="P5" t="str">
        <f t="shared" si="0"/>
        <v>[2级]忠勇周恩来任务的具体描述在这里。</v>
      </c>
      <c r="Q5" t="str">
        <f t="shared" si="1"/>
        <v>需要与貂蝉对话</v>
      </c>
      <c r="R5" t="s">
        <v>46</v>
      </c>
      <c r="S5" t="s">
        <v>56</v>
      </c>
      <c r="T5" t="str">
        <f t="shared" si="2"/>
        <v>&lt;p&gt;
&lt;n&gt;找：&lt;/n&gt;
&lt;goto quick="1" id="1001" mapid="1" flagpoint="1" taskid="1003"/&gt;
&lt;/p&gt;</v>
      </c>
      <c r="U5" t="str">
        <f t="shared" si="3"/>
        <v>&lt;p&gt;
&lt;n&gt;找：&lt;/n&gt;
&lt;goto quick="1" id="1000" mapid="1" flagpoint="1" taskid="1003"/&gt;
&lt;/p&gt;</v>
      </c>
    </row>
    <row r="6" spans="1:21" x14ac:dyDescent="0.15">
      <c r="A6">
        <v>1004</v>
      </c>
      <c r="B6" t="str">
        <f>"["&amp;G6&amp;"级]铁血林彪"</f>
        <v>[3级]铁血林彪</v>
      </c>
      <c r="C6">
        <f t="shared" si="4"/>
        <v>1003</v>
      </c>
      <c r="D6">
        <v>1</v>
      </c>
      <c r="E6">
        <v>1</v>
      </c>
      <c r="F6">
        <v>1</v>
      </c>
      <c r="G6">
        <v>3</v>
      </c>
      <c r="H6">
        <v>200</v>
      </c>
      <c r="I6">
        <v>1</v>
      </c>
      <c r="J6">
        <v>1000</v>
      </c>
      <c r="K6" t="s">
        <v>41</v>
      </c>
      <c r="L6">
        <v>1001</v>
      </c>
      <c r="M6" t="s">
        <v>42</v>
      </c>
      <c r="N6">
        <v>25</v>
      </c>
      <c r="O6" t="s">
        <v>36</v>
      </c>
      <c r="P6" t="str">
        <f t="shared" si="0"/>
        <v>[3级]铁血林彪任务的具体描述在这里。</v>
      </c>
      <c r="Q6" t="str">
        <f t="shared" si="1"/>
        <v>需要与新手接引对话</v>
      </c>
      <c r="R6" t="s">
        <v>47</v>
      </c>
      <c r="S6" t="s">
        <v>57</v>
      </c>
      <c r="T6" t="str">
        <f t="shared" si="2"/>
        <v>&lt;p&gt;
&lt;n&gt;找：&lt;/n&gt;
&lt;goto quick="1" id="1000" mapid="1" flagpoint="1" taskid="1004"/&gt;
&lt;/p&gt;</v>
      </c>
      <c r="U6" t="str">
        <f t="shared" si="3"/>
        <v>&lt;p&gt;
&lt;n&gt;找：&lt;/n&gt;
&lt;goto quick="1" id="1001" mapid="1" flagpoint="1" taskid="1004"/&gt;
&lt;/p&gt;</v>
      </c>
    </row>
    <row r="7" spans="1:21" x14ac:dyDescent="0.15">
      <c r="A7">
        <v>1005</v>
      </c>
      <c r="B7" t="str">
        <f>"["&amp;G7&amp;"级]能臣刘少奇"</f>
        <v>[3级]能臣刘少奇</v>
      </c>
      <c r="C7">
        <f t="shared" si="4"/>
        <v>1004</v>
      </c>
      <c r="D7">
        <v>1</v>
      </c>
      <c r="E7">
        <v>1</v>
      </c>
      <c r="F7">
        <v>1</v>
      </c>
      <c r="G7">
        <v>3</v>
      </c>
      <c r="H7">
        <v>200</v>
      </c>
      <c r="I7">
        <v>1</v>
      </c>
      <c r="J7">
        <v>1001</v>
      </c>
      <c r="K7" t="s">
        <v>42</v>
      </c>
      <c r="L7">
        <v>1000</v>
      </c>
      <c r="M7" t="s">
        <v>41</v>
      </c>
      <c r="N7">
        <v>30</v>
      </c>
      <c r="O7">
        <v>1</v>
      </c>
      <c r="P7" t="str">
        <f t="shared" si="0"/>
        <v>[3级]能臣刘少奇任务的具体描述在这里。</v>
      </c>
      <c r="Q7" t="str">
        <f t="shared" si="1"/>
        <v>需要与貂蝉对话</v>
      </c>
      <c r="R7" t="s">
        <v>48</v>
      </c>
      <c r="S7" t="s">
        <v>58</v>
      </c>
      <c r="T7" t="str">
        <f t="shared" si="2"/>
        <v>&lt;p&gt;
&lt;n&gt;找：&lt;/n&gt;
&lt;goto quick="1" id="1001" mapid="1" flagpoint="1" taskid="1005"/&gt;
&lt;/p&gt;</v>
      </c>
      <c r="U7" t="str">
        <f t="shared" si="3"/>
        <v>&lt;p&gt;
&lt;n&gt;找：&lt;/n&gt;
&lt;goto quick="1" id="1000" mapid="1" flagpoint="1" taskid="1005"/&gt;
&lt;/p&gt;</v>
      </c>
    </row>
    <row r="8" spans="1:21" x14ac:dyDescent="0.15">
      <c r="A8">
        <v>1006</v>
      </c>
      <c r="B8" t="str">
        <f>"["&amp;G8&amp;"级]反骨李宗仁"</f>
        <v>[4级]反骨李宗仁</v>
      </c>
      <c r="C8">
        <f t="shared" si="4"/>
        <v>1005</v>
      </c>
      <c r="D8">
        <v>1</v>
      </c>
      <c r="E8">
        <v>1</v>
      </c>
      <c r="F8">
        <v>1</v>
      </c>
      <c r="G8">
        <v>4</v>
      </c>
      <c r="H8">
        <v>200</v>
      </c>
      <c r="I8">
        <v>1</v>
      </c>
      <c r="J8">
        <v>1000</v>
      </c>
      <c r="K8" t="s">
        <v>41</v>
      </c>
      <c r="L8">
        <v>1001</v>
      </c>
      <c r="M8" t="s">
        <v>42</v>
      </c>
      <c r="N8">
        <v>35</v>
      </c>
      <c r="O8" t="s">
        <v>36</v>
      </c>
      <c r="P8" t="str">
        <f t="shared" si="0"/>
        <v>[4级]反骨李宗仁任务的具体描述在这里。</v>
      </c>
      <c r="Q8" t="str">
        <f t="shared" si="1"/>
        <v>需要与新手接引对话</v>
      </c>
      <c r="R8" t="s">
        <v>49</v>
      </c>
      <c r="S8" t="s">
        <v>59</v>
      </c>
      <c r="T8" t="str">
        <f t="shared" si="2"/>
        <v>&lt;p&gt;
&lt;n&gt;找：&lt;/n&gt;
&lt;goto quick="1" id="1000" mapid="1" flagpoint="1" taskid="1006"/&gt;
&lt;/p&gt;</v>
      </c>
      <c r="U8" t="str">
        <f t="shared" si="3"/>
        <v>&lt;p&gt;
&lt;n&gt;找：&lt;/n&gt;
&lt;goto quick="1" id="1001" mapid="1" flagpoint="1" taskid="1006"/&gt;
&lt;/p&gt;</v>
      </c>
    </row>
    <row r="9" spans="1:21" x14ac:dyDescent="0.15">
      <c r="A9">
        <v>1007</v>
      </c>
      <c r="B9" t="str">
        <f>"["&amp;G9&amp;"级]仁义朱德"</f>
        <v>[4级]仁义朱德</v>
      </c>
      <c r="C9">
        <f t="shared" si="4"/>
        <v>1006</v>
      </c>
      <c r="D9">
        <v>1</v>
      </c>
      <c r="E9">
        <v>1</v>
      </c>
      <c r="F9">
        <v>1</v>
      </c>
      <c r="G9">
        <v>4</v>
      </c>
      <c r="H9">
        <v>200</v>
      </c>
      <c r="I9">
        <v>1</v>
      </c>
      <c r="J9">
        <v>1001</v>
      </c>
      <c r="K9" t="s">
        <v>42</v>
      </c>
      <c r="L9">
        <v>1000</v>
      </c>
      <c r="M9" t="s">
        <v>41</v>
      </c>
      <c r="N9">
        <v>40</v>
      </c>
      <c r="O9">
        <v>1</v>
      </c>
      <c r="P9" t="str">
        <f t="shared" si="0"/>
        <v>[4级]仁义朱德任务的具体描述在这里。</v>
      </c>
      <c r="Q9" t="str">
        <f t="shared" si="1"/>
        <v>需要与貂蝉对话</v>
      </c>
      <c r="R9" t="s">
        <v>50</v>
      </c>
      <c r="S9" t="s">
        <v>60</v>
      </c>
      <c r="T9" t="str">
        <f t="shared" si="2"/>
        <v>&lt;p&gt;
&lt;n&gt;找：&lt;/n&gt;
&lt;goto quick="1" id="1001" mapid="1" flagpoint="1" taskid="1007"/&gt;
&lt;/p&gt;</v>
      </c>
      <c r="U9" t="str">
        <f t="shared" si="3"/>
        <v>&lt;p&gt;
&lt;n&gt;找：&lt;/n&gt;
&lt;goto quick="1" id="1000" mapid="1" flagpoint="1" taskid="1007"/&gt;
&lt;/p&gt;</v>
      </c>
    </row>
    <row r="10" spans="1:21" x14ac:dyDescent="0.15">
      <c r="A10">
        <v>1008</v>
      </c>
      <c r="B10" t="str">
        <f>"["&amp;G10&amp;"级]飞将军叶挺"</f>
        <v>[5级]飞将军叶挺</v>
      </c>
      <c r="C10">
        <f t="shared" si="4"/>
        <v>1007</v>
      </c>
      <c r="D10">
        <v>1</v>
      </c>
      <c r="E10">
        <v>1</v>
      </c>
      <c r="F10">
        <v>1</v>
      </c>
      <c r="G10">
        <v>5</v>
      </c>
      <c r="H10">
        <v>200</v>
      </c>
      <c r="I10">
        <v>1</v>
      </c>
      <c r="J10">
        <v>1000</v>
      </c>
      <c r="K10" t="s">
        <v>41</v>
      </c>
      <c r="L10">
        <v>1001</v>
      </c>
      <c r="M10" t="s">
        <v>42</v>
      </c>
      <c r="N10">
        <v>45</v>
      </c>
      <c r="O10" t="s">
        <v>36</v>
      </c>
      <c r="P10" t="str">
        <f t="shared" si="0"/>
        <v>[5级]飞将军叶挺任务的具体描述在这里。</v>
      </c>
      <c r="Q10" t="str">
        <f t="shared" si="1"/>
        <v>需要与新手接引对话</v>
      </c>
      <c r="R10" t="s">
        <v>51</v>
      </c>
      <c r="S10" t="s">
        <v>61</v>
      </c>
      <c r="T10" t="str">
        <f t="shared" si="2"/>
        <v>&lt;p&gt;
&lt;n&gt;找：&lt;/n&gt;
&lt;goto quick="1" id="1000" mapid="1" flagpoint="1" taskid="1008"/&gt;
&lt;/p&gt;</v>
      </c>
      <c r="U10" t="str">
        <f t="shared" si="3"/>
        <v>&lt;p&gt;
&lt;n&gt;找：&lt;/n&gt;
&lt;goto quick="1" id="1001" mapid="1" flagpoint="1" taskid="1008"/&gt;
&lt;/p&gt;</v>
      </c>
    </row>
    <row r="11" spans="1:21" x14ac:dyDescent="0.15">
      <c r="A11">
        <v>1009</v>
      </c>
      <c r="B11" t="str">
        <f>"["&amp;G11&amp;"级]西南王白崇禧"</f>
        <v>[5级]西南王白崇禧</v>
      </c>
      <c r="C11">
        <f t="shared" si="4"/>
        <v>1008</v>
      </c>
      <c r="D11">
        <v>1</v>
      </c>
      <c r="E11">
        <v>1</v>
      </c>
      <c r="F11">
        <v>1</v>
      </c>
      <c r="G11">
        <v>5</v>
      </c>
      <c r="H11">
        <v>200</v>
      </c>
      <c r="I11">
        <v>1</v>
      </c>
      <c r="J11">
        <v>1001</v>
      </c>
      <c r="K11" t="s">
        <v>42</v>
      </c>
      <c r="L11">
        <v>1000</v>
      </c>
      <c r="M11" t="s">
        <v>41</v>
      </c>
      <c r="N11">
        <v>50</v>
      </c>
      <c r="O11">
        <v>1</v>
      </c>
      <c r="P11" t="str">
        <f t="shared" si="0"/>
        <v>[5级]西南王白崇禧任务的具体描述在这里。</v>
      </c>
      <c r="Q11" t="str">
        <f t="shared" si="1"/>
        <v>需要与对话</v>
      </c>
      <c r="R11" t="s">
        <v>52</v>
      </c>
      <c r="S11" t="s">
        <v>62</v>
      </c>
      <c r="T11" t="str">
        <f t="shared" si="2"/>
        <v>&lt;p&gt;
&lt;n&gt;找：&lt;/n&gt;
&lt;goto quick="1" id="1001" mapid="1" flagpoint="1" taskid="1009"/&gt;
&lt;/p&gt;</v>
      </c>
      <c r="U11" t="str">
        <f t="shared" si="3"/>
        <v>&lt;p&gt;
&lt;n&gt;找：&lt;/n&gt;
&lt;goto quick="1" id="1000" mapid="1" flagpoint="1" taskid="1009"/&gt;
&lt;/p&gt;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6.5" x14ac:dyDescent="0.3"/>
  <cols>
    <col min="1" max="1" width="9" style="3"/>
    <col min="2" max="2" width="38.625" style="3" customWidth="1"/>
    <col min="3" max="16384" width="9" style="3"/>
  </cols>
  <sheetData>
    <row r="1" spans="1:2" ht="49.5" x14ac:dyDescent="0.3">
      <c r="A1" s="5" t="s">
        <v>21</v>
      </c>
      <c r="B1" s="4" t="s">
        <v>22</v>
      </c>
    </row>
    <row r="2" spans="1:2" x14ac:dyDescent="0.3">
      <c r="A2" s="5" t="s">
        <v>1</v>
      </c>
      <c r="B2" s="3" t="s">
        <v>23</v>
      </c>
    </row>
    <row r="3" spans="1:2" x14ac:dyDescent="0.3">
      <c r="A3" s="5" t="s">
        <v>3</v>
      </c>
      <c r="B3" s="3" t="s">
        <v>24</v>
      </c>
    </row>
    <row r="4" spans="1:2" ht="66" x14ac:dyDescent="0.3">
      <c r="A4" s="5" t="s">
        <v>9</v>
      </c>
      <c r="B4" s="8" t="s">
        <v>25</v>
      </c>
    </row>
    <row r="5" spans="1:2" x14ac:dyDescent="0.3">
      <c r="A5" s="6" t="s">
        <v>12</v>
      </c>
      <c r="B5" s="3" t="s">
        <v>26</v>
      </c>
    </row>
    <row r="6" spans="1:2" x14ac:dyDescent="0.3">
      <c r="A6" s="7" t="s">
        <v>18</v>
      </c>
      <c r="B6" s="3" t="s">
        <v>27</v>
      </c>
    </row>
    <row r="7" spans="1:2" x14ac:dyDescent="0.3">
      <c r="A7" s="6" t="s">
        <v>13</v>
      </c>
      <c r="B7" s="3" t="s">
        <v>28</v>
      </c>
    </row>
    <row r="8" spans="1:2" x14ac:dyDescent="0.3">
      <c r="A8" s="6" t="s">
        <v>14</v>
      </c>
      <c r="B8" s="3" t="s">
        <v>29</v>
      </c>
    </row>
    <row r="9" spans="1:2" x14ac:dyDescent="0.3">
      <c r="A9" s="6" t="s">
        <v>15</v>
      </c>
      <c r="B9" s="3" t="s">
        <v>30</v>
      </c>
    </row>
    <row r="10" spans="1:2" x14ac:dyDescent="0.3">
      <c r="A10" s="5" t="s">
        <v>10</v>
      </c>
      <c r="B10" s="3" t="s">
        <v>31</v>
      </c>
    </row>
    <row r="11" spans="1:2" x14ac:dyDescent="0.3">
      <c r="A11" s="7" t="s">
        <v>16</v>
      </c>
      <c r="B11" s="3" t="s">
        <v>32</v>
      </c>
    </row>
    <row r="12" spans="1:2" x14ac:dyDescent="0.3">
      <c r="A12" s="5" t="s">
        <v>11</v>
      </c>
      <c r="B12" s="3" t="s">
        <v>33</v>
      </c>
    </row>
    <row r="13" spans="1:2" x14ac:dyDescent="0.3">
      <c r="A13" s="7" t="s">
        <v>17</v>
      </c>
      <c r="B13" s="3" t="s">
        <v>34</v>
      </c>
    </row>
    <row r="14" spans="1:2" x14ac:dyDescent="0.3">
      <c r="A14" s="5" t="s">
        <v>8</v>
      </c>
      <c r="B14" s="3" t="s">
        <v>35</v>
      </c>
    </row>
    <row r="15" spans="1:2" x14ac:dyDescent="0.3">
      <c r="A15" s="6" t="s">
        <v>19</v>
      </c>
      <c r="B15" s="3" t="s">
        <v>37</v>
      </c>
    </row>
    <row r="16" spans="1:2" x14ac:dyDescent="0.3">
      <c r="A16" s="5" t="s">
        <v>2</v>
      </c>
      <c r="B16" s="3" t="s">
        <v>39</v>
      </c>
    </row>
    <row r="17" spans="1:2" x14ac:dyDescent="0.3">
      <c r="A17" s="6" t="s">
        <v>20</v>
      </c>
      <c r="B17" s="3" t="s">
        <v>38</v>
      </c>
    </row>
    <row r="18" spans="1:2" x14ac:dyDescent="0.3">
      <c r="A18" s="5" t="s">
        <v>4</v>
      </c>
      <c r="B18" s="3" t="s">
        <v>38</v>
      </c>
    </row>
    <row r="19" spans="1:2" x14ac:dyDescent="0.3">
      <c r="A19" s="5" t="s">
        <v>5</v>
      </c>
      <c r="B19" s="3" t="s">
        <v>38</v>
      </c>
    </row>
    <row r="20" spans="1:2" x14ac:dyDescent="0.3">
      <c r="A20" s="5" t="s">
        <v>6</v>
      </c>
      <c r="B20" s="3" t="s">
        <v>40</v>
      </c>
    </row>
    <row r="21" spans="1:2" x14ac:dyDescent="0.3">
      <c r="A21" s="5" t="s">
        <v>7</v>
      </c>
      <c r="B21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2014-03-18T07:58:51Z</dcterms:modified>
</cp:coreProperties>
</file>