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065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M4" i="1" l="1"/>
  <c r="M5" i="1"/>
  <c r="M12" i="1"/>
  <c r="M13" i="1"/>
  <c r="L4" i="1"/>
  <c r="L8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8" i="1"/>
  <c r="C28" i="1"/>
  <c r="G18" i="1"/>
  <c r="M18" i="1" s="1"/>
  <c r="D18" i="1"/>
  <c r="G17" i="1"/>
  <c r="M17" i="1" s="1"/>
  <c r="D17" i="1"/>
  <c r="L17" i="1" s="1"/>
  <c r="G16" i="1"/>
  <c r="M16" i="1" s="1"/>
  <c r="D16" i="1"/>
  <c r="L16" i="1" s="1"/>
  <c r="G15" i="1"/>
  <c r="M15" i="1" s="1"/>
  <c r="D15" i="1"/>
  <c r="L15" i="1" s="1"/>
  <c r="G14" i="1"/>
  <c r="M14" i="1" s="1"/>
  <c r="D14" i="1"/>
  <c r="G13" i="1"/>
  <c r="D13" i="1"/>
  <c r="L13" i="1" s="1"/>
  <c r="G12" i="1"/>
  <c r="D12" i="1"/>
  <c r="L12" i="1" s="1"/>
  <c r="G11" i="1"/>
  <c r="M11" i="1" s="1"/>
  <c r="D11" i="1"/>
  <c r="L11" i="1" s="1"/>
  <c r="G10" i="1"/>
  <c r="M10" i="1" s="1"/>
  <c r="D10" i="1"/>
  <c r="G9" i="1"/>
  <c r="M9" i="1" s="1"/>
  <c r="D9" i="1"/>
  <c r="L9" i="1" s="1"/>
  <c r="G8" i="1"/>
  <c r="M8" i="1" s="1"/>
  <c r="D8" i="1"/>
  <c r="G7" i="1"/>
  <c r="M7" i="1" s="1"/>
  <c r="D7" i="1"/>
  <c r="L7" i="1" s="1"/>
  <c r="G6" i="1"/>
  <c r="M6" i="1" s="1"/>
  <c r="D6" i="1"/>
  <c r="G5" i="1"/>
  <c r="D5" i="1"/>
  <c r="L5" i="1" s="1"/>
  <c r="G4" i="1"/>
  <c r="D4" i="1"/>
  <c r="G3" i="1"/>
  <c r="G1" i="1" s="1"/>
  <c r="D3" i="1"/>
  <c r="L3" i="1" s="1"/>
  <c r="E1" i="1"/>
  <c r="C1" i="1"/>
  <c r="F1" i="1" l="1"/>
  <c r="L6" i="1"/>
  <c r="L10" i="1"/>
  <c r="L14" i="1"/>
  <c r="L18" i="1"/>
  <c r="M3" i="1"/>
</calcChain>
</file>

<file path=xl/sharedStrings.xml><?xml version="1.0" encoding="utf-8"?>
<sst xmlns="http://schemas.openxmlformats.org/spreadsheetml/2006/main" count="59" uniqueCount="44">
  <si>
    <t>任务目标</t>
    <phoneticPr fontId="2" type="noConversion"/>
  </si>
  <si>
    <t>经验系数</t>
    <phoneticPr fontId="2" type="noConversion"/>
  </si>
  <si>
    <t>经验奖励值</t>
    <phoneticPr fontId="2" type="noConversion"/>
  </si>
  <si>
    <t>活跃度奖励值</t>
    <phoneticPr fontId="2" type="noConversion"/>
  </si>
  <si>
    <t>通关副本10次</t>
    <phoneticPr fontId="2" type="noConversion"/>
  </si>
  <si>
    <t>道具ID</t>
    <phoneticPr fontId="2" type="noConversion"/>
  </si>
  <si>
    <t>道具数量</t>
    <phoneticPr fontId="2" type="noConversion"/>
  </si>
  <si>
    <t>30001|30000</t>
    <phoneticPr fontId="2" type="noConversion"/>
  </si>
  <si>
    <t>参加金币副本1次</t>
    <phoneticPr fontId="2" type="noConversion"/>
  </si>
  <si>
    <t>升级5次装备</t>
    <phoneticPr fontId="2" type="noConversion"/>
  </si>
  <si>
    <t>升级1次神侍</t>
    <phoneticPr fontId="2" type="noConversion"/>
  </si>
  <si>
    <t>通关众神传3次</t>
    <phoneticPr fontId="2" type="noConversion"/>
  </si>
  <si>
    <t>参加竞技场3次</t>
    <phoneticPr fontId="2" type="noConversion"/>
  </si>
  <si>
    <t>参与勇士试炼2次</t>
    <phoneticPr fontId="2" type="noConversion"/>
  </si>
  <si>
    <t>购买1次金币</t>
    <phoneticPr fontId="2" type="noConversion"/>
  </si>
  <si>
    <t>抽取高级宝藏1次</t>
    <phoneticPr fontId="2" type="noConversion"/>
  </si>
  <si>
    <t>抽取顶级宝藏1次</t>
    <phoneticPr fontId="2" type="noConversion"/>
  </si>
  <si>
    <t>参与神器抢夺3次</t>
    <phoneticPr fontId="2" type="noConversion"/>
  </si>
  <si>
    <t>参与挚爱守护1次</t>
    <phoneticPr fontId="2" type="noConversion"/>
  </si>
  <si>
    <t>参与预言者之塔3次</t>
    <phoneticPr fontId="2" type="noConversion"/>
  </si>
  <si>
    <t>参与哈迪斯之血1次</t>
    <phoneticPr fontId="2" type="noConversion"/>
  </si>
  <si>
    <t>进行1次公会建设</t>
    <phoneticPr fontId="2" type="noConversion"/>
  </si>
  <si>
    <t>每日分享</t>
    <phoneticPr fontId="2" type="noConversion"/>
  </si>
  <si>
    <t>月卡生效期间每日返利100钻</t>
    <phoneticPr fontId="2" type="noConversion"/>
  </si>
  <si>
    <t>运营期间每日返利100钻</t>
    <phoneticPr fontId="2" type="noConversion"/>
  </si>
  <si>
    <t>活跃度值</t>
    <phoneticPr fontId="2" type="noConversion"/>
  </si>
  <si>
    <t>钻石</t>
    <phoneticPr fontId="2" type="noConversion"/>
  </si>
  <si>
    <t>金币</t>
    <phoneticPr fontId="2" type="noConversion"/>
  </si>
  <si>
    <t>其它</t>
    <phoneticPr fontId="2" type="noConversion"/>
  </si>
  <si>
    <t>随机神侍碎片</t>
    <phoneticPr fontId="2" type="noConversion"/>
  </si>
  <si>
    <t>丰饶之券</t>
    <phoneticPr fontId="2" type="noConversion"/>
  </si>
  <si>
    <t>金币奖励系数</t>
    <phoneticPr fontId="2" type="noConversion"/>
  </si>
  <si>
    <t>金币奖励值</t>
    <phoneticPr fontId="2" type="noConversion"/>
  </si>
  <si>
    <t>活跃度</t>
    <phoneticPr fontId="2" type="noConversion"/>
  </si>
  <si>
    <t>30001|30000</t>
    <phoneticPr fontId="2" type="noConversion"/>
  </si>
  <si>
    <t>每日任务奖励数据表</t>
    <phoneticPr fontId="2" type="noConversion"/>
  </si>
  <si>
    <t>活跃度奖励数据表</t>
    <phoneticPr fontId="2" type="noConversion"/>
  </si>
  <si>
    <t>道具ID</t>
    <phoneticPr fontId="2" type="noConversion"/>
  </si>
  <si>
    <t>道具数量</t>
    <phoneticPr fontId="2" type="noConversion"/>
  </si>
  <si>
    <t>活跃度</t>
    <phoneticPr fontId="2" type="noConversion"/>
  </si>
  <si>
    <t>30002|30000</t>
    <phoneticPr fontId="2" type="noConversion"/>
  </si>
  <si>
    <t>30002|30000|211000</t>
    <phoneticPr fontId="2" type="noConversion"/>
  </si>
  <si>
    <t>30002|30000|211000</t>
    <phoneticPr fontId="2" type="noConversion"/>
  </si>
  <si>
    <t>30002|30000|30005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</si>
</sst>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dWar/Doc/&#25112;&#31070;&#25968;&#20540;&#25972;&#29702;/&#36164;&#28304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金币"/>
      <sheetName val="公会"/>
      <sheetName val="竞技场"/>
      <sheetName val="勇士试炼"/>
      <sheetName val="哈迪斯之血"/>
      <sheetName val="金币参考"/>
      <sheetName val="神侍升级"/>
      <sheetName val="预言之塔"/>
      <sheetName val="神侍"/>
      <sheetName val="神侍修行"/>
      <sheetName val="装备"/>
      <sheetName val="主线关卡掉落"/>
      <sheetName val="章节三星奖励"/>
      <sheetName val="宝箱"/>
      <sheetName val="商业化活动"/>
      <sheetName val="月签到"/>
      <sheetName val="众神传"/>
      <sheetName val="兑换商店"/>
      <sheetName val="每日任务"/>
    </sheetNames>
    <sheetDataSet>
      <sheetData sheetId="0">
        <row r="74">
          <cell r="C74">
            <v>795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"/>
  <sheetViews>
    <sheetView tabSelected="1" workbookViewId="0">
      <selection activeCell="O16" sqref="O16"/>
    </sheetView>
  </sheetViews>
  <sheetFormatPr defaultRowHeight="11.25" x14ac:dyDescent="0.15"/>
  <cols>
    <col min="1" max="1" width="9" style="1"/>
    <col min="2" max="2" width="20.5" style="1" customWidth="1"/>
    <col min="3" max="15" width="9" style="1"/>
    <col min="16" max="16" width="14.5" style="1" customWidth="1"/>
    <col min="17" max="16384" width="9" style="1"/>
  </cols>
  <sheetData>
    <row r="1" spans="2:17" x14ac:dyDescent="0.15">
      <c r="C1" s="1">
        <f>SUM(C3:C18)</f>
        <v>140</v>
      </c>
      <c r="E1" s="1">
        <f>SUM(E3:E18)</f>
        <v>97.5</v>
      </c>
      <c r="F1" s="1">
        <f>SUM(F3:F18)</f>
        <v>77900</v>
      </c>
      <c r="G1" s="1">
        <f>SUM(G3:G18)</f>
        <v>280</v>
      </c>
      <c r="K1" s="6" t="s">
        <v>35</v>
      </c>
      <c r="L1" s="6"/>
      <c r="M1" s="6"/>
      <c r="O1" s="1" t="s">
        <v>36</v>
      </c>
    </row>
    <row r="2" spans="2:17" x14ac:dyDescent="0.15">
      <c r="B2" s="2" t="s">
        <v>0</v>
      </c>
      <c r="C2" s="2" t="s">
        <v>1</v>
      </c>
      <c r="D2" s="2" t="s">
        <v>2</v>
      </c>
      <c r="E2" s="2" t="s">
        <v>31</v>
      </c>
      <c r="F2" s="2" t="s">
        <v>32</v>
      </c>
      <c r="G2" s="2" t="s">
        <v>3</v>
      </c>
      <c r="K2" s="1" t="s">
        <v>5</v>
      </c>
      <c r="L2" s="1" t="s">
        <v>6</v>
      </c>
      <c r="M2" s="1" t="s">
        <v>33</v>
      </c>
      <c r="O2" s="1" t="s">
        <v>39</v>
      </c>
      <c r="P2" s="1" t="s">
        <v>37</v>
      </c>
      <c r="Q2" s="1" t="s">
        <v>38</v>
      </c>
    </row>
    <row r="3" spans="2:17" x14ac:dyDescent="0.15">
      <c r="B3" s="2" t="s">
        <v>4</v>
      </c>
      <c r="C3" s="2">
        <v>5</v>
      </c>
      <c r="D3" s="2">
        <f>C3*6</f>
        <v>30</v>
      </c>
      <c r="E3" s="2">
        <v>3.5</v>
      </c>
      <c r="F3" s="2">
        <f>ROUND(E3*[1]金币!$C$74,-2)</f>
        <v>2800</v>
      </c>
      <c r="G3" s="2">
        <f>C3*2</f>
        <v>10</v>
      </c>
      <c r="K3" s="1" t="s">
        <v>34</v>
      </c>
      <c r="L3" s="1" t="str">
        <f>D3&amp;"|"&amp;F3</f>
        <v>30|2800</v>
      </c>
      <c r="M3" s="1">
        <f>G3</f>
        <v>10</v>
      </c>
      <c r="O3" s="1">
        <v>50</v>
      </c>
      <c r="P3" s="1" t="s">
        <v>40</v>
      </c>
      <c r="Q3" s="1" t="str">
        <f>C24&amp;"|"&amp;D24</f>
        <v>20|10000</v>
      </c>
    </row>
    <row r="4" spans="2:17" x14ac:dyDescent="0.15">
      <c r="B4" s="2" t="s">
        <v>8</v>
      </c>
      <c r="C4" s="2">
        <v>5</v>
      </c>
      <c r="D4" s="2">
        <f t="shared" ref="D4:D18" si="0">C4*6</f>
        <v>30</v>
      </c>
      <c r="E4" s="2">
        <v>3.5</v>
      </c>
      <c r="F4" s="2">
        <f>ROUND(E4*[1]金币!$C$74,-2)</f>
        <v>2800</v>
      </c>
      <c r="G4" s="2">
        <f t="shared" ref="G4:G18" si="1">C4*2</f>
        <v>10</v>
      </c>
      <c r="K4" s="1" t="s">
        <v>7</v>
      </c>
      <c r="L4" s="1" t="str">
        <f t="shared" ref="L4:L18" si="2">D4&amp;"|"&amp;F4</f>
        <v>30|2800</v>
      </c>
      <c r="M4" s="1">
        <f t="shared" ref="M4:M18" si="3">G4</f>
        <v>10</v>
      </c>
      <c r="O4" s="1">
        <v>100</v>
      </c>
      <c r="P4" s="1" t="s">
        <v>41</v>
      </c>
      <c r="Q4" s="1" t="str">
        <f>C25&amp;"|"&amp;D25&amp;"|1"</f>
        <v>30|20000|1</v>
      </c>
    </row>
    <row r="5" spans="2:17" x14ac:dyDescent="0.15">
      <c r="B5" s="2" t="s">
        <v>9</v>
      </c>
      <c r="C5" s="2">
        <v>5</v>
      </c>
      <c r="D5" s="2">
        <f>C5*6</f>
        <v>30</v>
      </c>
      <c r="E5" s="2">
        <v>3.5</v>
      </c>
      <c r="F5" s="2">
        <f>ROUND(E5*[1]金币!$C$74,-2)</f>
        <v>2800</v>
      </c>
      <c r="G5" s="2">
        <f>C5*2</f>
        <v>10</v>
      </c>
      <c r="K5" s="1" t="s">
        <v>7</v>
      </c>
      <c r="L5" s="1" t="str">
        <f t="shared" si="2"/>
        <v>30|2800</v>
      </c>
      <c r="M5" s="1">
        <f t="shared" si="3"/>
        <v>10</v>
      </c>
      <c r="O5" s="1">
        <v>150</v>
      </c>
      <c r="P5" s="1" t="s">
        <v>42</v>
      </c>
      <c r="Q5" s="1" t="str">
        <f>C26&amp;"|"&amp;D26&amp;"|1"</f>
        <v>40|30000|1</v>
      </c>
    </row>
    <row r="6" spans="2:17" x14ac:dyDescent="0.15">
      <c r="B6" s="2" t="s">
        <v>10</v>
      </c>
      <c r="C6" s="2">
        <v>5</v>
      </c>
      <c r="D6" s="2">
        <f>C6*6</f>
        <v>30</v>
      </c>
      <c r="E6" s="2">
        <v>3.5</v>
      </c>
      <c r="F6" s="2">
        <f>ROUND(E6*[1]金币!$C$74,-2)</f>
        <v>2800</v>
      </c>
      <c r="G6" s="2">
        <f>C6*2</f>
        <v>10</v>
      </c>
      <c r="K6" s="1" t="s">
        <v>7</v>
      </c>
      <c r="L6" s="1" t="str">
        <f t="shared" si="2"/>
        <v>30|2800</v>
      </c>
      <c r="M6" s="1">
        <f t="shared" si="3"/>
        <v>10</v>
      </c>
      <c r="O6" s="1">
        <v>200</v>
      </c>
      <c r="P6" s="1" t="s">
        <v>43</v>
      </c>
      <c r="Q6" s="1" t="str">
        <f>C27&amp;"|"&amp;D27&amp;"|1"</f>
        <v>50|40000|1</v>
      </c>
    </row>
    <row r="7" spans="2:17" x14ac:dyDescent="0.15">
      <c r="B7" s="2" t="s">
        <v>11</v>
      </c>
      <c r="C7" s="2">
        <v>10</v>
      </c>
      <c r="D7" s="2">
        <f>C7*6</f>
        <v>60</v>
      </c>
      <c r="E7" s="2">
        <v>7</v>
      </c>
      <c r="F7" s="2">
        <f>ROUND(E7*[1]金币!$C$74,-2)</f>
        <v>5600</v>
      </c>
      <c r="G7" s="2">
        <f>C7*2</f>
        <v>20</v>
      </c>
      <c r="K7" s="1" t="s">
        <v>7</v>
      </c>
      <c r="L7" s="1" t="str">
        <f t="shared" si="2"/>
        <v>60|5600</v>
      </c>
      <c r="M7" s="1">
        <f t="shared" si="3"/>
        <v>20</v>
      </c>
    </row>
    <row r="8" spans="2:17" x14ac:dyDescent="0.15">
      <c r="B8" s="2" t="s">
        <v>12</v>
      </c>
      <c r="C8" s="2">
        <v>20</v>
      </c>
      <c r="D8" s="2">
        <f t="shared" si="0"/>
        <v>120</v>
      </c>
      <c r="E8" s="2">
        <v>15</v>
      </c>
      <c r="F8" s="2">
        <f>ROUND(E8*[1]金币!$C$74,-2)</f>
        <v>11900</v>
      </c>
      <c r="G8" s="2">
        <f t="shared" si="1"/>
        <v>40</v>
      </c>
      <c r="K8" s="1" t="s">
        <v>7</v>
      </c>
      <c r="L8" s="1" t="str">
        <f t="shared" si="2"/>
        <v>120|11900</v>
      </c>
      <c r="M8" s="1">
        <f t="shared" si="3"/>
        <v>40</v>
      </c>
    </row>
    <row r="9" spans="2:17" x14ac:dyDescent="0.15">
      <c r="B9" s="2" t="s">
        <v>13</v>
      </c>
      <c r="C9" s="2">
        <v>10</v>
      </c>
      <c r="D9" s="2">
        <f t="shared" si="0"/>
        <v>60</v>
      </c>
      <c r="E9" s="2">
        <v>7</v>
      </c>
      <c r="F9" s="2">
        <f>ROUND(E9*[1]金币!$C$74,-2)</f>
        <v>5600</v>
      </c>
      <c r="G9" s="2">
        <f t="shared" si="1"/>
        <v>20</v>
      </c>
      <c r="K9" s="1" t="s">
        <v>7</v>
      </c>
      <c r="L9" s="1" t="str">
        <f t="shared" si="2"/>
        <v>60|5600</v>
      </c>
      <c r="M9" s="1">
        <f t="shared" si="3"/>
        <v>20</v>
      </c>
    </row>
    <row r="10" spans="2:17" x14ac:dyDescent="0.15">
      <c r="B10" s="2" t="s">
        <v>14</v>
      </c>
      <c r="C10" s="2">
        <v>5</v>
      </c>
      <c r="D10" s="2">
        <f>C10*6</f>
        <v>30</v>
      </c>
      <c r="E10" s="2">
        <v>3.5</v>
      </c>
      <c r="F10" s="2">
        <f>ROUND(E10*[1]金币!$C$74,-2)</f>
        <v>2800</v>
      </c>
      <c r="G10" s="2">
        <f>C10*2</f>
        <v>10</v>
      </c>
      <c r="K10" s="1" t="s">
        <v>7</v>
      </c>
      <c r="L10" s="1" t="str">
        <f t="shared" si="2"/>
        <v>30|2800</v>
      </c>
      <c r="M10" s="1">
        <f t="shared" si="3"/>
        <v>10</v>
      </c>
    </row>
    <row r="11" spans="2:17" x14ac:dyDescent="0.15">
      <c r="B11" s="2" t="s">
        <v>15</v>
      </c>
      <c r="C11" s="2">
        <v>5</v>
      </c>
      <c r="D11" s="2">
        <f t="shared" si="0"/>
        <v>30</v>
      </c>
      <c r="E11" s="2">
        <v>3.5</v>
      </c>
      <c r="F11" s="2">
        <f>ROUND(E11*[1]金币!$C$74,-2)</f>
        <v>2800</v>
      </c>
      <c r="G11" s="2">
        <f t="shared" si="1"/>
        <v>10</v>
      </c>
      <c r="K11" s="1" t="s">
        <v>7</v>
      </c>
      <c r="L11" s="1" t="str">
        <f t="shared" si="2"/>
        <v>30|2800</v>
      </c>
      <c r="M11" s="1">
        <f t="shared" si="3"/>
        <v>10</v>
      </c>
    </row>
    <row r="12" spans="2:17" x14ac:dyDescent="0.15">
      <c r="B12" s="2" t="s">
        <v>16</v>
      </c>
      <c r="C12" s="2">
        <v>5</v>
      </c>
      <c r="D12" s="2">
        <f t="shared" si="0"/>
        <v>30</v>
      </c>
      <c r="E12" s="2">
        <v>3.5</v>
      </c>
      <c r="F12" s="2">
        <f>ROUND(E12*[1]金币!$C$74,-2)</f>
        <v>2800</v>
      </c>
      <c r="G12" s="2">
        <f t="shared" si="1"/>
        <v>10</v>
      </c>
      <c r="K12" s="1" t="s">
        <v>7</v>
      </c>
      <c r="L12" s="1" t="str">
        <f t="shared" si="2"/>
        <v>30|2800</v>
      </c>
      <c r="M12" s="1">
        <f t="shared" si="3"/>
        <v>10</v>
      </c>
    </row>
    <row r="13" spans="2:17" x14ac:dyDescent="0.15">
      <c r="B13" s="2" t="s">
        <v>17</v>
      </c>
      <c r="C13" s="2">
        <v>15</v>
      </c>
      <c r="D13" s="2">
        <f t="shared" si="0"/>
        <v>90</v>
      </c>
      <c r="E13" s="2">
        <v>10</v>
      </c>
      <c r="F13" s="2">
        <f>ROUND(E13*[1]金币!$C$74,-2)</f>
        <v>8000</v>
      </c>
      <c r="G13" s="2">
        <f t="shared" si="1"/>
        <v>30</v>
      </c>
      <c r="K13" s="1" t="s">
        <v>7</v>
      </c>
      <c r="L13" s="1" t="str">
        <f t="shared" si="2"/>
        <v>90|8000</v>
      </c>
      <c r="M13" s="1">
        <f t="shared" si="3"/>
        <v>30</v>
      </c>
    </row>
    <row r="14" spans="2:17" x14ac:dyDescent="0.15">
      <c r="B14" s="2" t="s">
        <v>18</v>
      </c>
      <c r="C14" s="2">
        <v>15</v>
      </c>
      <c r="D14" s="2">
        <f t="shared" si="0"/>
        <v>90</v>
      </c>
      <c r="E14" s="2">
        <v>10</v>
      </c>
      <c r="F14" s="2">
        <f>ROUND(E14*[1]金币!$C$74,-2)</f>
        <v>8000</v>
      </c>
      <c r="G14" s="2">
        <f t="shared" si="1"/>
        <v>30</v>
      </c>
      <c r="K14" s="1" t="s">
        <v>7</v>
      </c>
      <c r="L14" s="1" t="str">
        <f t="shared" si="2"/>
        <v>90|8000</v>
      </c>
      <c r="M14" s="1">
        <f t="shared" si="3"/>
        <v>30</v>
      </c>
    </row>
    <row r="15" spans="2:17" x14ac:dyDescent="0.15">
      <c r="B15" s="2" t="s">
        <v>19</v>
      </c>
      <c r="C15" s="2">
        <v>15</v>
      </c>
      <c r="D15" s="2">
        <f t="shared" si="0"/>
        <v>90</v>
      </c>
      <c r="E15" s="2">
        <v>10</v>
      </c>
      <c r="F15" s="2">
        <f>ROUND(E15*[1]金币!$C$74,-2)</f>
        <v>8000</v>
      </c>
      <c r="G15" s="2">
        <f t="shared" si="1"/>
        <v>30</v>
      </c>
      <c r="K15" s="1" t="s">
        <v>7</v>
      </c>
      <c r="L15" s="1" t="str">
        <f t="shared" si="2"/>
        <v>90|8000</v>
      </c>
      <c r="M15" s="1">
        <f t="shared" si="3"/>
        <v>30</v>
      </c>
    </row>
    <row r="16" spans="2:17" x14ac:dyDescent="0.15">
      <c r="B16" s="2" t="s">
        <v>20</v>
      </c>
      <c r="C16" s="2">
        <v>10</v>
      </c>
      <c r="D16" s="2">
        <f t="shared" si="0"/>
        <v>60</v>
      </c>
      <c r="E16" s="2">
        <v>7</v>
      </c>
      <c r="F16" s="2">
        <f>ROUND(E16*[1]金币!$C$74,-2)</f>
        <v>5600</v>
      </c>
      <c r="G16" s="2">
        <f t="shared" si="1"/>
        <v>20</v>
      </c>
      <c r="K16" s="1" t="s">
        <v>7</v>
      </c>
      <c r="L16" s="1" t="str">
        <f t="shared" si="2"/>
        <v>60|5600</v>
      </c>
      <c r="M16" s="1">
        <f t="shared" si="3"/>
        <v>20</v>
      </c>
    </row>
    <row r="17" spans="2:13" x14ac:dyDescent="0.15">
      <c r="B17" s="2" t="s">
        <v>21</v>
      </c>
      <c r="C17" s="2">
        <v>5</v>
      </c>
      <c r="D17" s="2">
        <f t="shared" si="0"/>
        <v>30</v>
      </c>
      <c r="E17" s="2">
        <v>3.5</v>
      </c>
      <c r="F17" s="2">
        <f>ROUND(E17*[1]金币!$C$74,-2)</f>
        <v>2800</v>
      </c>
      <c r="G17" s="2">
        <f t="shared" si="1"/>
        <v>10</v>
      </c>
      <c r="K17" s="1" t="s">
        <v>7</v>
      </c>
      <c r="L17" s="1" t="str">
        <f t="shared" si="2"/>
        <v>30|2800</v>
      </c>
      <c r="M17" s="1">
        <f t="shared" si="3"/>
        <v>10</v>
      </c>
    </row>
    <row r="18" spans="2:13" x14ac:dyDescent="0.15">
      <c r="B18" s="3" t="s">
        <v>22</v>
      </c>
      <c r="C18" s="2">
        <v>5</v>
      </c>
      <c r="D18" s="2">
        <f t="shared" si="0"/>
        <v>30</v>
      </c>
      <c r="E18" s="2">
        <v>3.5</v>
      </c>
      <c r="F18" s="2">
        <f>ROUND(E18*[1]金币!$C$74,-2)</f>
        <v>2800</v>
      </c>
      <c r="G18" s="2">
        <f t="shared" si="1"/>
        <v>10</v>
      </c>
      <c r="K18" s="1" t="s">
        <v>7</v>
      </c>
      <c r="L18" s="1" t="str">
        <f t="shared" si="2"/>
        <v>30|2800</v>
      </c>
      <c r="M18" s="1">
        <f t="shared" si="3"/>
        <v>10</v>
      </c>
    </row>
    <row r="19" spans="2:13" x14ac:dyDescent="0.15">
      <c r="B19" s="4" t="s">
        <v>23</v>
      </c>
      <c r="C19" s="2"/>
      <c r="D19" s="2"/>
      <c r="E19" s="2"/>
      <c r="F19" s="2"/>
      <c r="G19" s="2"/>
      <c r="K19" s="1">
        <v>30002</v>
      </c>
      <c r="L19" s="1">
        <v>100</v>
      </c>
      <c r="M19" s="1">
        <v>0</v>
      </c>
    </row>
    <row r="20" spans="2:13" x14ac:dyDescent="0.15">
      <c r="B20" s="4" t="s">
        <v>24</v>
      </c>
      <c r="C20" s="2"/>
      <c r="D20" s="2"/>
      <c r="E20" s="2"/>
      <c r="F20" s="2"/>
      <c r="G20" s="2"/>
      <c r="K20" s="1">
        <v>30002</v>
      </c>
      <c r="L20" s="1">
        <v>100</v>
      </c>
      <c r="M20" s="1">
        <v>0</v>
      </c>
    </row>
    <row r="23" spans="2:13" x14ac:dyDescent="0.15">
      <c r="B23" s="2" t="s">
        <v>25</v>
      </c>
      <c r="C23" s="2" t="s">
        <v>26</v>
      </c>
      <c r="D23" s="2" t="s">
        <v>27</v>
      </c>
      <c r="E23" s="2" t="s">
        <v>28</v>
      </c>
      <c r="F23" s="5"/>
    </row>
    <row r="24" spans="2:13" x14ac:dyDescent="0.15">
      <c r="B24" s="2">
        <v>50</v>
      </c>
      <c r="C24" s="2">
        <v>20</v>
      </c>
      <c r="D24" s="2">
        <v>10000</v>
      </c>
      <c r="E24" s="2"/>
      <c r="F24" s="5"/>
    </row>
    <row r="25" spans="2:13" x14ac:dyDescent="0.15">
      <c r="B25" s="2">
        <v>100</v>
      </c>
      <c r="C25" s="2">
        <v>30</v>
      </c>
      <c r="D25" s="2">
        <v>20000</v>
      </c>
      <c r="E25" s="2" t="s">
        <v>29</v>
      </c>
      <c r="F25" s="5"/>
    </row>
    <row r="26" spans="2:13" x14ac:dyDescent="0.15">
      <c r="B26" s="2">
        <v>150</v>
      </c>
      <c r="C26" s="2">
        <v>40</v>
      </c>
      <c r="D26" s="2">
        <v>30000</v>
      </c>
      <c r="E26" s="2" t="s">
        <v>29</v>
      </c>
      <c r="F26" s="5"/>
    </row>
    <row r="27" spans="2:13" x14ac:dyDescent="0.15">
      <c r="B27" s="2">
        <v>200</v>
      </c>
      <c r="C27" s="2">
        <v>50</v>
      </c>
      <c r="D27" s="2">
        <v>40000</v>
      </c>
      <c r="E27" s="2" t="s">
        <v>30</v>
      </c>
      <c r="F27" s="5"/>
    </row>
    <row r="28" spans="2:13" x14ac:dyDescent="0.15">
      <c r="C28" s="1">
        <f>SUM(C24:C27)</f>
        <v>140</v>
      </c>
      <c r="D28" s="1">
        <f>SUM(D24:D27)</f>
        <v>100000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2016-09-01T01:23:46Z</dcterms:created>
  <dcterms:modified xsi:type="dcterms:W3CDTF">2016-09-01T01:55:26Z</dcterms:modified>
</cp:coreProperties>
</file>