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30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3" i="1"/>
  <c r="Y1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8" i="1"/>
  <c r="Y13" i="1"/>
  <c r="Y14" i="1"/>
  <c r="Y15" i="1"/>
  <c r="Y16" i="1"/>
  <c r="Y17" i="1"/>
  <c r="Y12" i="1"/>
  <c r="Y6" i="1"/>
  <c r="Y7" i="1"/>
  <c r="Y8" i="1"/>
  <c r="Y9" i="1"/>
  <c r="Y10" i="1"/>
  <c r="Y11" i="1"/>
  <c r="Y5" i="1"/>
  <c r="N17" i="1"/>
  <c r="M17" i="1"/>
  <c r="L17" i="1"/>
  <c r="K23" i="1"/>
  <c r="J23" i="1"/>
  <c r="I23" i="1"/>
  <c r="K22" i="1"/>
  <c r="J22" i="1"/>
  <c r="I22" i="1"/>
  <c r="K21" i="1"/>
  <c r="J21" i="1"/>
  <c r="I21" i="1"/>
  <c r="R16" i="1"/>
  <c r="F16" i="1"/>
  <c r="R15" i="1"/>
  <c r="I15" i="1"/>
  <c r="H15" i="1"/>
  <c r="G15" i="1"/>
  <c r="F15" i="1"/>
  <c r="R14" i="1"/>
  <c r="G14" i="1"/>
  <c r="I14" i="1"/>
  <c r="F14" i="1"/>
  <c r="R13" i="1"/>
  <c r="G13" i="1"/>
  <c r="I13" i="1"/>
  <c r="F13" i="1"/>
  <c r="R12" i="1"/>
  <c r="I12" i="1"/>
  <c r="G12" i="1"/>
  <c r="H12" i="1"/>
  <c r="F12" i="1"/>
  <c r="R11" i="1"/>
  <c r="I11" i="1"/>
  <c r="H11" i="1"/>
  <c r="G11" i="1"/>
  <c r="F11" i="1"/>
  <c r="R10" i="1"/>
  <c r="G10" i="1"/>
  <c r="I10" i="1"/>
  <c r="F10" i="1"/>
  <c r="K7" i="1"/>
  <c r="G7" i="1"/>
  <c r="K6" i="1"/>
  <c r="G6" i="1"/>
  <c r="K5" i="1"/>
  <c r="G5" i="1"/>
  <c r="K4" i="1"/>
  <c r="D4" i="1"/>
  <c r="K3" i="1"/>
  <c r="K15" i="1"/>
  <c r="K11" i="1"/>
  <c r="K12" i="1"/>
  <c r="K13" i="1"/>
  <c r="K14" i="1"/>
  <c r="K10" i="1"/>
  <c r="H10" i="1"/>
  <c r="H14" i="1"/>
  <c r="H13" i="1"/>
  <c r="J14" i="1"/>
  <c r="J10" i="1"/>
  <c r="J15" i="1"/>
  <c r="J11" i="1"/>
  <c r="J12" i="1"/>
  <c r="J13" i="1"/>
</calcChain>
</file>

<file path=xl/sharedStrings.xml><?xml version="1.0" encoding="utf-8"?>
<sst xmlns="http://schemas.openxmlformats.org/spreadsheetml/2006/main" count="81" uniqueCount="59">
  <si>
    <t>每日免费挑战次数</t>
    <phoneticPr fontId="2" type="noConversion"/>
  </si>
  <si>
    <t>单场道具奖励竞技勋章</t>
  </si>
  <si>
    <t>购买次数花费</t>
    <phoneticPr fontId="2" type="noConversion"/>
  </si>
  <si>
    <t>每日免费购买次数</t>
    <phoneticPr fontId="2" type="noConversion"/>
  </si>
  <si>
    <t>胜负情况</t>
    <phoneticPr fontId="2" type="noConversion"/>
  </si>
  <si>
    <t>竞技勋章</t>
  </si>
  <si>
    <t>次数</t>
    <phoneticPr fontId="2" type="noConversion"/>
  </si>
  <si>
    <t>钻石</t>
    <phoneticPr fontId="2" type="noConversion"/>
  </si>
  <si>
    <t>每日累积(钻)</t>
    <phoneticPr fontId="2" type="noConversion"/>
  </si>
  <si>
    <t>vip最高可额外购买次数</t>
    <phoneticPr fontId="2" type="noConversion"/>
  </si>
  <si>
    <t>胜利</t>
    <phoneticPr fontId="2" type="noConversion"/>
  </si>
  <si>
    <t>极限次数</t>
    <phoneticPr fontId="2" type="noConversion"/>
  </si>
  <si>
    <t>失败</t>
    <phoneticPr fontId="2" type="noConversion"/>
  </si>
  <si>
    <t>每日常规</t>
    <phoneticPr fontId="2" type="noConversion"/>
  </si>
  <si>
    <t>每日极限</t>
    <phoneticPr fontId="2" type="noConversion"/>
  </si>
  <si>
    <t>竞技勋章定价</t>
  </si>
  <si>
    <t>阶段名称</t>
  </si>
  <si>
    <t>最低积分</t>
  </si>
  <si>
    <t>最高积分</t>
  </si>
  <si>
    <t>胜利获得积分</t>
  </si>
  <si>
    <t>失败获得积分</t>
  </si>
  <si>
    <t>升到下段位所需胜利场次</t>
    <phoneticPr fontId="2" type="noConversion"/>
  </si>
  <si>
    <t>普通玩家所需天数</t>
    <phoneticPr fontId="2" type="noConversion"/>
  </si>
  <si>
    <t>付费极限玩家所需天数</t>
    <phoneticPr fontId="2" type="noConversion"/>
  </si>
  <si>
    <t>普通玩家累积所需天数</t>
    <phoneticPr fontId="2" type="noConversion"/>
  </si>
  <si>
    <t>付费极限玩家累积所需天数</t>
    <phoneticPr fontId="2" type="noConversion"/>
  </si>
  <si>
    <t>钻石</t>
    <phoneticPr fontId="2" type="noConversion"/>
  </si>
  <si>
    <t>金币约合关卡数</t>
    <phoneticPr fontId="2" type="noConversion"/>
  </si>
  <si>
    <t>角斗士</t>
  </si>
  <si>
    <t>十夫长</t>
  </si>
  <si>
    <t>百夫长</t>
  </si>
  <si>
    <t>千夫长</t>
  </si>
  <si>
    <t>禁卫军</t>
  </si>
  <si>
    <t>皇家卫队长</t>
  </si>
  <si>
    <t>战神</t>
  </si>
  <si>
    <t>排名奖励</t>
    <phoneticPr fontId="2" type="noConversion"/>
  </si>
  <si>
    <t>每日获得</t>
    <phoneticPr fontId="2" type="noConversion"/>
  </si>
  <si>
    <t>荣誉勋章</t>
    <phoneticPr fontId="2" type="noConversion"/>
  </si>
  <si>
    <t>金币</t>
    <phoneticPr fontId="2" type="noConversion"/>
  </si>
  <si>
    <t>排名</t>
    <phoneticPr fontId="2" type="noConversion"/>
  </si>
  <si>
    <t>竞技勋章</t>
    <phoneticPr fontId="2" type="noConversion"/>
  </si>
  <si>
    <t>普通</t>
    <phoneticPr fontId="2" type="noConversion"/>
  </si>
  <si>
    <t>中等</t>
    <phoneticPr fontId="2" type="noConversion"/>
  </si>
  <si>
    <t>极限</t>
    <phoneticPr fontId="2" type="noConversion"/>
  </si>
  <si>
    <t>rewardID</t>
    <phoneticPr fontId="2" type="noConversion"/>
  </si>
  <si>
    <t>奖励</t>
    <phoneticPr fontId="2" type="noConversion"/>
  </si>
  <si>
    <t>reward数据表（单场胜负)</t>
    <phoneticPr fontId="2" type="noConversion"/>
  </si>
  <si>
    <t>失败</t>
    <phoneticPr fontId="2" type="noConversion"/>
  </si>
  <si>
    <t>道具名称</t>
    <phoneticPr fontId="2" type="noConversion"/>
  </si>
  <si>
    <t>竞技勋章</t>
    <phoneticPr fontId="2" type="noConversion"/>
  </si>
  <si>
    <t>道具ID</t>
    <phoneticPr fontId="2" type="noConversion"/>
  </si>
  <si>
    <t>钻石</t>
    <phoneticPr fontId="2" type="noConversion"/>
  </si>
  <si>
    <t>金币</t>
    <phoneticPr fontId="2" type="noConversion"/>
  </si>
  <si>
    <t>段位日奖励</t>
    <phoneticPr fontId="2" type="noConversion"/>
  </si>
  <si>
    <t>首次晋级奖励</t>
    <phoneticPr fontId="2" type="noConversion"/>
  </si>
  <si>
    <t>首次达到奖励</t>
    <phoneticPr fontId="2" type="noConversion"/>
  </si>
  <si>
    <t>每日奖励</t>
    <phoneticPr fontId="2" type="noConversion"/>
  </si>
  <si>
    <t>金币值</t>
    <phoneticPr fontId="2" type="noConversion"/>
  </si>
  <si>
    <t>排名奖励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</si>
</sst>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0&quot;元&quot;"/>
    <numFmt numFmtId="177" formatCode="0.0"/>
    <numFmt numFmtId="178" formatCode="#&quot;钻&quot;"/>
  </numFmts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5" xfId="0" applyFont="1" applyBorder="1">
      <alignment vertical="center"/>
    </xf>
    <xf numFmtId="176" fontId="1" fillId="0" borderId="5" xfId="0" applyNumberFormat="1" applyFont="1" applyBorder="1">
      <alignment vertical="center"/>
    </xf>
    <xf numFmtId="0" fontId="1" fillId="2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horizontal="right" vertical="center"/>
    </xf>
    <xf numFmtId="177" fontId="1" fillId="0" borderId="5" xfId="0" applyNumberFormat="1" applyFont="1" applyBorder="1">
      <alignment vertical="center"/>
    </xf>
    <xf numFmtId="177" fontId="3" fillId="0" borderId="5" xfId="0" applyNumberFormat="1" applyFont="1" applyBorder="1">
      <alignment vertical="center"/>
    </xf>
    <xf numFmtId="1" fontId="1" fillId="0" borderId="0" xfId="0" applyNumberFormat="1" applyFont="1">
      <alignment vertical="center"/>
    </xf>
    <xf numFmtId="0" fontId="3" fillId="0" borderId="5" xfId="0" applyFont="1" applyBorder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dWar/Doc/&#25112;&#31070;&#25968;&#20540;&#25972;&#29702;/&#36164;&#28304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币"/>
      <sheetName val="点金"/>
      <sheetName val="公会"/>
      <sheetName val="竞技场"/>
      <sheetName val="勇士试炼"/>
      <sheetName val="哈迪斯之血"/>
      <sheetName val="金币参考"/>
      <sheetName val="神侍升级"/>
      <sheetName val="预言之塔"/>
      <sheetName val="神侍"/>
      <sheetName val="神侍修行"/>
      <sheetName val="装备"/>
      <sheetName val="主线关卡掉落"/>
      <sheetName val="章节三星奖励"/>
      <sheetName val="宝箱"/>
      <sheetName val="商业化活动"/>
      <sheetName val="月签到"/>
      <sheetName val="众神传"/>
      <sheetName val="兑换商店"/>
      <sheetName val="每日任务"/>
    </sheetNames>
    <sheetDataSet>
      <sheetData sheetId="0">
        <row r="74">
          <cell r="C74">
            <v>795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1"/>
  <sheetViews>
    <sheetView tabSelected="1" topLeftCell="C1" workbookViewId="0">
      <selection activeCell="T10" sqref="T10"/>
    </sheetView>
  </sheetViews>
  <sheetFormatPr defaultRowHeight="11.25" x14ac:dyDescent="0.15"/>
  <cols>
    <col min="1" max="16" width="9" style="1"/>
    <col min="17" max="17" width="9.25" style="1" customWidth="1"/>
    <col min="18" max="16384" width="9" style="1"/>
  </cols>
  <sheetData>
    <row r="1" spans="2:26" x14ac:dyDescent="0.15">
      <c r="B1" s="2" t="s">
        <v>0</v>
      </c>
      <c r="C1" s="3"/>
      <c r="D1" s="4">
        <v>5</v>
      </c>
      <c r="F1" s="5" t="s">
        <v>1</v>
      </c>
      <c r="G1" s="5"/>
      <c r="I1" s="5" t="s">
        <v>2</v>
      </c>
      <c r="J1" s="5"/>
      <c r="K1" s="5"/>
      <c r="S1" s="1" t="s">
        <v>48</v>
      </c>
      <c r="T1" s="1" t="s">
        <v>50</v>
      </c>
      <c r="V1" s="22" t="s">
        <v>46</v>
      </c>
      <c r="W1" s="22"/>
      <c r="X1" s="22"/>
      <c r="Y1" s="22"/>
      <c r="Z1" s="22"/>
    </row>
    <row r="2" spans="2:26" x14ac:dyDescent="0.15">
      <c r="B2" s="6" t="s">
        <v>3</v>
      </c>
      <c r="C2" s="7"/>
      <c r="D2" s="8">
        <v>2</v>
      </c>
      <c r="F2" s="7" t="s">
        <v>4</v>
      </c>
      <c r="G2" s="7" t="s">
        <v>5</v>
      </c>
      <c r="I2" s="7" t="s">
        <v>6</v>
      </c>
      <c r="J2" s="7" t="s">
        <v>7</v>
      </c>
      <c r="K2" s="7" t="s">
        <v>8</v>
      </c>
      <c r="S2" s="1" t="s">
        <v>49</v>
      </c>
      <c r="T2" s="1">
        <v>30004</v>
      </c>
      <c r="X2" s="1" t="s">
        <v>44</v>
      </c>
      <c r="Y2" s="1" t="s">
        <v>45</v>
      </c>
    </row>
    <row r="3" spans="2:26" ht="12" thickBot="1" x14ac:dyDescent="0.2">
      <c r="B3" s="9" t="s">
        <v>9</v>
      </c>
      <c r="C3" s="10"/>
      <c r="D3" s="11">
        <v>3</v>
      </c>
      <c r="F3" s="12" t="s">
        <v>10</v>
      </c>
      <c r="G3" s="12">
        <v>50</v>
      </c>
      <c r="I3" s="12">
        <v>1</v>
      </c>
      <c r="J3" s="12">
        <v>20</v>
      </c>
      <c r="K3" s="12">
        <f>SUM(J$3:J3)</f>
        <v>20</v>
      </c>
      <c r="S3" s="1" t="s">
        <v>51</v>
      </c>
      <c r="T3" s="1">
        <v>30002</v>
      </c>
      <c r="V3" s="24" t="s">
        <v>4</v>
      </c>
      <c r="W3" s="12" t="s">
        <v>10</v>
      </c>
      <c r="X3" s="12">
        <v>100000</v>
      </c>
      <c r="Y3" s="12" t="str">
        <f>$T$2&amp;"|"&amp;G3&amp;","&amp;$T$4&amp;"|10000"</f>
        <v>30004|50,30000|10000</v>
      </c>
    </row>
    <row r="4" spans="2:26" x14ac:dyDescent="0.15">
      <c r="C4" s="1" t="s">
        <v>11</v>
      </c>
      <c r="D4" s="1">
        <f>SUM(D1:D3)</f>
        <v>10</v>
      </c>
      <c r="F4" s="12" t="s">
        <v>12</v>
      </c>
      <c r="G4" s="12">
        <v>30</v>
      </c>
      <c r="I4" s="12">
        <v>2</v>
      </c>
      <c r="J4" s="12">
        <v>20</v>
      </c>
      <c r="K4" s="12">
        <f>SUM(J$3:J4)</f>
        <v>40</v>
      </c>
      <c r="S4" s="1" t="s">
        <v>52</v>
      </c>
      <c r="T4" s="1">
        <v>30000</v>
      </c>
      <c r="V4" s="24"/>
      <c r="W4" s="12" t="s">
        <v>47</v>
      </c>
      <c r="X4" s="12">
        <v>100001</v>
      </c>
      <c r="Y4" s="12" t="str">
        <f>$T$2&amp;"|"&amp;G4&amp;","&amp;$T$4&amp;"|10000"</f>
        <v>30004|30,30000|10000</v>
      </c>
    </row>
    <row r="5" spans="2:26" x14ac:dyDescent="0.15">
      <c r="F5" s="12" t="s">
        <v>13</v>
      </c>
      <c r="G5" s="12">
        <f>AVERAGE(G3:G4)*D1</f>
        <v>200</v>
      </c>
      <c r="I5" s="12">
        <v>3</v>
      </c>
      <c r="J5" s="12">
        <v>30</v>
      </c>
      <c r="K5" s="12">
        <f>SUM(J$3:J5)</f>
        <v>70</v>
      </c>
      <c r="V5" s="24" t="s">
        <v>53</v>
      </c>
      <c r="W5" s="12" t="s">
        <v>28</v>
      </c>
      <c r="X5" s="12">
        <v>100100</v>
      </c>
      <c r="Y5" s="12" t="str">
        <f>$T$3&amp;"|"&amp;O10&amp;","&amp;$T$2&amp;"|"&amp;P10&amp;","&amp;$T$4&amp;"|"&amp;Q10</f>
        <v>30002|50,30004|200,30000|40000</v>
      </c>
    </row>
    <row r="6" spans="2:26" x14ac:dyDescent="0.15">
      <c r="F6" s="12" t="s">
        <v>14</v>
      </c>
      <c r="G6" s="12">
        <f>G3*SUM(D1:D3)</f>
        <v>500</v>
      </c>
      <c r="I6" s="12">
        <v>4</v>
      </c>
      <c r="J6" s="12">
        <v>40</v>
      </c>
      <c r="K6" s="12">
        <f>SUM(J$3:J6)</f>
        <v>110</v>
      </c>
      <c r="V6" s="24"/>
      <c r="W6" s="12" t="s">
        <v>29</v>
      </c>
      <c r="X6" s="12">
        <v>100101</v>
      </c>
      <c r="Y6" s="12" t="str">
        <f t="shared" ref="Y6:Y11" si="0">$T$3&amp;"|"&amp;O11&amp;","&amp;$T$2&amp;"|"&amp;P11&amp;","&amp;$T$4&amp;"|"&amp;Q11</f>
        <v>30002|55,30004|230,30000|50000</v>
      </c>
    </row>
    <row r="7" spans="2:26" ht="12" thickBot="1" x14ac:dyDescent="0.2">
      <c r="F7" s="12" t="s">
        <v>15</v>
      </c>
      <c r="G7" s="13">
        <f>J5/G3/10</f>
        <v>0.06</v>
      </c>
      <c r="I7" s="12">
        <v>5</v>
      </c>
      <c r="J7" s="12">
        <v>50</v>
      </c>
      <c r="K7" s="12">
        <f>SUM(J$3:J7)</f>
        <v>160</v>
      </c>
      <c r="V7" s="24"/>
      <c r="W7" s="12" t="s">
        <v>30</v>
      </c>
      <c r="X7" s="12">
        <v>100102</v>
      </c>
      <c r="Y7" s="12" t="str">
        <f t="shared" si="0"/>
        <v>30002|60,30004|260,30000|60000</v>
      </c>
    </row>
    <row r="8" spans="2:26" ht="12" thickBot="1" x14ac:dyDescent="0.2">
      <c r="L8" s="25" t="s">
        <v>55</v>
      </c>
      <c r="M8" s="26"/>
      <c r="N8" s="27"/>
      <c r="O8" s="25" t="s">
        <v>56</v>
      </c>
      <c r="P8" s="26"/>
      <c r="Q8" s="27"/>
      <c r="V8" s="24"/>
      <c r="W8" s="12" t="s">
        <v>31</v>
      </c>
      <c r="X8" s="12">
        <v>100103</v>
      </c>
      <c r="Y8" s="12" t="str">
        <f t="shared" si="0"/>
        <v>30002|70,30004|300,30000|70000</v>
      </c>
    </row>
    <row r="9" spans="2:26" s="15" customFormat="1" ht="33.75" x14ac:dyDescent="0.15">
      <c r="B9" s="14" t="s">
        <v>16</v>
      </c>
      <c r="C9" s="14" t="s">
        <v>17</v>
      </c>
      <c r="D9" s="14" t="s">
        <v>18</v>
      </c>
      <c r="E9" s="14" t="s">
        <v>19</v>
      </c>
      <c r="F9" s="14" t="s">
        <v>20</v>
      </c>
      <c r="G9" s="14" t="s">
        <v>21</v>
      </c>
      <c r="H9" s="14" t="s">
        <v>22</v>
      </c>
      <c r="I9" s="14" t="s">
        <v>23</v>
      </c>
      <c r="J9" s="14" t="s">
        <v>24</v>
      </c>
      <c r="K9" s="14" t="s">
        <v>25</v>
      </c>
      <c r="L9" s="14" t="s">
        <v>7</v>
      </c>
      <c r="M9" s="14" t="s">
        <v>5</v>
      </c>
      <c r="N9" s="14" t="s">
        <v>57</v>
      </c>
      <c r="O9" s="14" t="s">
        <v>7</v>
      </c>
      <c r="P9" s="14" t="s">
        <v>5</v>
      </c>
      <c r="Q9" s="14" t="s">
        <v>57</v>
      </c>
      <c r="R9" s="15" t="s">
        <v>27</v>
      </c>
      <c r="V9" s="24"/>
      <c r="W9" s="23" t="s">
        <v>32</v>
      </c>
      <c r="X9" s="12">
        <v>100104</v>
      </c>
      <c r="Y9" s="12" t="str">
        <f t="shared" si="0"/>
        <v>30002|80,30004|350,30000|80000</v>
      </c>
    </row>
    <row r="10" spans="2:26" x14ac:dyDescent="0.15">
      <c r="B10" s="12" t="s">
        <v>28</v>
      </c>
      <c r="C10" s="12">
        <v>0</v>
      </c>
      <c r="D10" s="12">
        <v>199</v>
      </c>
      <c r="E10" s="12">
        <v>50</v>
      </c>
      <c r="F10" s="16" t="str">
        <f>"-"&amp;E10</f>
        <v>-50</v>
      </c>
      <c r="G10" s="17">
        <f>(D10+1)/E10</f>
        <v>4</v>
      </c>
      <c r="H10" s="17">
        <f>G10/D$1</f>
        <v>0.8</v>
      </c>
      <c r="I10" s="17">
        <f>G10/SUM($D$1:$D$3)</f>
        <v>0.4</v>
      </c>
      <c r="J10" s="18">
        <f>SUM(H$10:H10)</f>
        <v>0.8</v>
      </c>
      <c r="K10" s="18">
        <f>SUM(I$10:I10)</f>
        <v>0.4</v>
      </c>
      <c r="L10" s="12"/>
      <c r="M10" s="12"/>
      <c r="N10" s="12"/>
      <c r="O10" s="12">
        <v>50</v>
      </c>
      <c r="P10" s="12">
        <v>200</v>
      </c>
      <c r="Q10" s="12">
        <v>40000</v>
      </c>
      <c r="R10" s="19">
        <f>Q10/[1]金币!C$74</f>
        <v>50.314465408805034</v>
      </c>
      <c r="V10" s="24"/>
      <c r="W10" s="12" t="s">
        <v>33</v>
      </c>
      <c r="X10" s="12">
        <v>100105</v>
      </c>
      <c r="Y10" s="12" t="str">
        <f t="shared" si="0"/>
        <v>30002|90,30004|400,30000|90000</v>
      </c>
    </row>
    <row r="11" spans="2:26" x14ac:dyDescent="0.15">
      <c r="B11" s="12" t="s">
        <v>29</v>
      </c>
      <c r="C11" s="12">
        <v>200</v>
      </c>
      <c r="D11" s="12">
        <v>499</v>
      </c>
      <c r="E11" s="12">
        <v>40</v>
      </c>
      <c r="F11" s="16" t="str">
        <f t="shared" ref="F11:F16" si="1">"-"&amp;E11</f>
        <v>-40</v>
      </c>
      <c r="G11" s="17">
        <f>(D11-D10)/E11</f>
        <v>7.5</v>
      </c>
      <c r="H11" s="17">
        <f t="shared" ref="H11:H15" si="2">G11/D$1</f>
        <v>1.5</v>
      </c>
      <c r="I11" s="17">
        <f t="shared" ref="I11:I15" si="3">G11/SUM($D$1:$D$3)</f>
        <v>0.75</v>
      </c>
      <c r="J11" s="18">
        <f>SUM(H$10:H11)</f>
        <v>2.2999999999999998</v>
      </c>
      <c r="K11" s="18">
        <f>SUM(I$10:I11)</f>
        <v>1.1499999999999999</v>
      </c>
      <c r="L11" s="12">
        <v>100</v>
      </c>
      <c r="M11" s="12">
        <v>300</v>
      </c>
      <c r="N11" s="12">
        <v>50000</v>
      </c>
      <c r="O11" s="12">
        <v>55</v>
      </c>
      <c r="P11" s="12">
        <v>230</v>
      </c>
      <c r="Q11" s="12">
        <v>50000</v>
      </c>
      <c r="R11" s="19">
        <f>Q11/[1]金币!C$74</f>
        <v>62.893081761006286</v>
      </c>
      <c r="V11" s="24"/>
      <c r="W11" s="12" t="s">
        <v>34</v>
      </c>
      <c r="X11" s="12">
        <v>100106</v>
      </c>
      <c r="Y11" s="12" t="str">
        <f t="shared" si="0"/>
        <v>30002|100,30004|500,30000|100000</v>
      </c>
    </row>
    <row r="12" spans="2:26" x14ac:dyDescent="0.15">
      <c r="B12" s="12" t="s">
        <v>30</v>
      </c>
      <c r="C12" s="12">
        <v>500</v>
      </c>
      <c r="D12" s="12">
        <v>799</v>
      </c>
      <c r="E12" s="12">
        <v>30</v>
      </c>
      <c r="F12" s="16" t="str">
        <f t="shared" si="1"/>
        <v>-30</v>
      </c>
      <c r="G12" s="17">
        <f t="shared" ref="G12:G15" si="4">(D12-D11)/E12</f>
        <v>10</v>
      </c>
      <c r="H12" s="17">
        <f t="shared" si="2"/>
        <v>2</v>
      </c>
      <c r="I12" s="17">
        <f t="shared" si="3"/>
        <v>1</v>
      </c>
      <c r="J12" s="18">
        <f>SUM(H$10:H12)</f>
        <v>4.3</v>
      </c>
      <c r="K12" s="18">
        <f>SUM(I$10:I12)</f>
        <v>2.15</v>
      </c>
      <c r="L12" s="12">
        <v>200</v>
      </c>
      <c r="M12" s="12">
        <v>400</v>
      </c>
      <c r="N12" s="12">
        <v>60000</v>
      </c>
      <c r="O12" s="12">
        <v>60</v>
      </c>
      <c r="P12" s="12">
        <v>260</v>
      </c>
      <c r="Q12" s="12">
        <v>60000</v>
      </c>
      <c r="R12" s="19">
        <f>Q12/[1]金币!C$74</f>
        <v>75.471698113207552</v>
      </c>
      <c r="V12" s="24" t="s">
        <v>54</v>
      </c>
      <c r="W12" s="12" t="s">
        <v>29</v>
      </c>
      <c r="X12" s="12">
        <v>100200</v>
      </c>
      <c r="Y12" s="12" t="str">
        <f>$T$3&amp;"|"&amp;L11&amp;","&amp;$T$2&amp;"|"&amp;M11&amp;","&amp;$T$4&amp;"|"&amp;N11</f>
        <v>30002|100,30004|300,30000|50000</v>
      </c>
    </row>
    <row r="13" spans="2:26" x14ac:dyDescent="0.15">
      <c r="B13" s="12" t="s">
        <v>31</v>
      </c>
      <c r="C13" s="12">
        <v>800</v>
      </c>
      <c r="D13" s="12">
        <v>1199</v>
      </c>
      <c r="E13" s="12">
        <v>20</v>
      </c>
      <c r="F13" s="16" t="str">
        <f t="shared" si="1"/>
        <v>-20</v>
      </c>
      <c r="G13" s="17">
        <f t="shared" si="4"/>
        <v>20</v>
      </c>
      <c r="H13" s="17">
        <f t="shared" si="2"/>
        <v>4</v>
      </c>
      <c r="I13" s="17">
        <f t="shared" si="3"/>
        <v>2</v>
      </c>
      <c r="J13" s="18">
        <f>SUM(H$10:H13)</f>
        <v>8.3000000000000007</v>
      </c>
      <c r="K13" s="18">
        <f>SUM(I$10:I13)</f>
        <v>4.1500000000000004</v>
      </c>
      <c r="L13" s="12">
        <v>300</v>
      </c>
      <c r="M13" s="12">
        <v>600</v>
      </c>
      <c r="N13" s="12">
        <v>80000</v>
      </c>
      <c r="O13" s="12">
        <v>70</v>
      </c>
      <c r="P13" s="12">
        <v>300</v>
      </c>
      <c r="Q13" s="12">
        <v>70000</v>
      </c>
      <c r="R13" s="19">
        <f>Q13/[1]金币!C$74</f>
        <v>88.050314465408803</v>
      </c>
      <c r="V13" s="24"/>
      <c r="W13" s="12" t="s">
        <v>30</v>
      </c>
      <c r="X13" s="12">
        <v>100201</v>
      </c>
      <c r="Y13" s="12" t="str">
        <f t="shared" ref="Y13:Y17" si="5">$T$3&amp;"|"&amp;L12&amp;","&amp;$T$2&amp;"|"&amp;M12&amp;","&amp;$T$4&amp;"|"&amp;N12</f>
        <v>30002|200,30004|400,30000|60000</v>
      </c>
    </row>
    <row r="14" spans="2:26" x14ac:dyDescent="0.15">
      <c r="B14" s="12" t="s">
        <v>32</v>
      </c>
      <c r="C14" s="12">
        <v>1200</v>
      </c>
      <c r="D14" s="12">
        <v>1699</v>
      </c>
      <c r="E14" s="12">
        <v>10</v>
      </c>
      <c r="F14" s="16" t="str">
        <f t="shared" si="1"/>
        <v>-10</v>
      </c>
      <c r="G14" s="17">
        <f t="shared" si="4"/>
        <v>50</v>
      </c>
      <c r="H14" s="17">
        <f t="shared" si="2"/>
        <v>10</v>
      </c>
      <c r="I14" s="17">
        <f t="shared" si="3"/>
        <v>5</v>
      </c>
      <c r="J14" s="18">
        <f>SUM(H$10:H14)</f>
        <v>18.3</v>
      </c>
      <c r="K14" s="18">
        <f>SUM(I$10:I14)</f>
        <v>9.15</v>
      </c>
      <c r="L14" s="12">
        <v>400</v>
      </c>
      <c r="M14" s="12">
        <v>800</v>
      </c>
      <c r="N14" s="12">
        <v>100000</v>
      </c>
      <c r="O14" s="12">
        <v>80</v>
      </c>
      <c r="P14" s="12">
        <v>350</v>
      </c>
      <c r="Q14" s="12">
        <v>80000</v>
      </c>
      <c r="R14" s="19">
        <f>Q14/[1]金币!C$74</f>
        <v>100.62893081761007</v>
      </c>
      <c r="V14" s="24"/>
      <c r="W14" s="12" t="s">
        <v>31</v>
      </c>
      <c r="X14" s="12">
        <v>100202</v>
      </c>
      <c r="Y14" s="12" t="str">
        <f t="shared" si="5"/>
        <v>30002|300,30004|600,30000|80000</v>
      </c>
    </row>
    <row r="15" spans="2:26" x14ac:dyDescent="0.15">
      <c r="B15" s="12" t="s">
        <v>33</v>
      </c>
      <c r="C15" s="12">
        <v>1700</v>
      </c>
      <c r="D15" s="12">
        <v>2199</v>
      </c>
      <c r="E15" s="12">
        <v>5</v>
      </c>
      <c r="F15" s="16" t="str">
        <f t="shared" si="1"/>
        <v>-5</v>
      </c>
      <c r="G15" s="17">
        <f t="shared" si="4"/>
        <v>100</v>
      </c>
      <c r="H15" s="17">
        <f t="shared" si="2"/>
        <v>20</v>
      </c>
      <c r="I15" s="17">
        <f t="shared" si="3"/>
        <v>10</v>
      </c>
      <c r="J15" s="18">
        <f>SUM(H$10:H15)</f>
        <v>38.299999999999997</v>
      </c>
      <c r="K15" s="18">
        <f>SUM(I$10:I15)</f>
        <v>19.149999999999999</v>
      </c>
      <c r="L15" s="12">
        <v>600</v>
      </c>
      <c r="M15" s="12">
        <v>1000</v>
      </c>
      <c r="N15" s="12">
        <v>120000</v>
      </c>
      <c r="O15" s="12">
        <v>90</v>
      </c>
      <c r="P15" s="12">
        <v>400</v>
      </c>
      <c r="Q15" s="12">
        <v>90000</v>
      </c>
      <c r="R15" s="19">
        <f>Q15/[1]金币!C$74</f>
        <v>113.20754716981132</v>
      </c>
      <c r="V15" s="24"/>
      <c r="W15" s="23" t="s">
        <v>32</v>
      </c>
      <c r="X15" s="12">
        <v>100203</v>
      </c>
      <c r="Y15" s="12" t="str">
        <f t="shared" si="5"/>
        <v>30002|400,30004|800,30000|100000</v>
      </c>
    </row>
    <row r="16" spans="2:26" x14ac:dyDescent="0.15">
      <c r="B16" s="12" t="s">
        <v>34</v>
      </c>
      <c r="C16" s="12">
        <v>2200</v>
      </c>
      <c r="D16" s="12">
        <v>1000000</v>
      </c>
      <c r="E16" s="12">
        <v>2</v>
      </c>
      <c r="F16" s="16" t="str">
        <f t="shared" si="1"/>
        <v>-2</v>
      </c>
      <c r="G16" s="17"/>
      <c r="H16" s="12"/>
      <c r="I16" s="12"/>
      <c r="J16" s="20"/>
      <c r="K16" s="20"/>
      <c r="L16" s="12">
        <v>800</v>
      </c>
      <c r="M16" s="12">
        <v>1200</v>
      </c>
      <c r="N16" s="12">
        <v>150000</v>
      </c>
      <c r="O16" s="12">
        <v>100</v>
      </c>
      <c r="P16" s="12">
        <v>500</v>
      </c>
      <c r="Q16" s="12">
        <v>100000</v>
      </c>
      <c r="R16" s="19">
        <f>Q16/[1]金币!C$74</f>
        <v>125.78616352201257</v>
      </c>
      <c r="V16" s="24"/>
      <c r="W16" s="12" t="s">
        <v>33</v>
      </c>
      <c r="X16" s="12">
        <v>100204</v>
      </c>
      <c r="Y16" s="12" t="str">
        <f t="shared" si="5"/>
        <v>30002|600,30004|1000,30000|120000</v>
      </c>
    </row>
    <row r="17" spans="2:25" x14ac:dyDescent="0.15">
      <c r="L17" s="21">
        <f>SUM(L10:L16)</f>
        <v>2400</v>
      </c>
      <c r="M17" s="1">
        <f>SUM(M11:M16)</f>
        <v>4300</v>
      </c>
      <c r="N17" s="1">
        <f>SUM(N11:N16)</f>
        <v>560000</v>
      </c>
      <c r="V17" s="24"/>
      <c r="W17" s="12" t="s">
        <v>34</v>
      </c>
      <c r="X17" s="12">
        <v>100205</v>
      </c>
      <c r="Y17" s="12" t="str">
        <f t="shared" si="5"/>
        <v>30002|800,30004|1200,30000|150000</v>
      </c>
    </row>
    <row r="18" spans="2:25" x14ac:dyDescent="0.15">
      <c r="V18" s="24" t="s">
        <v>58</v>
      </c>
      <c r="W18" s="12">
        <v>1</v>
      </c>
      <c r="X18" s="12">
        <v>100300</v>
      </c>
      <c r="Y18" s="12" t="str">
        <f>$T$3&amp;"|"&amp;C22&amp;","&amp;$T$2&amp;"|"&amp;D22&amp;","&amp;$T$4&amp;"|"&amp;E22</f>
        <v>30002|200,30004|600,30000|300000</v>
      </c>
    </row>
    <row r="19" spans="2:25" x14ac:dyDescent="0.15">
      <c r="V19" s="24"/>
      <c r="W19" s="12">
        <v>2</v>
      </c>
      <c r="X19" s="12">
        <v>100301</v>
      </c>
      <c r="Y19" s="12" t="str">
        <f t="shared" ref="Y19:Y82" si="6">$T$3&amp;"|"&amp;C23&amp;","&amp;$T$2&amp;"|"&amp;D23&amp;","&amp;$T$4&amp;"|"&amp;E23</f>
        <v>30002|180,30004|550,30000|280000</v>
      </c>
    </row>
    <row r="20" spans="2:25" x14ac:dyDescent="0.15">
      <c r="B20" s="5" t="s">
        <v>35</v>
      </c>
      <c r="C20" s="5"/>
      <c r="D20" s="5"/>
      <c r="E20" s="5"/>
      <c r="H20" s="7" t="s">
        <v>36</v>
      </c>
      <c r="I20" s="7" t="s">
        <v>26</v>
      </c>
      <c r="J20" s="7" t="s">
        <v>37</v>
      </c>
      <c r="K20" s="7" t="s">
        <v>38</v>
      </c>
      <c r="V20" s="24"/>
      <c r="W20" s="12">
        <v>3</v>
      </c>
      <c r="X20" s="12">
        <v>100302</v>
      </c>
      <c r="Y20" s="12" t="str">
        <f t="shared" si="6"/>
        <v>30002|160,30004|500,30000|260000</v>
      </c>
    </row>
    <row r="21" spans="2:25" x14ac:dyDescent="0.15">
      <c r="B21" s="12" t="s">
        <v>39</v>
      </c>
      <c r="C21" s="12" t="s">
        <v>26</v>
      </c>
      <c r="D21" s="12" t="s">
        <v>40</v>
      </c>
      <c r="E21" s="12" t="s">
        <v>38</v>
      </c>
      <c r="H21" s="12" t="s">
        <v>41</v>
      </c>
      <c r="I21" s="12">
        <f>O13</f>
        <v>70</v>
      </c>
      <c r="J21" s="12">
        <f>AVERAGE(G3:G4)*D1+P13</f>
        <v>500</v>
      </c>
      <c r="K21" s="12">
        <f>Q13</f>
        <v>70000</v>
      </c>
      <c r="V21" s="24"/>
      <c r="W21" s="12">
        <v>4</v>
      </c>
      <c r="X21" s="12">
        <v>100303</v>
      </c>
      <c r="Y21" s="12" t="str">
        <f t="shared" si="6"/>
        <v>30002|150,30004|475,30000|240000</v>
      </c>
    </row>
    <row r="22" spans="2:25" x14ac:dyDescent="0.15">
      <c r="B22" s="12">
        <v>1</v>
      </c>
      <c r="C22" s="12">
        <v>200</v>
      </c>
      <c r="D22" s="12">
        <v>600</v>
      </c>
      <c r="E22" s="12">
        <v>300000</v>
      </c>
      <c r="H22" s="12" t="s">
        <v>42</v>
      </c>
      <c r="I22" s="12">
        <f>C121+O15</f>
        <v>140</v>
      </c>
      <c r="J22" s="12">
        <f>SUM(D1:D2)*AVERAGE(G3:G4)+P15+D121</f>
        <v>740</v>
      </c>
      <c r="K22" s="12">
        <f>Q15+E121</f>
        <v>128000</v>
      </c>
      <c r="V22" s="24"/>
      <c r="W22" s="12">
        <v>5</v>
      </c>
      <c r="X22" s="12">
        <v>100304</v>
      </c>
      <c r="Y22" s="12" t="str">
        <f t="shared" si="6"/>
        <v>30002|140,30004|450,30000|220000</v>
      </c>
    </row>
    <row r="23" spans="2:25" x14ac:dyDescent="0.15">
      <c r="B23" s="12">
        <v>2</v>
      </c>
      <c r="C23" s="12">
        <v>180</v>
      </c>
      <c r="D23" s="12">
        <v>550</v>
      </c>
      <c r="E23" s="12">
        <v>280000</v>
      </c>
      <c r="H23" s="12" t="s">
        <v>43</v>
      </c>
      <c r="I23" s="12">
        <f>C22+O16</f>
        <v>300</v>
      </c>
      <c r="J23" s="12">
        <f>SUM(D1:D3)*G3+P16+D22</f>
        <v>1600</v>
      </c>
      <c r="K23" s="12">
        <f>E22+Q16</f>
        <v>400000</v>
      </c>
      <c r="V23" s="24"/>
      <c r="W23" s="12">
        <v>6</v>
      </c>
      <c r="X23" s="12">
        <v>100305</v>
      </c>
      <c r="Y23" s="12" t="str">
        <f t="shared" si="6"/>
        <v>30002|130,30004|425,30000|200000</v>
      </c>
    </row>
    <row r="24" spans="2:25" x14ac:dyDescent="0.15">
      <c r="B24" s="12">
        <v>3</v>
      </c>
      <c r="C24" s="12">
        <v>160</v>
      </c>
      <c r="D24" s="12">
        <v>500</v>
      </c>
      <c r="E24" s="12">
        <v>260000</v>
      </c>
      <c r="V24" s="24"/>
      <c r="W24" s="12">
        <v>7</v>
      </c>
      <c r="X24" s="12">
        <v>100306</v>
      </c>
      <c r="Y24" s="12" t="str">
        <f t="shared" si="6"/>
        <v>30002|120,30004|400,30000|180000</v>
      </c>
    </row>
    <row r="25" spans="2:25" x14ac:dyDescent="0.15">
      <c r="B25" s="12">
        <v>4</v>
      </c>
      <c r="C25" s="12">
        <v>150</v>
      </c>
      <c r="D25" s="12">
        <v>475</v>
      </c>
      <c r="E25" s="12">
        <v>240000</v>
      </c>
      <c r="V25" s="24"/>
      <c r="W25" s="12">
        <v>8</v>
      </c>
      <c r="X25" s="12">
        <v>100307</v>
      </c>
      <c r="Y25" s="12" t="str">
        <f t="shared" si="6"/>
        <v>30002|110,30004|375,30000|160000</v>
      </c>
    </row>
    <row r="26" spans="2:25" x14ac:dyDescent="0.15">
      <c r="B26" s="12">
        <v>5</v>
      </c>
      <c r="C26" s="12">
        <v>140</v>
      </c>
      <c r="D26" s="12">
        <v>450</v>
      </c>
      <c r="E26" s="12">
        <v>220000</v>
      </c>
      <c r="V26" s="24"/>
      <c r="W26" s="12">
        <v>9</v>
      </c>
      <c r="X26" s="12">
        <v>100308</v>
      </c>
      <c r="Y26" s="12" t="str">
        <f t="shared" si="6"/>
        <v>30002|100,30004|350,30000|140000</v>
      </c>
    </row>
    <row r="27" spans="2:25" x14ac:dyDescent="0.15">
      <c r="B27" s="12">
        <v>6</v>
      </c>
      <c r="C27" s="12">
        <v>130</v>
      </c>
      <c r="D27" s="12">
        <v>425</v>
      </c>
      <c r="E27" s="12">
        <v>200000</v>
      </c>
      <c r="V27" s="24"/>
      <c r="W27" s="12">
        <v>10</v>
      </c>
      <c r="X27" s="12">
        <v>100309</v>
      </c>
      <c r="Y27" s="12" t="str">
        <f t="shared" si="6"/>
        <v>30002|90,30004|325,30000|120000</v>
      </c>
    </row>
    <row r="28" spans="2:25" x14ac:dyDescent="0.15">
      <c r="B28" s="12">
        <v>7</v>
      </c>
      <c r="C28" s="12">
        <v>120</v>
      </c>
      <c r="D28" s="12">
        <v>400</v>
      </c>
      <c r="E28" s="12">
        <v>180000</v>
      </c>
      <c r="V28" s="24"/>
      <c r="W28" s="12">
        <v>11</v>
      </c>
      <c r="X28" s="12">
        <v>100310</v>
      </c>
      <c r="Y28" s="12" t="str">
        <f t="shared" si="6"/>
        <v>30002|90,30004|300,30000|115000</v>
      </c>
    </row>
    <row r="29" spans="2:25" x14ac:dyDescent="0.15">
      <c r="B29" s="12">
        <v>8</v>
      </c>
      <c r="C29" s="12">
        <v>110</v>
      </c>
      <c r="D29" s="12">
        <v>375</v>
      </c>
      <c r="E29" s="12">
        <v>160000</v>
      </c>
      <c r="V29" s="24"/>
      <c r="W29" s="12">
        <v>12</v>
      </c>
      <c r="X29" s="12">
        <v>100311</v>
      </c>
      <c r="Y29" s="12" t="str">
        <f t="shared" si="6"/>
        <v>30002|90,30004|290,30000|110000</v>
      </c>
    </row>
    <row r="30" spans="2:25" x14ac:dyDescent="0.15">
      <c r="B30" s="12">
        <v>9</v>
      </c>
      <c r="C30" s="12">
        <v>100</v>
      </c>
      <c r="D30" s="12">
        <v>350</v>
      </c>
      <c r="E30" s="12">
        <v>140000</v>
      </c>
      <c r="V30" s="24"/>
      <c r="W30" s="12">
        <v>13</v>
      </c>
      <c r="X30" s="12">
        <v>100312</v>
      </c>
      <c r="Y30" s="12" t="str">
        <f t="shared" si="6"/>
        <v>30002|90,30004|280,30000|105000</v>
      </c>
    </row>
    <row r="31" spans="2:25" x14ac:dyDescent="0.15">
      <c r="B31" s="12">
        <v>10</v>
      </c>
      <c r="C31" s="12">
        <v>90</v>
      </c>
      <c r="D31" s="12">
        <v>325</v>
      </c>
      <c r="E31" s="12">
        <v>120000</v>
      </c>
      <c r="V31" s="24"/>
      <c r="W31" s="12">
        <v>14</v>
      </c>
      <c r="X31" s="12">
        <v>100313</v>
      </c>
      <c r="Y31" s="12" t="str">
        <f t="shared" si="6"/>
        <v>30002|90,30004|270,30000|100000</v>
      </c>
    </row>
    <row r="32" spans="2:25" x14ac:dyDescent="0.15">
      <c r="B32" s="12">
        <v>11</v>
      </c>
      <c r="C32" s="12">
        <v>90</v>
      </c>
      <c r="D32" s="12">
        <v>300</v>
      </c>
      <c r="E32" s="12">
        <v>115000</v>
      </c>
      <c r="V32" s="24"/>
      <c r="W32" s="12">
        <v>15</v>
      </c>
      <c r="X32" s="12">
        <v>100314</v>
      </c>
      <c r="Y32" s="12" t="str">
        <f t="shared" si="6"/>
        <v>30002|90,30004|260,30000|95000</v>
      </c>
    </row>
    <row r="33" spans="2:25" x14ac:dyDescent="0.15">
      <c r="B33" s="12">
        <v>12</v>
      </c>
      <c r="C33" s="12">
        <v>90</v>
      </c>
      <c r="D33" s="12">
        <v>290</v>
      </c>
      <c r="E33" s="12">
        <v>110000</v>
      </c>
      <c r="V33" s="24"/>
      <c r="W33" s="12">
        <v>16</v>
      </c>
      <c r="X33" s="12">
        <v>100315</v>
      </c>
      <c r="Y33" s="12" t="str">
        <f t="shared" si="6"/>
        <v>30002|90,30004|250,30000|90000</v>
      </c>
    </row>
    <row r="34" spans="2:25" x14ac:dyDescent="0.15">
      <c r="B34" s="12">
        <v>13</v>
      </c>
      <c r="C34" s="12">
        <v>90</v>
      </c>
      <c r="D34" s="12">
        <v>280</v>
      </c>
      <c r="E34" s="12">
        <v>105000</v>
      </c>
      <c r="V34" s="24"/>
      <c r="W34" s="12">
        <v>17</v>
      </c>
      <c r="X34" s="12">
        <v>100316</v>
      </c>
      <c r="Y34" s="12" t="str">
        <f t="shared" si="6"/>
        <v>30002|90,30004|240,30000|85000</v>
      </c>
    </row>
    <row r="35" spans="2:25" x14ac:dyDescent="0.15">
      <c r="B35" s="12">
        <v>14</v>
      </c>
      <c r="C35" s="12">
        <v>90</v>
      </c>
      <c r="D35" s="12">
        <v>270</v>
      </c>
      <c r="E35" s="12">
        <v>100000</v>
      </c>
      <c r="V35" s="24"/>
      <c r="W35" s="12">
        <v>18</v>
      </c>
      <c r="X35" s="12">
        <v>100317</v>
      </c>
      <c r="Y35" s="12" t="str">
        <f t="shared" si="6"/>
        <v>30002|90,30004|230,30000|80000</v>
      </c>
    </row>
    <row r="36" spans="2:25" x14ac:dyDescent="0.15">
      <c r="B36" s="12">
        <v>15</v>
      </c>
      <c r="C36" s="12">
        <v>90</v>
      </c>
      <c r="D36" s="12">
        <v>260</v>
      </c>
      <c r="E36" s="12">
        <v>95000</v>
      </c>
      <c r="V36" s="24"/>
      <c r="W36" s="12">
        <v>19</v>
      </c>
      <c r="X36" s="12">
        <v>100318</v>
      </c>
      <c r="Y36" s="12" t="str">
        <f t="shared" si="6"/>
        <v>30002|90,30004|220,30000|75000</v>
      </c>
    </row>
    <row r="37" spans="2:25" x14ac:dyDescent="0.15">
      <c r="B37" s="12">
        <v>16</v>
      </c>
      <c r="C37" s="12">
        <v>90</v>
      </c>
      <c r="D37" s="12">
        <v>250</v>
      </c>
      <c r="E37" s="12">
        <v>90000</v>
      </c>
      <c r="V37" s="24"/>
      <c r="W37" s="12">
        <v>20</v>
      </c>
      <c r="X37" s="12">
        <v>100319</v>
      </c>
      <c r="Y37" s="12" t="str">
        <f t="shared" si="6"/>
        <v>30002|90,30004|210,30000|70000</v>
      </c>
    </row>
    <row r="38" spans="2:25" x14ac:dyDescent="0.15">
      <c r="B38" s="12">
        <v>17</v>
      </c>
      <c r="C38" s="12">
        <v>90</v>
      </c>
      <c r="D38" s="12">
        <v>240</v>
      </c>
      <c r="E38" s="12">
        <v>85000</v>
      </c>
      <c r="V38" s="24"/>
      <c r="W38" s="12">
        <v>21</v>
      </c>
      <c r="X38" s="12">
        <v>100320</v>
      </c>
      <c r="Y38" s="12" t="str">
        <f t="shared" si="6"/>
        <v>30002|80,30004|205,30000|69000</v>
      </c>
    </row>
    <row r="39" spans="2:25" x14ac:dyDescent="0.15">
      <c r="B39" s="12">
        <v>18</v>
      </c>
      <c r="C39" s="12">
        <v>90</v>
      </c>
      <c r="D39" s="12">
        <v>230</v>
      </c>
      <c r="E39" s="12">
        <v>80000</v>
      </c>
      <c r="V39" s="24"/>
      <c r="W39" s="12">
        <v>22</v>
      </c>
      <c r="X39" s="12">
        <v>100321</v>
      </c>
      <c r="Y39" s="12" t="str">
        <f t="shared" si="6"/>
        <v>30002|80,30004|200,30000|68000</v>
      </c>
    </row>
    <row r="40" spans="2:25" x14ac:dyDescent="0.15">
      <c r="B40" s="12">
        <v>19</v>
      </c>
      <c r="C40" s="12">
        <v>90</v>
      </c>
      <c r="D40" s="12">
        <v>220</v>
      </c>
      <c r="E40" s="12">
        <v>75000</v>
      </c>
      <c r="V40" s="24"/>
      <c r="W40" s="12">
        <v>23</v>
      </c>
      <c r="X40" s="12">
        <v>100322</v>
      </c>
      <c r="Y40" s="12" t="str">
        <f t="shared" si="6"/>
        <v>30002|80,30004|195,30000|67000</v>
      </c>
    </row>
    <row r="41" spans="2:25" x14ac:dyDescent="0.15">
      <c r="B41" s="12">
        <v>20</v>
      </c>
      <c r="C41" s="12">
        <v>90</v>
      </c>
      <c r="D41" s="12">
        <v>210</v>
      </c>
      <c r="E41" s="12">
        <v>70000</v>
      </c>
      <c r="V41" s="24"/>
      <c r="W41" s="12">
        <v>24</v>
      </c>
      <c r="X41" s="12">
        <v>100323</v>
      </c>
      <c r="Y41" s="12" t="str">
        <f t="shared" si="6"/>
        <v>30002|80,30004|190,30000|66000</v>
      </c>
    </row>
    <row r="42" spans="2:25" x14ac:dyDescent="0.15">
      <c r="B42" s="12">
        <v>21</v>
      </c>
      <c r="C42" s="12">
        <v>80</v>
      </c>
      <c r="D42" s="12">
        <v>205</v>
      </c>
      <c r="E42" s="12">
        <v>69000</v>
      </c>
      <c r="V42" s="24"/>
      <c r="W42" s="12">
        <v>25</v>
      </c>
      <c r="X42" s="12">
        <v>100324</v>
      </c>
      <c r="Y42" s="12" t="str">
        <f t="shared" si="6"/>
        <v>30002|80,30004|185,30000|65000</v>
      </c>
    </row>
    <row r="43" spans="2:25" x14ac:dyDescent="0.15">
      <c r="B43" s="12">
        <v>22</v>
      </c>
      <c r="C43" s="12">
        <v>80</v>
      </c>
      <c r="D43" s="12">
        <v>200</v>
      </c>
      <c r="E43" s="12">
        <v>68000</v>
      </c>
      <c r="V43" s="24"/>
      <c r="W43" s="12">
        <v>26</v>
      </c>
      <c r="X43" s="12">
        <v>100325</v>
      </c>
      <c r="Y43" s="12" t="str">
        <f t="shared" si="6"/>
        <v>30002|80,30004|180,30000|64000</v>
      </c>
    </row>
    <row r="44" spans="2:25" x14ac:dyDescent="0.15">
      <c r="B44" s="12">
        <v>23</v>
      </c>
      <c r="C44" s="12">
        <v>80</v>
      </c>
      <c r="D44" s="12">
        <v>195</v>
      </c>
      <c r="E44" s="12">
        <v>67000</v>
      </c>
      <c r="V44" s="24"/>
      <c r="W44" s="12">
        <v>27</v>
      </c>
      <c r="X44" s="12">
        <v>100326</v>
      </c>
      <c r="Y44" s="12" t="str">
        <f t="shared" si="6"/>
        <v>30002|80,30004|175,30000|63000</v>
      </c>
    </row>
    <row r="45" spans="2:25" x14ac:dyDescent="0.15">
      <c r="B45" s="12">
        <v>24</v>
      </c>
      <c r="C45" s="12">
        <v>80</v>
      </c>
      <c r="D45" s="12">
        <v>190</v>
      </c>
      <c r="E45" s="12">
        <v>66000</v>
      </c>
      <c r="V45" s="24"/>
      <c r="W45" s="12">
        <v>28</v>
      </c>
      <c r="X45" s="12">
        <v>100327</v>
      </c>
      <c r="Y45" s="12" t="str">
        <f t="shared" si="6"/>
        <v>30002|80,30004|170,30000|62000</v>
      </c>
    </row>
    <row r="46" spans="2:25" x14ac:dyDescent="0.15">
      <c r="B46" s="12">
        <v>25</v>
      </c>
      <c r="C46" s="12">
        <v>80</v>
      </c>
      <c r="D46" s="12">
        <v>185</v>
      </c>
      <c r="E46" s="12">
        <v>65000</v>
      </c>
      <c r="V46" s="24"/>
      <c r="W46" s="12">
        <v>29</v>
      </c>
      <c r="X46" s="12">
        <v>100328</v>
      </c>
      <c r="Y46" s="12" t="str">
        <f t="shared" si="6"/>
        <v>30002|80,30004|165,30000|61000</v>
      </c>
    </row>
    <row r="47" spans="2:25" x14ac:dyDescent="0.15">
      <c r="B47" s="12">
        <v>26</v>
      </c>
      <c r="C47" s="12">
        <v>80</v>
      </c>
      <c r="D47" s="12">
        <v>180</v>
      </c>
      <c r="E47" s="12">
        <v>64000</v>
      </c>
      <c r="V47" s="24"/>
      <c r="W47" s="12">
        <v>30</v>
      </c>
      <c r="X47" s="12">
        <v>100329</v>
      </c>
      <c r="Y47" s="12" t="str">
        <f t="shared" si="6"/>
        <v>30002|80,30004|160,30000|60000</v>
      </c>
    </row>
    <row r="48" spans="2:25" x14ac:dyDescent="0.15">
      <c r="B48" s="12">
        <v>27</v>
      </c>
      <c r="C48" s="12">
        <v>80</v>
      </c>
      <c r="D48" s="12">
        <v>175</v>
      </c>
      <c r="E48" s="12">
        <v>63000</v>
      </c>
      <c r="V48" s="24"/>
      <c r="W48" s="12">
        <v>31</v>
      </c>
      <c r="X48" s="12">
        <v>100330</v>
      </c>
      <c r="Y48" s="12" t="str">
        <f t="shared" si="6"/>
        <v>30002|80,30004|158,30000|59000</v>
      </c>
    </row>
    <row r="49" spans="2:25" x14ac:dyDescent="0.15">
      <c r="B49" s="12">
        <v>28</v>
      </c>
      <c r="C49" s="12">
        <v>80</v>
      </c>
      <c r="D49" s="12">
        <v>170</v>
      </c>
      <c r="E49" s="12">
        <v>62000</v>
      </c>
      <c r="V49" s="24"/>
      <c r="W49" s="12">
        <v>32</v>
      </c>
      <c r="X49" s="12">
        <v>100331</v>
      </c>
      <c r="Y49" s="12" t="str">
        <f t="shared" si="6"/>
        <v>30002|80,30004|156,30000|58000</v>
      </c>
    </row>
    <row r="50" spans="2:25" x14ac:dyDescent="0.15">
      <c r="B50" s="12">
        <v>29</v>
      </c>
      <c r="C50" s="12">
        <v>80</v>
      </c>
      <c r="D50" s="12">
        <v>165</v>
      </c>
      <c r="E50" s="12">
        <v>61000</v>
      </c>
      <c r="V50" s="24"/>
      <c r="W50" s="12">
        <v>33</v>
      </c>
      <c r="X50" s="12">
        <v>100332</v>
      </c>
      <c r="Y50" s="12" t="str">
        <f t="shared" si="6"/>
        <v>30002|80,30004|154,30000|57000</v>
      </c>
    </row>
    <row r="51" spans="2:25" x14ac:dyDescent="0.15">
      <c r="B51" s="12">
        <v>30</v>
      </c>
      <c r="C51" s="12">
        <v>80</v>
      </c>
      <c r="D51" s="12">
        <v>160</v>
      </c>
      <c r="E51" s="12">
        <v>60000</v>
      </c>
      <c r="V51" s="24"/>
      <c r="W51" s="12">
        <v>34</v>
      </c>
      <c r="X51" s="12">
        <v>100333</v>
      </c>
      <c r="Y51" s="12" t="str">
        <f t="shared" si="6"/>
        <v>30002|80,30004|152,30000|56000</v>
      </c>
    </row>
    <row r="52" spans="2:25" x14ac:dyDescent="0.15">
      <c r="B52" s="12">
        <v>31</v>
      </c>
      <c r="C52" s="12">
        <v>80</v>
      </c>
      <c r="D52" s="12">
        <v>158</v>
      </c>
      <c r="E52" s="12">
        <v>59000</v>
      </c>
      <c r="V52" s="24"/>
      <c r="W52" s="12">
        <v>35</v>
      </c>
      <c r="X52" s="12">
        <v>100334</v>
      </c>
      <c r="Y52" s="12" t="str">
        <f t="shared" si="6"/>
        <v>30002|80,30004|150,30000|55000</v>
      </c>
    </row>
    <row r="53" spans="2:25" x14ac:dyDescent="0.15">
      <c r="B53" s="12">
        <v>32</v>
      </c>
      <c r="C53" s="12">
        <v>80</v>
      </c>
      <c r="D53" s="12">
        <v>156</v>
      </c>
      <c r="E53" s="12">
        <v>58000</v>
      </c>
      <c r="V53" s="24"/>
      <c r="W53" s="12">
        <v>36</v>
      </c>
      <c r="X53" s="12">
        <v>100335</v>
      </c>
      <c r="Y53" s="12" t="str">
        <f t="shared" si="6"/>
        <v>30002|80,30004|148,30000|54000</v>
      </c>
    </row>
    <row r="54" spans="2:25" x14ac:dyDescent="0.15">
      <c r="B54" s="12">
        <v>33</v>
      </c>
      <c r="C54" s="12">
        <v>80</v>
      </c>
      <c r="D54" s="12">
        <v>154</v>
      </c>
      <c r="E54" s="12">
        <v>57000</v>
      </c>
      <c r="V54" s="24"/>
      <c r="W54" s="12">
        <v>37</v>
      </c>
      <c r="X54" s="12">
        <v>100336</v>
      </c>
      <c r="Y54" s="12" t="str">
        <f t="shared" si="6"/>
        <v>30002|80,30004|146,30000|53000</v>
      </c>
    </row>
    <row r="55" spans="2:25" x14ac:dyDescent="0.15">
      <c r="B55" s="12">
        <v>34</v>
      </c>
      <c r="C55" s="12">
        <v>80</v>
      </c>
      <c r="D55" s="12">
        <v>152</v>
      </c>
      <c r="E55" s="12">
        <v>56000</v>
      </c>
      <c r="V55" s="24"/>
      <c r="W55" s="12">
        <v>38</v>
      </c>
      <c r="X55" s="12">
        <v>100337</v>
      </c>
      <c r="Y55" s="12" t="str">
        <f t="shared" si="6"/>
        <v>30002|80,30004|144,30000|52000</v>
      </c>
    </row>
    <row r="56" spans="2:25" x14ac:dyDescent="0.15">
      <c r="B56" s="12">
        <v>35</v>
      </c>
      <c r="C56" s="12">
        <v>80</v>
      </c>
      <c r="D56" s="12">
        <v>150</v>
      </c>
      <c r="E56" s="12">
        <v>55000</v>
      </c>
      <c r="V56" s="24"/>
      <c r="W56" s="12">
        <v>39</v>
      </c>
      <c r="X56" s="12">
        <v>100338</v>
      </c>
      <c r="Y56" s="12" t="str">
        <f t="shared" si="6"/>
        <v>30002|80,30004|142,30000|51000</v>
      </c>
    </row>
    <row r="57" spans="2:25" x14ac:dyDescent="0.15">
      <c r="B57" s="12">
        <v>36</v>
      </c>
      <c r="C57" s="12">
        <v>80</v>
      </c>
      <c r="D57" s="12">
        <v>148</v>
      </c>
      <c r="E57" s="12">
        <v>54000</v>
      </c>
      <c r="V57" s="24"/>
      <c r="W57" s="12">
        <v>40</v>
      </c>
      <c r="X57" s="12">
        <v>100339</v>
      </c>
      <c r="Y57" s="12" t="str">
        <f t="shared" si="6"/>
        <v>30002|80,30004|140,30000|50000</v>
      </c>
    </row>
    <row r="58" spans="2:25" x14ac:dyDescent="0.15">
      <c r="B58" s="12">
        <v>37</v>
      </c>
      <c r="C58" s="12">
        <v>80</v>
      </c>
      <c r="D58" s="12">
        <v>146</v>
      </c>
      <c r="E58" s="12">
        <v>53000</v>
      </c>
      <c r="V58" s="24"/>
      <c r="W58" s="12">
        <v>41</v>
      </c>
      <c r="X58" s="12">
        <v>100340</v>
      </c>
      <c r="Y58" s="12" t="str">
        <f t="shared" si="6"/>
        <v>30002|70,30004|138,30000|49800</v>
      </c>
    </row>
    <row r="59" spans="2:25" x14ac:dyDescent="0.15">
      <c r="B59" s="12">
        <v>38</v>
      </c>
      <c r="C59" s="12">
        <v>80</v>
      </c>
      <c r="D59" s="12">
        <v>144</v>
      </c>
      <c r="E59" s="12">
        <v>52000</v>
      </c>
      <c r="V59" s="24"/>
      <c r="W59" s="12">
        <v>42</v>
      </c>
      <c r="X59" s="12">
        <v>100341</v>
      </c>
      <c r="Y59" s="12" t="str">
        <f t="shared" si="6"/>
        <v>30002|70,30004|136,30000|49600</v>
      </c>
    </row>
    <row r="60" spans="2:25" x14ac:dyDescent="0.15">
      <c r="B60" s="12">
        <v>39</v>
      </c>
      <c r="C60" s="12">
        <v>80</v>
      </c>
      <c r="D60" s="12">
        <v>142</v>
      </c>
      <c r="E60" s="12">
        <v>51000</v>
      </c>
      <c r="V60" s="24"/>
      <c r="W60" s="12">
        <v>43</v>
      </c>
      <c r="X60" s="12">
        <v>100342</v>
      </c>
      <c r="Y60" s="12" t="str">
        <f t="shared" si="6"/>
        <v>30002|70,30004|134,30000|49400</v>
      </c>
    </row>
    <row r="61" spans="2:25" x14ac:dyDescent="0.15">
      <c r="B61" s="12">
        <v>40</v>
      </c>
      <c r="C61" s="12">
        <v>80</v>
      </c>
      <c r="D61" s="12">
        <v>140</v>
      </c>
      <c r="E61" s="12">
        <v>50000</v>
      </c>
      <c r="V61" s="24"/>
      <c r="W61" s="12">
        <v>44</v>
      </c>
      <c r="X61" s="12">
        <v>100343</v>
      </c>
      <c r="Y61" s="12" t="str">
        <f t="shared" si="6"/>
        <v>30002|70,30004|132,30000|49200</v>
      </c>
    </row>
    <row r="62" spans="2:25" x14ac:dyDescent="0.15">
      <c r="B62" s="12">
        <v>41</v>
      </c>
      <c r="C62" s="12">
        <v>70</v>
      </c>
      <c r="D62" s="12">
        <v>138</v>
      </c>
      <c r="E62" s="12">
        <v>49800</v>
      </c>
      <c r="V62" s="24"/>
      <c r="W62" s="12">
        <v>45</v>
      </c>
      <c r="X62" s="12">
        <v>100344</v>
      </c>
      <c r="Y62" s="12" t="str">
        <f t="shared" si="6"/>
        <v>30002|70,30004|130,30000|49000</v>
      </c>
    </row>
    <row r="63" spans="2:25" x14ac:dyDescent="0.15">
      <c r="B63" s="12">
        <v>42</v>
      </c>
      <c r="C63" s="12">
        <v>70</v>
      </c>
      <c r="D63" s="12">
        <v>136</v>
      </c>
      <c r="E63" s="12">
        <v>49600</v>
      </c>
      <c r="V63" s="24"/>
      <c r="W63" s="12">
        <v>46</v>
      </c>
      <c r="X63" s="12">
        <v>100345</v>
      </c>
      <c r="Y63" s="12" t="str">
        <f t="shared" si="6"/>
        <v>30002|70,30004|128,30000|48800</v>
      </c>
    </row>
    <row r="64" spans="2:25" x14ac:dyDescent="0.15">
      <c r="B64" s="12">
        <v>43</v>
      </c>
      <c r="C64" s="12">
        <v>70</v>
      </c>
      <c r="D64" s="12">
        <v>134</v>
      </c>
      <c r="E64" s="12">
        <v>49400</v>
      </c>
      <c r="V64" s="24"/>
      <c r="W64" s="12">
        <v>47</v>
      </c>
      <c r="X64" s="12">
        <v>100346</v>
      </c>
      <c r="Y64" s="12" t="str">
        <f t="shared" si="6"/>
        <v>30002|70,30004|126,30000|48600</v>
      </c>
    </row>
    <row r="65" spans="2:25" x14ac:dyDescent="0.15">
      <c r="B65" s="12">
        <v>44</v>
      </c>
      <c r="C65" s="12">
        <v>70</v>
      </c>
      <c r="D65" s="12">
        <v>132</v>
      </c>
      <c r="E65" s="12">
        <v>49200</v>
      </c>
      <c r="V65" s="24"/>
      <c r="W65" s="12">
        <v>48</v>
      </c>
      <c r="X65" s="12">
        <v>100347</v>
      </c>
      <c r="Y65" s="12" t="str">
        <f t="shared" si="6"/>
        <v>30002|70,30004|124,30000|48400</v>
      </c>
    </row>
    <row r="66" spans="2:25" x14ac:dyDescent="0.15">
      <c r="B66" s="12">
        <v>45</v>
      </c>
      <c r="C66" s="12">
        <v>70</v>
      </c>
      <c r="D66" s="12">
        <v>130</v>
      </c>
      <c r="E66" s="12">
        <v>49000</v>
      </c>
      <c r="V66" s="24"/>
      <c r="W66" s="12">
        <v>49</v>
      </c>
      <c r="X66" s="12">
        <v>100348</v>
      </c>
      <c r="Y66" s="12" t="str">
        <f t="shared" si="6"/>
        <v>30002|70,30004|122,30000|48200</v>
      </c>
    </row>
    <row r="67" spans="2:25" x14ac:dyDescent="0.15">
      <c r="B67" s="12">
        <v>46</v>
      </c>
      <c r="C67" s="12">
        <v>70</v>
      </c>
      <c r="D67" s="12">
        <v>128</v>
      </c>
      <c r="E67" s="12">
        <v>48800</v>
      </c>
      <c r="V67" s="24"/>
      <c r="W67" s="12">
        <v>50</v>
      </c>
      <c r="X67" s="12">
        <v>100349</v>
      </c>
      <c r="Y67" s="12" t="str">
        <f t="shared" si="6"/>
        <v>30002|70,30004|120,30000|48000</v>
      </c>
    </row>
    <row r="68" spans="2:25" x14ac:dyDescent="0.15">
      <c r="B68" s="12">
        <v>47</v>
      </c>
      <c r="C68" s="12">
        <v>70</v>
      </c>
      <c r="D68" s="12">
        <v>126</v>
      </c>
      <c r="E68" s="12">
        <v>48600</v>
      </c>
      <c r="V68" s="24"/>
      <c r="W68" s="12">
        <v>51</v>
      </c>
      <c r="X68" s="12">
        <v>100350</v>
      </c>
      <c r="Y68" s="12" t="str">
        <f t="shared" si="6"/>
        <v>30002|70,30004|118,30000|47800</v>
      </c>
    </row>
    <row r="69" spans="2:25" x14ac:dyDescent="0.15">
      <c r="B69" s="12">
        <v>48</v>
      </c>
      <c r="C69" s="12">
        <v>70</v>
      </c>
      <c r="D69" s="12">
        <v>124</v>
      </c>
      <c r="E69" s="12">
        <v>48400</v>
      </c>
      <c r="V69" s="24"/>
      <c r="W69" s="12">
        <v>52</v>
      </c>
      <c r="X69" s="12">
        <v>100351</v>
      </c>
      <c r="Y69" s="12" t="str">
        <f t="shared" si="6"/>
        <v>30002|70,30004|116,30000|47600</v>
      </c>
    </row>
    <row r="70" spans="2:25" x14ac:dyDescent="0.15">
      <c r="B70" s="12">
        <v>49</v>
      </c>
      <c r="C70" s="12">
        <v>70</v>
      </c>
      <c r="D70" s="12">
        <v>122</v>
      </c>
      <c r="E70" s="12">
        <v>48200</v>
      </c>
      <c r="V70" s="24"/>
      <c r="W70" s="12">
        <v>53</v>
      </c>
      <c r="X70" s="12">
        <v>100352</v>
      </c>
      <c r="Y70" s="12" t="str">
        <f t="shared" si="6"/>
        <v>30002|70,30004|114,30000|47400</v>
      </c>
    </row>
    <row r="71" spans="2:25" x14ac:dyDescent="0.15">
      <c r="B71" s="12">
        <v>50</v>
      </c>
      <c r="C71" s="12">
        <v>70</v>
      </c>
      <c r="D71" s="12">
        <v>120</v>
      </c>
      <c r="E71" s="12">
        <v>48000</v>
      </c>
      <c r="V71" s="24"/>
      <c r="W71" s="12">
        <v>54</v>
      </c>
      <c r="X71" s="12">
        <v>100353</v>
      </c>
      <c r="Y71" s="12" t="str">
        <f t="shared" si="6"/>
        <v>30002|70,30004|112,30000|47200</v>
      </c>
    </row>
    <row r="72" spans="2:25" x14ac:dyDescent="0.15">
      <c r="B72" s="12">
        <v>51</v>
      </c>
      <c r="C72" s="12">
        <v>70</v>
      </c>
      <c r="D72" s="12">
        <v>118</v>
      </c>
      <c r="E72" s="12">
        <v>47800</v>
      </c>
      <c r="V72" s="24"/>
      <c r="W72" s="12">
        <v>55</v>
      </c>
      <c r="X72" s="12">
        <v>100354</v>
      </c>
      <c r="Y72" s="12" t="str">
        <f t="shared" si="6"/>
        <v>30002|70,30004|110,30000|47000</v>
      </c>
    </row>
    <row r="73" spans="2:25" x14ac:dyDescent="0.15">
      <c r="B73" s="12">
        <v>52</v>
      </c>
      <c r="C73" s="12">
        <v>70</v>
      </c>
      <c r="D73" s="12">
        <v>116</v>
      </c>
      <c r="E73" s="12">
        <v>47600</v>
      </c>
      <c r="V73" s="24"/>
      <c r="W73" s="12">
        <v>56</v>
      </c>
      <c r="X73" s="12">
        <v>100355</v>
      </c>
      <c r="Y73" s="12" t="str">
        <f t="shared" si="6"/>
        <v>30002|70,30004|108,30000|46800</v>
      </c>
    </row>
    <row r="74" spans="2:25" x14ac:dyDescent="0.15">
      <c r="B74" s="12">
        <v>53</v>
      </c>
      <c r="C74" s="12">
        <v>70</v>
      </c>
      <c r="D74" s="12">
        <v>114</v>
      </c>
      <c r="E74" s="12">
        <v>47400</v>
      </c>
      <c r="V74" s="24"/>
      <c r="W74" s="12">
        <v>57</v>
      </c>
      <c r="X74" s="12">
        <v>100356</v>
      </c>
      <c r="Y74" s="12" t="str">
        <f t="shared" si="6"/>
        <v>30002|70,30004|106,30000|46600</v>
      </c>
    </row>
    <row r="75" spans="2:25" x14ac:dyDescent="0.15">
      <c r="B75" s="12">
        <v>54</v>
      </c>
      <c r="C75" s="12">
        <v>70</v>
      </c>
      <c r="D75" s="12">
        <v>112</v>
      </c>
      <c r="E75" s="12">
        <v>47200</v>
      </c>
      <c r="V75" s="24"/>
      <c r="W75" s="12">
        <v>58</v>
      </c>
      <c r="X75" s="12">
        <v>100357</v>
      </c>
      <c r="Y75" s="12" t="str">
        <f t="shared" si="6"/>
        <v>30002|70,30004|104,30000|46400</v>
      </c>
    </row>
    <row r="76" spans="2:25" x14ac:dyDescent="0.15">
      <c r="B76" s="12">
        <v>55</v>
      </c>
      <c r="C76" s="12">
        <v>70</v>
      </c>
      <c r="D76" s="12">
        <v>110</v>
      </c>
      <c r="E76" s="12">
        <v>47000</v>
      </c>
      <c r="V76" s="24"/>
      <c r="W76" s="12">
        <v>59</v>
      </c>
      <c r="X76" s="12">
        <v>100358</v>
      </c>
      <c r="Y76" s="12" t="str">
        <f t="shared" si="6"/>
        <v>30002|70,30004|102,30000|46200</v>
      </c>
    </row>
    <row r="77" spans="2:25" x14ac:dyDescent="0.15">
      <c r="B77" s="12">
        <v>56</v>
      </c>
      <c r="C77" s="12">
        <v>70</v>
      </c>
      <c r="D77" s="12">
        <v>108</v>
      </c>
      <c r="E77" s="12">
        <v>46800</v>
      </c>
      <c r="V77" s="24"/>
      <c r="W77" s="12">
        <v>60</v>
      </c>
      <c r="X77" s="12">
        <v>100359</v>
      </c>
      <c r="Y77" s="12" t="str">
        <f t="shared" si="6"/>
        <v>30002|70,30004|100,30000|46000</v>
      </c>
    </row>
    <row r="78" spans="2:25" x14ac:dyDescent="0.15">
      <c r="B78" s="12">
        <v>57</v>
      </c>
      <c r="C78" s="12">
        <v>70</v>
      </c>
      <c r="D78" s="12">
        <v>106</v>
      </c>
      <c r="E78" s="12">
        <v>46600</v>
      </c>
      <c r="V78" s="24"/>
      <c r="W78" s="12">
        <v>61</v>
      </c>
      <c r="X78" s="12">
        <v>100360</v>
      </c>
      <c r="Y78" s="12" t="str">
        <f t="shared" si="6"/>
        <v>30002|60,30004|99,30000|45800</v>
      </c>
    </row>
    <row r="79" spans="2:25" x14ac:dyDescent="0.15">
      <c r="B79" s="12">
        <v>58</v>
      </c>
      <c r="C79" s="12">
        <v>70</v>
      </c>
      <c r="D79" s="12">
        <v>104</v>
      </c>
      <c r="E79" s="12">
        <v>46400</v>
      </c>
      <c r="V79" s="24"/>
      <c r="W79" s="12">
        <v>62</v>
      </c>
      <c r="X79" s="12">
        <v>100361</v>
      </c>
      <c r="Y79" s="12" t="str">
        <f t="shared" si="6"/>
        <v>30002|60,30004|98,30000|45600</v>
      </c>
    </row>
    <row r="80" spans="2:25" x14ac:dyDescent="0.15">
      <c r="B80" s="12">
        <v>59</v>
      </c>
      <c r="C80" s="12">
        <v>70</v>
      </c>
      <c r="D80" s="12">
        <v>102</v>
      </c>
      <c r="E80" s="12">
        <v>46200</v>
      </c>
      <c r="V80" s="24"/>
      <c r="W80" s="12">
        <v>63</v>
      </c>
      <c r="X80" s="12">
        <v>100362</v>
      </c>
      <c r="Y80" s="12" t="str">
        <f t="shared" si="6"/>
        <v>30002|60,30004|97,30000|45400</v>
      </c>
    </row>
    <row r="81" spans="2:25" x14ac:dyDescent="0.15">
      <c r="B81" s="12">
        <v>60</v>
      </c>
      <c r="C81" s="12">
        <v>70</v>
      </c>
      <c r="D81" s="12">
        <v>100</v>
      </c>
      <c r="E81" s="12">
        <v>46000</v>
      </c>
      <c r="V81" s="24"/>
      <c r="W81" s="12">
        <v>64</v>
      </c>
      <c r="X81" s="12">
        <v>100363</v>
      </c>
      <c r="Y81" s="12" t="str">
        <f t="shared" si="6"/>
        <v>30002|60,30004|96,30000|45200</v>
      </c>
    </row>
    <row r="82" spans="2:25" x14ac:dyDescent="0.15">
      <c r="B82" s="12">
        <v>61</v>
      </c>
      <c r="C82" s="12">
        <v>60</v>
      </c>
      <c r="D82" s="12">
        <v>99</v>
      </c>
      <c r="E82" s="12">
        <v>45800</v>
      </c>
      <c r="V82" s="24"/>
      <c r="W82" s="12">
        <v>65</v>
      </c>
      <c r="X82" s="12">
        <v>100364</v>
      </c>
      <c r="Y82" s="12" t="str">
        <f t="shared" si="6"/>
        <v>30002|60,30004|95,30000|45000</v>
      </c>
    </row>
    <row r="83" spans="2:25" x14ac:dyDescent="0.15">
      <c r="B83" s="12">
        <v>62</v>
      </c>
      <c r="C83" s="12">
        <v>60</v>
      </c>
      <c r="D83" s="12">
        <v>98</v>
      </c>
      <c r="E83" s="12">
        <v>45600</v>
      </c>
      <c r="V83" s="24"/>
      <c r="W83" s="12">
        <v>66</v>
      </c>
      <c r="X83" s="12">
        <v>100365</v>
      </c>
      <c r="Y83" s="12" t="str">
        <f t="shared" ref="Y83:Y117" si="7">$T$3&amp;"|"&amp;C87&amp;","&amp;$T$2&amp;"|"&amp;D87&amp;","&amp;$T$4&amp;"|"&amp;E87</f>
        <v>30002|60,30004|94,30000|44800</v>
      </c>
    </row>
    <row r="84" spans="2:25" x14ac:dyDescent="0.15">
      <c r="B84" s="12">
        <v>63</v>
      </c>
      <c r="C84" s="12">
        <v>60</v>
      </c>
      <c r="D84" s="12">
        <v>97</v>
      </c>
      <c r="E84" s="12">
        <v>45400</v>
      </c>
      <c r="V84" s="24"/>
      <c r="W84" s="12">
        <v>67</v>
      </c>
      <c r="X84" s="12">
        <v>100366</v>
      </c>
      <c r="Y84" s="12" t="str">
        <f t="shared" si="7"/>
        <v>30002|60,30004|93,30000|44600</v>
      </c>
    </row>
    <row r="85" spans="2:25" x14ac:dyDescent="0.15">
      <c r="B85" s="12">
        <v>64</v>
      </c>
      <c r="C85" s="12">
        <v>60</v>
      </c>
      <c r="D85" s="12">
        <v>96</v>
      </c>
      <c r="E85" s="12">
        <v>45200</v>
      </c>
      <c r="V85" s="24"/>
      <c r="W85" s="12">
        <v>68</v>
      </c>
      <c r="X85" s="12">
        <v>100367</v>
      </c>
      <c r="Y85" s="12" t="str">
        <f t="shared" si="7"/>
        <v>30002|60,30004|92,30000|44400</v>
      </c>
    </row>
    <row r="86" spans="2:25" x14ac:dyDescent="0.15">
      <c r="B86" s="12">
        <v>65</v>
      </c>
      <c r="C86" s="12">
        <v>60</v>
      </c>
      <c r="D86" s="12">
        <v>95</v>
      </c>
      <c r="E86" s="12">
        <v>45000</v>
      </c>
      <c r="V86" s="24"/>
      <c r="W86" s="12">
        <v>69</v>
      </c>
      <c r="X86" s="12">
        <v>100368</v>
      </c>
      <c r="Y86" s="12" t="str">
        <f t="shared" si="7"/>
        <v>30002|60,30004|91,30000|44200</v>
      </c>
    </row>
    <row r="87" spans="2:25" x14ac:dyDescent="0.15">
      <c r="B87" s="12">
        <v>66</v>
      </c>
      <c r="C87" s="12">
        <v>60</v>
      </c>
      <c r="D87" s="12">
        <v>94</v>
      </c>
      <c r="E87" s="12">
        <v>44800</v>
      </c>
      <c r="V87" s="24"/>
      <c r="W87" s="12">
        <v>70</v>
      </c>
      <c r="X87" s="12">
        <v>100369</v>
      </c>
      <c r="Y87" s="12" t="str">
        <f t="shared" si="7"/>
        <v>30002|60,30004|90,30000|44000</v>
      </c>
    </row>
    <row r="88" spans="2:25" x14ac:dyDescent="0.15">
      <c r="B88" s="12">
        <v>67</v>
      </c>
      <c r="C88" s="12">
        <v>60</v>
      </c>
      <c r="D88" s="12">
        <v>93</v>
      </c>
      <c r="E88" s="12">
        <v>44600</v>
      </c>
      <c r="V88" s="24"/>
      <c r="W88" s="12">
        <v>71</v>
      </c>
      <c r="X88" s="12">
        <v>100370</v>
      </c>
      <c r="Y88" s="12" t="str">
        <f t="shared" si="7"/>
        <v>30002|60,30004|89,30000|43800</v>
      </c>
    </row>
    <row r="89" spans="2:25" x14ac:dyDescent="0.15">
      <c r="B89" s="12">
        <v>68</v>
      </c>
      <c r="C89" s="12">
        <v>60</v>
      </c>
      <c r="D89" s="12">
        <v>92</v>
      </c>
      <c r="E89" s="12">
        <v>44400</v>
      </c>
      <c r="V89" s="24"/>
      <c r="W89" s="12">
        <v>72</v>
      </c>
      <c r="X89" s="12">
        <v>100371</v>
      </c>
      <c r="Y89" s="12" t="str">
        <f t="shared" si="7"/>
        <v>30002|60,30004|88,30000|43600</v>
      </c>
    </row>
    <row r="90" spans="2:25" x14ac:dyDescent="0.15">
      <c r="B90" s="12">
        <v>69</v>
      </c>
      <c r="C90" s="12">
        <v>60</v>
      </c>
      <c r="D90" s="12">
        <v>91</v>
      </c>
      <c r="E90" s="12">
        <v>44200</v>
      </c>
      <c r="V90" s="24"/>
      <c r="W90" s="12">
        <v>73</v>
      </c>
      <c r="X90" s="12">
        <v>100372</v>
      </c>
      <c r="Y90" s="12" t="str">
        <f t="shared" si="7"/>
        <v>30002|60,30004|87,30000|43400</v>
      </c>
    </row>
    <row r="91" spans="2:25" x14ac:dyDescent="0.15">
      <c r="B91" s="12">
        <v>70</v>
      </c>
      <c r="C91" s="12">
        <v>60</v>
      </c>
      <c r="D91" s="12">
        <v>90</v>
      </c>
      <c r="E91" s="12">
        <v>44000</v>
      </c>
      <c r="V91" s="24"/>
      <c r="W91" s="12">
        <v>74</v>
      </c>
      <c r="X91" s="12">
        <v>100373</v>
      </c>
      <c r="Y91" s="12" t="str">
        <f t="shared" si="7"/>
        <v>30002|60,30004|86,30000|43200</v>
      </c>
    </row>
    <row r="92" spans="2:25" x14ac:dyDescent="0.15">
      <c r="B92" s="12">
        <v>71</v>
      </c>
      <c r="C92" s="12">
        <v>60</v>
      </c>
      <c r="D92" s="12">
        <v>89</v>
      </c>
      <c r="E92" s="12">
        <v>43800</v>
      </c>
      <c r="V92" s="24"/>
      <c r="W92" s="12">
        <v>75</v>
      </c>
      <c r="X92" s="12">
        <v>100374</v>
      </c>
      <c r="Y92" s="12" t="str">
        <f t="shared" si="7"/>
        <v>30002|60,30004|85,30000|43000</v>
      </c>
    </row>
    <row r="93" spans="2:25" x14ac:dyDescent="0.15">
      <c r="B93" s="12">
        <v>72</v>
      </c>
      <c r="C93" s="12">
        <v>60</v>
      </c>
      <c r="D93" s="12">
        <v>88</v>
      </c>
      <c r="E93" s="12">
        <v>43600</v>
      </c>
      <c r="V93" s="24"/>
      <c r="W93" s="12">
        <v>76</v>
      </c>
      <c r="X93" s="12">
        <v>100375</v>
      </c>
      <c r="Y93" s="12" t="str">
        <f t="shared" si="7"/>
        <v>30002|60,30004|84,30000|42800</v>
      </c>
    </row>
    <row r="94" spans="2:25" x14ac:dyDescent="0.15">
      <c r="B94" s="12">
        <v>73</v>
      </c>
      <c r="C94" s="12">
        <v>60</v>
      </c>
      <c r="D94" s="12">
        <v>87</v>
      </c>
      <c r="E94" s="12">
        <v>43400</v>
      </c>
      <c r="V94" s="24"/>
      <c r="W94" s="12">
        <v>77</v>
      </c>
      <c r="X94" s="12">
        <v>100376</v>
      </c>
      <c r="Y94" s="12" t="str">
        <f t="shared" si="7"/>
        <v>30002|60,30004|83,30000|42600</v>
      </c>
    </row>
    <row r="95" spans="2:25" x14ac:dyDescent="0.15">
      <c r="B95" s="12">
        <v>74</v>
      </c>
      <c r="C95" s="12">
        <v>60</v>
      </c>
      <c r="D95" s="12">
        <v>86</v>
      </c>
      <c r="E95" s="12">
        <v>43200</v>
      </c>
      <c r="V95" s="24"/>
      <c r="W95" s="12">
        <v>78</v>
      </c>
      <c r="X95" s="12">
        <v>100377</v>
      </c>
      <c r="Y95" s="12" t="str">
        <f t="shared" si="7"/>
        <v>30002|60,30004|82,30000|42400</v>
      </c>
    </row>
    <row r="96" spans="2:25" x14ac:dyDescent="0.15">
      <c r="B96" s="12">
        <v>75</v>
      </c>
      <c r="C96" s="12">
        <v>60</v>
      </c>
      <c r="D96" s="12">
        <v>85</v>
      </c>
      <c r="E96" s="12">
        <v>43000</v>
      </c>
      <c r="V96" s="24"/>
      <c r="W96" s="12">
        <v>79</v>
      </c>
      <c r="X96" s="12">
        <v>100378</v>
      </c>
      <c r="Y96" s="12" t="str">
        <f t="shared" si="7"/>
        <v>30002|60,30004|81,30000|42200</v>
      </c>
    </row>
    <row r="97" spans="2:25" x14ac:dyDescent="0.15">
      <c r="B97" s="12">
        <v>76</v>
      </c>
      <c r="C97" s="12">
        <v>60</v>
      </c>
      <c r="D97" s="12">
        <v>84</v>
      </c>
      <c r="E97" s="12">
        <v>42800</v>
      </c>
      <c r="V97" s="24"/>
      <c r="W97" s="12">
        <v>80</v>
      </c>
      <c r="X97" s="12">
        <v>100379</v>
      </c>
      <c r="Y97" s="12" t="str">
        <f t="shared" si="7"/>
        <v>30002|60,30004|80,30000|42000</v>
      </c>
    </row>
    <row r="98" spans="2:25" x14ac:dyDescent="0.15">
      <c r="B98" s="12">
        <v>77</v>
      </c>
      <c r="C98" s="12">
        <v>60</v>
      </c>
      <c r="D98" s="12">
        <v>83</v>
      </c>
      <c r="E98" s="12">
        <v>42600</v>
      </c>
      <c r="V98" s="24"/>
      <c r="W98" s="12">
        <v>81</v>
      </c>
      <c r="X98" s="12">
        <v>100380</v>
      </c>
      <c r="Y98" s="12" t="str">
        <f t="shared" si="7"/>
        <v>30002|50,30004|79,30000|41800</v>
      </c>
    </row>
    <row r="99" spans="2:25" x14ac:dyDescent="0.15">
      <c r="B99" s="12">
        <v>78</v>
      </c>
      <c r="C99" s="12">
        <v>60</v>
      </c>
      <c r="D99" s="12">
        <v>82</v>
      </c>
      <c r="E99" s="12">
        <v>42400</v>
      </c>
      <c r="V99" s="24"/>
      <c r="W99" s="12">
        <v>82</v>
      </c>
      <c r="X99" s="12">
        <v>100381</v>
      </c>
      <c r="Y99" s="12" t="str">
        <f t="shared" si="7"/>
        <v>30002|50,30004|78,30000|41600</v>
      </c>
    </row>
    <row r="100" spans="2:25" x14ac:dyDescent="0.15">
      <c r="B100" s="12">
        <v>79</v>
      </c>
      <c r="C100" s="12">
        <v>60</v>
      </c>
      <c r="D100" s="12">
        <v>81</v>
      </c>
      <c r="E100" s="12">
        <v>42200</v>
      </c>
      <c r="V100" s="24"/>
      <c r="W100" s="12">
        <v>83</v>
      </c>
      <c r="X100" s="12">
        <v>100382</v>
      </c>
      <c r="Y100" s="12" t="str">
        <f t="shared" si="7"/>
        <v>30002|50,30004|77,30000|41400</v>
      </c>
    </row>
    <row r="101" spans="2:25" x14ac:dyDescent="0.15">
      <c r="B101" s="12">
        <v>80</v>
      </c>
      <c r="C101" s="12">
        <v>60</v>
      </c>
      <c r="D101" s="12">
        <v>80</v>
      </c>
      <c r="E101" s="12">
        <v>42000</v>
      </c>
      <c r="V101" s="24"/>
      <c r="W101" s="12">
        <v>84</v>
      </c>
      <c r="X101" s="12">
        <v>100383</v>
      </c>
      <c r="Y101" s="12" t="str">
        <f t="shared" si="7"/>
        <v>30002|50,30004|76,30000|41200</v>
      </c>
    </row>
    <row r="102" spans="2:25" x14ac:dyDescent="0.15">
      <c r="B102" s="12">
        <v>81</v>
      </c>
      <c r="C102" s="12">
        <v>50</v>
      </c>
      <c r="D102" s="12">
        <v>79</v>
      </c>
      <c r="E102" s="12">
        <v>41800</v>
      </c>
      <c r="V102" s="24"/>
      <c r="W102" s="12">
        <v>85</v>
      </c>
      <c r="X102" s="12">
        <v>100384</v>
      </c>
      <c r="Y102" s="12" t="str">
        <f t="shared" si="7"/>
        <v>30002|50,30004|75,30000|41000</v>
      </c>
    </row>
    <row r="103" spans="2:25" x14ac:dyDescent="0.15">
      <c r="B103" s="12">
        <v>82</v>
      </c>
      <c r="C103" s="12">
        <v>50</v>
      </c>
      <c r="D103" s="12">
        <v>78</v>
      </c>
      <c r="E103" s="12">
        <v>41600</v>
      </c>
      <c r="V103" s="24"/>
      <c r="W103" s="12">
        <v>86</v>
      </c>
      <c r="X103" s="12">
        <v>100385</v>
      </c>
      <c r="Y103" s="12" t="str">
        <f t="shared" si="7"/>
        <v>30002|50,30004|74,30000|40800</v>
      </c>
    </row>
    <row r="104" spans="2:25" x14ac:dyDescent="0.15">
      <c r="B104" s="12">
        <v>83</v>
      </c>
      <c r="C104" s="12">
        <v>50</v>
      </c>
      <c r="D104" s="12">
        <v>77</v>
      </c>
      <c r="E104" s="12">
        <v>41400</v>
      </c>
      <c r="V104" s="24"/>
      <c r="W104" s="12">
        <v>87</v>
      </c>
      <c r="X104" s="12">
        <v>100386</v>
      </c>
      <c r="Y104" s="12" t="str">
        <f t="shared" si="7"/>
        <v>30002|50,30004|73,30000|40600</v>
      </c>
    </row>
    <row r="105" spans="2:25" x14ac:dyDescent="0.15">
      <c r="B105" s="12">
        <v>84</v>
      </c>
      <c r="C105" s="12">
        <v>50</v>
      </c>
      <c r="D105" s="12">
        <v>76</v>
      </c>
      <c r="E105" s="12">
        <v>41200</v>
      </c>
      <c r="V105" s="24"/>
      <c r="W105" s="12">
        <v>88</v>
      </c>
      <c r="X105" s="12">
        <v>100387</v>
      </c>
      <c r="Y105" s="12" t="str">
        <f t="shared" si="7"/>
        <v>30002|50,30004|72,30000|40400</v>
      </c>
    </row>
    <row r="106" spans="2:25" x14ac:dyDescent="0.15">
      <c r="B106" s="12">
        <v>85</v>
      </c>
      <c r="C106" s="12">
        <v>50</v>
      </c>
      <c r="D106" s="12">
        <v>75</v>
      </c>
      <c r="E106" s="12">
        <v>41000</v>
      </c>
      <c r="V106" s="24"/>
      <c r="W106" s="12">
        <v>89</v>
      </c>
      <c r="X106" s="12">
        <v>100388</v>
      </c>
      <c r="Y106" s="12" t="str">
        <f t="shared" si="7"/>
        <v>30002|50,30004|71,30000|40200</v>
      </c>
    </row>
    <row r="107" spans="2:25" x14ac:dyDescent="0.15">
      <c r="B107" s="12">
        <v>86</v>
      </c>
      <c r="C107" s="12">
        <v>50</v>
      </c>
      <c r="D107" s="12">
        <v>74</v>
      </c>
      <c r="E107" s="12">
        <v>40800</v>
      </c>
      <c r="V107" s="24"/>
      <c r="W107" s="12">
        <v>90</v>
      </c>
      <c r="X107" s="12">
        <v>100389</v>
      </c>
      <c r="Y107" s="12" t="str">
        <f t="shared" si="7"/>
        <v>30002|50,30004|70,30000|40000</v>
      </c>
    </row>
    <row r="108" spans="2:25" x14ac:dyDescent="0.15">
      <c r="B108" s="12">
        <v>87</v>
      </c>
      <c r="C108" s="12">
        <v>50</v>
      </c>
      <c r="D108" s="12">
        <v>73</v>
      </c>
      <c r="E108" s="12">
        <v>40600</v>
      </c>
      <c r="V108" s="24"/>
      <c r="W108" s="12">
        <v>91</v>
      </c>
      <c r="X108" s="12">
        <v>100390</v>
      </c>
      <c r="Y108" s="12" t="str">
        <f t="shared" si="7"/>
        <v>30002|50,30004|69,30000|39800</v>
      </c>
    </row>
    <row r="109" spans="2:25" x14ac:dyDescent="0.15">
      <c r="B109" s="12">
        <v>88</v>
      </c>
      <c r="C109" s="12">
        <v>50</v>
      </c>
      <c r="D109" s="12">
        <v>72</v>
      </c>
      <c r="E109" s="12">
        <v>40400</v>
      </c>
      <c r="V109" s="24"/>
      <c r="W109" s="12">
        <v>92</v>
      </c>
      <c r="X109" s="12">
        <v>100391</v>
      </c>
      <c r="Y109" s="12" t="str">
        <f t="shared" si="7"/>
        <v>30002|50,30004|68,30000|39600</v>
      </c>
    </row>
    <row r="110" spans="2:25" x14ac:dyDescent="0.15">
      <c r="B110" s="12">
        <v>89</v>
      </c>
      <c r="C110" s="12">
        <v>50</v>
      </c>
      <c r="D110" s="12">
        <v>71</v>
      </c>
      <c r="E110" s="12">
        <v>40200</v>
      </c>
      <c r="V110" s="24"/>
      <c r="W110" s="12">
        <v>93</v>
      </c>
      <c r="X110" s="12">
        <v>100392</v>
      </c>
      <c r="Y110" s="12" t="str">
        <f t="shared" si="7"/>
        <v>30002|50,30004|67,30000|39400</v>
      </c>
    </row>
    <row r="111" spans="2:25" x14ac:dyDescent="0.15">
      <c r="B111" s="12">
        <v>90</v>
      </c>
      <c r="C111" s="12">
        <v>50</v>
      </c>
      <c r="D111" s="12">
        <v>70</v>
      </c>
      <c r="E111" s="12">
        <v>40000</v>
      </c>
      <c r="V111" s="24"/>
      <c r="W111" s="12">
        <v>94</v>
      </c>
      <c r="X111" s="12">
        <v>100393</v>
      </c>
      <c r="Y111" s="12" t="str">
        <f t="shared" si="7"/>
        <v>30002|50,30004|66,30000|39200</v>
      </c>
    </row>
    <row r="112" spans="2:25" x14ac:dyDescent="0.15">
      <c r="B112" s="12">
        <v>91</v>
      </c>
      <c r="C112" s="12">
        <v>50</v>
      </c>
      <c r="D112" s="12">
        <v>69</v>
      </c>
      <c r="E112" s="12">
        <v>39800</v>
      </c>
      <c r="V112" s="24"/>
      <c r="W112" s="12">
        <v>95</v>
      </c>
      <c r="X112" s="12">
        <v>100394</v>
      </c>
      <c r="Y112" s="12" t="str">
        <f t="shared" si="7"/>
        <v>30002|50,30004|65,30000|39000</v>
      </c>
    </row>
    <row r="113" spans="2:25" x14ac:dyDescent="0.15">
      <c r="B113" s="12">
        <v>92</v>
      </c>
      <c r="C113" s="12">
        <v>50</v>
      </c>
      <c r="D113" s="12">
        <v>68</v>
      </c>
      <c r="E113" s="12">
        <v>39600</v>
      </c>
      <c r="V113" s="24"/>
      <c r="W113" s="12">
        <v>96</v>
      </c>
      <c r="X113" s="12">
        <v>100395</v>
      </c>
      <c r="Y113" s="12" t="str">
        <f t="shared" si="7"/>
        <v>30002|50,30004|64,30000|38800</v>
      </c>
    </row>
    <row r="114" spans="2:25" x14ac:dyDescent="0.15">
      <c r="B114" s="12">
        <v>93</v>
      </c>
      <c r="C114" s="12">
        <v>50</v>
      </c>
      <c r="D114" s="12">
        <v>67</v>
      </c>
      <c r="E114" s="12">
        <v>39400</v>
      </c>
      <c r="V114" s="24"/>
      <c r="W114" s="12">
        <v>97</v>
      </c>
      <c r="X114" s="12">
        <v>100396</v>
      </c>
      <c r="Y114" s="12" t="str">
        <f t="shared" si="7"/>
        <v>30002|50,30004|63,30000|38600</v>
      </c>
    </row>
    <row r="115" spans="2:25" x14ac:dyDescent="0.15">
      <c r="B115" s="12">
        <v>94</v>
      </c>
      <c r="C115" s="12">
        <v>50</v>
      </c>
      <c r="D115" s="12">
        <v>66</v>
      </c>
      <c r="E115" s="12">
        <v>39200</v>
      </c>
      <c r="V115" s="24"/>
      <c r="W115" s="12">
        <v>98</v>
      </c>
      <c r="X115" s="12">
        <v>100397</v>
      </c>
      <c r="Y115" s="12" t="str">
        <f t="shared" si="7"/>
        <v>30002|50,30004|62,30000|38400</v>
      </c>
    </row>
    <row r="116" spans="2:25" x14ac:dyDescent="0.15">
      <c r="B116" s="12">
        <v>95</v>
      </c>
      <c r="C116" s="12">
        <v>50</v>
      </c>
      <c r="D116" s="12">
        <v>65</v>
      </c>
      <c r="E116" s="12">
        <v>39000</v>
      </c>
      <c r="V116" s="24"/>
      <c r="W116" s="12">
        <v>99</v>
      </c>
      <c r="X116" s="12">
        <v>100398</v>
      </c>
      <c r="Y116" s="12" t="str">
        <f t="shared" si="7"/>
        <v>30002|50,30004|61,30000|38200</v>
      </c>
    </row>
    <row r="117" spans="2:25" x14ac:dyDescent="0.15">
      <c r="B117" s="12">
        <v>96</v>
      </c>
      <c r="C117" s="12">
        <v>50</v>
      </c>
      <c r="D117" s="12">
        <v>64</v>
      </c>
      <c r="E117" s="12">
        <v>38800</v>
      </c>
      <c r="V117" s="24"/>
      <c r="W117" s="12">
        <v>100</v>
      </c>
      <c r="X117" s="12">
        <v>100399</v>
      </c>
      <c r="Y117" s="12" t="str">
        <f t="shared" si="7"/>
        <v>30002|50,30004|60,30000|38000</v>
      </c>
    </row>
    <row r="118" spans="2:25" x14ac:dyDescent="0.15">
      <c r="B118" s="12">
        <v>97</v>
      </c>
      <c r="C118" s="12">
        <v>50</v>
      </c>
      <c r="D118" s="12">
        <v>63</v>
      </c>
      <c r="E118" s="12">
        <v>38600</v>
      </c>
    </row>
    <row r="119" spans="2:25" x14ac:dyDescent="0.15">
      <c r="B119" s="12">
        <v>98</v>
      </c>
      <c r="C119" s="12">
        <v>50</v>
      </c>
      <c r="D119" s="12">
        <v>62</v>
      </c>
      <c r="E119" s="12">
        <v>38400</v>
      </c>
    </row>
    <row r="120" spans="2:25" x14ac:dyDescent="0.15">
      <c r="B120" s="12">
        <v>99</v>
      </c>
      <c r="C120" s="12">
        <v>50</v>
      </c>
      <c r="D120" s="12">
        <v>61</v>
      </c>
      <c r="E120" s="12">
        <v>38200</v>
      </c>
    </row>
    <row r="121" spans="2:25" x14ac:dyDescent="0.15">
      <c r="B121" s="12">
        <v>100</v>
      </c>
      <c r="C121" s="12">
        <v>50</v>
      </c>
      <c r="D121" s="12">
        <v>60</v>
      </c>
      <c r="E121" s="12">
        <v>38000</v>
      </c>
    </row>
  </sheetData>
  <mergeCells count="6">
    <mergeCell ref="V18:V117"/>
    <mergeCell ref="V3:V4"/>
    <mergeCell ref="V5:V11"/>
    <mergeCell ref="V12:V17"/>
    <mergeCell ref="L8:N8"/>
    <mergeCell ref="O8:Q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2016-08-12T02:58:05Z</dcterms:created>
  <dcterms:modified xsi:type="dcterms:W3CDTF">2016-09-01T11:33:15Z</dcterms:modified>
</cp:coreProperties>
</file>