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GodWar\Doc\战神数值整理\"/>
    </mc:Choice>
  </mc:AlternateContent>
  <bookViews>
    <workbookView xWindow="0" yWindow="0" windowWidth="28710" windowHeight="130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U38" i="1" l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R55" i="1" l="1"/>
  <c r="C66" i="1"/>
  <c r="C65" i="1"/>
  <c r="C63" i="1"/>
</calcChain>
</file>

<file path=xl/sharedStrings.xml><?xml version="1.0" encoding="utf-8"?>
<sst xmlns="http://schemas.openxmlformats.org/spreadsheetml/2006/main" count="67" uniqueCount="67">
  <si>
    <t>装备属性计算方式：</t>
  </si>
  <si>
    <t>角色成长属性计算方式</t>
  </si>
  <si>
    <t>角色最终属性计算方式：</t>
  </si>
  <si>
    <t>属性定义</t>
    <phoneticPr fontId="1" type="noConversion"/>
  </si>
  <si>
    <t>生命</t>
    <phoneticPr fontId="1" type="noConversion"/>
  </si>
  <si>
    <t>攻击</t>
    <phoneticPr fontId="1" type="noConversion"/>
  </si>
  <si>
    <t>护甲</t>
    <phoneticPr fontId="1" type="noConversion"/>
  </si>
  <si>
    <t>减免伤害</t>
    <phoneticPr fontId="1" type="noConversion"/>
  </si>
  <si>
    <t>最终伤害</t>
    <phoneticPr fontId="1" type="noConversion"/>
  </si>
  <si>
    <t>暴击几率</t>
    <phoneticPr fontId="1" type="noConversion"/>
  </si>
  <si>
    <t>抗暴几率</t>
    <phoneticPr fontId="1" type="noConversion"/>
  </si>
  <si>
    <t>暴击伤害</t>
    <phoneticPr fontId="1" type="noConversion"/>
  </si>
  <si>
    <t>火</t>
    <phoneticPr fontId="1" type="noConversion"/>
  </si>
  <si>
    <t>冰</t>
    <phoneticPr fontId="1" type="noConversion"/>
  </si>
  <si>
    <t>雷</t>
    <phoneticPr fontId="1" type="noConversion"/>
  </si>
  <si>
    <t>冥</t>
    <phoneticPr fontId="1" type="noConversion"/>
  </si>
  <si>
    <t>火炕</t>
    <phoneticPr fontId="1" type="noConversion"/>
  </si>
  <si>
    <t>冰抗</t>
    <phoneticPr fontId="1" type="noConversion"/>
  </si>
  <si>
    <t>雷抗</t>
    <phoneticPr fontId="1" type="noConversion"/>
  </si>
  <si>
    <t>冥抗</t>
    <phoneticPr fontId="1" type="noConversion"/>
  </si>
  <si>
    <t>属性释义</t>
    <phoneticPr fontId="1" type="noConversion"/>
  </si>
  <si>
    <t>当当前生命值降低为0且无复活类状态时，角色死亡</t>
    <phoneticPr fontId="1" type="noConversion"/>
  </si>
  <si>
    <t>影响普攻与技能伤害的基本属性</t>
    <phoneticPr fontId="1" type="noConversion"/>
  </si>
  <si>
    <t>计算减伤率使用的防御值</t>
    <phoneticPr fontId="1" type="noConversion"/>
  </si>
  <si>
    <t>生命、攻击、护甲、减免伤害、最终伤害等属性计算流程</t>
    <phoneticPr fontId="1" type="noConversion"/>
  </si>
  <si>
    <t>抵消部分受到的最终伤害</t>
    <phoneticPr fontId="1" type="noConversion"/>
  </si>
  <si>
    <t>加强部分造成的最终伤害</t>
    <phoneticPr fontId="1" type="noConversion"/>
  </si>
  <si>
    <t>影响普攻与技能造成伤害时触发暴击的几率</t>
    <phoneticPr fontId="1" type="noConversion"/>
  </si>
  <si>
    <t>抵消部分受到伤害时被暴击的几率</t>
    <phoneticPr fontId="1" type="noConversion"/>
  </si>
  <si>
    <t>触发暴击时的伤害倍数</t>
    <phoneticPr fontId="1" type="noConversion"/>
  </si>
  <si>
    <t>影响普攻与技能造成伤害时火属性伤害效果</t>
    <phoneticPr fontId="1" type="noConversion"/>
  </si>
  <si>
    <t>影响普攻与技能造成伤害时冰属性伤害效果</t>
    <phoneticPr fontId="1" type="noConversion"/>
  </si>
  <si>
    <t>影响普攻与技能造成伤害时雷属性伤害效果</t>
    <phoneticPr fontId="1" type="noConversion"/>
  </si>
  <si>
    <t>影响普攻与技能造成伤害时冥属性伤害效果</t>
    <phoneticPr fontId="1" type="noConversion"/>
  </si>
  <si>
    <t>抵消部分受到普攻与技能造成伤害时火属性伤害效果</t>
    <phoneticPr fontId="1" type="noConversion"/>
  </si>
  <si>
    <t>抵消部分受到普攻与技能造成伤害时冰属性伤害效果</t>
    <phoneticPr fontId="1" type="noConversion"/>
  </si>
  <si>
    <t>抵消部分受到普攻与技能造成伤害时雷属性伤害效果</t>
    <phoneticPr fontId="1" type="noConversion"/>
  </si>
  <si>
    <t>抵消部分受到普攻与技能造成伤害时冥属性伤害效果</t>
    <phoneticPr fontId="1" type="noConversion"/>
  </si>
  <si>
    <t>生命偷取</t>
    <phoneticPr fontId="1" type="noConversion"/>
  </si>
  <si>
    <t>伤害反弹</t>
    <phoneticPr fontId="1" type="noConversion"/>
  </si>
  <si>
    <t>影响造成伤害时回复自身生命值</t>
    <phoneticPr fontId="1" type="noConversion"/>
  </si>
  <si>
    <t>影响受到伤害时对伤害来源反弹伤害值</t>
    <phoneticPr fontId="1" type="noConversion"/>
  </si>
  <si>
    <t>其它计算公式</t>
    <phoneticPr fontId="1" type="noConversion"/>
  </si>
  <si>
    <t>暴击时伤害=非暴击时伤害*暴击伤害</t>
    <phoneticPr fontId="1" type="noConversion"/>
  </si>
  <si>
    <t>上述公式中 攻击类取自身属性，防御类取对手属性。每个公式中的A、C值均不一样，读取配置表</t>
    <phoneticPr fontId="1" type="noConversion"/>
  </si>
  <si>
    <t>元素伤害倍率=C*(元素.攻-元素.抗)/(元素.攻+A)  取值大于等于0</t>
    <phoneticPr fontId="1" type="noConversion"/>
  </si>
  <si>
    <t>初始值+属性等级系数（角色）*角色属性分配比例*属性值系数（role）</t>
    <phoneticPr fontId="1" type="noConversion"/>
  </si>
  <si>
    <t>宠物自身成长属性计算方式：</t>
    <phoneticPr fontId="1" type="noConversion"/>
  </si>
  <si>
    <t>宠物最终属性计算方式：</t>
    <phoneticPr fontId="1" type="noConversion"/>
  </si>
  <si>
    <t>(装备属性+宠物自身成长属性+宝石属性+天赋属性+宝物属性+...)*(1+装备觉醒提升百分比+宝石提升百分比+天赋提升百分比+宝物提升百分比+...）</t>
    <phoneticPr fontId="1" type="noConversion"/>
  </si>
  <si>
    <t>怪物成长属性计算方式</t>
    <phoneticPr fontId="1" type="noConversion"/>
  </si>
  <si>
    <t>怪物最终属性计算方式</t>
    <phoneticPr fontId="1" type="noConversion"/>
  </si>
  <si>
    <t>注：在pvp场景内，角色的生命会放大一定倍数，控制pvp战斗节奏</t>
    <phoneticPr fontId="1" type="noConversion"/>
  </si>
  <si>
    <t>注：装备成长属性点数放configvalue配置</t>
    <phoneticPr fontId="1" type="noConversion"/>
  </si>
  <si>
    <t>注：宠物属性点数放configvalue配置</t>
    <phoneticPr fontId="1" type="noConversion"/>
  </si>
  <si>
    <t>初始值*(1+装备进阶属性增量系数(初值)+装备觉醒属性增量系数(初值)）+属性等级系数（角色）*装备成长属性点数*装备属性分配比例*属性值系数（role）*(1+装备进阶属性增量系数(等级)+装备觉醒属性增量系数(等级)）</t>
    <phoneticPr fontId="1" type="noConversion"/>
  </si>
  <si>
    <t>宠物属性初值*(1+宠物进阶属性增量(初值)+宠物升星属性增量(初值)）+属性等级系数（角色）*宠物属性点数*宠物属性分配比例*属性值系数（role）)*(1+宠物进阶属性增量(等级)+宠物升星属性增量(等级)）</t>
    <phoneticPr fontId="1" type="noConversion"/>
  </si>
  <si>
    <t>减伤率=C*护甲/(护甲+B+A*属性等级系数（角色）)</t>
    <phoneticPr fontId="1" type="noConversion"/>
  </si>
  <si>
    <t>(怪物自身成长属性+宝石属性+天赋属性+宝物属性+...)*(1+装备觉醒提升百分比+宝石提升百分比+天赋提升百分比+宝物提升百分比+...）*（1+关卡怪物属性修正系数)+关卡怪物固定属性修正系数</t>
    <phoneticPr fontId="1" type="noConversion"/>
  </si>
  <si>
    <t>初始值*(1+装备进阶属性增量系数(初值)+装备觉醒属性增量系数(初值)）+5*0.18*0.5*200*(1+装备进阶属性增量系数(等级)+装备觉醒属性增量系数(等级)）</t>
    <phoneticPr fontId="1" type="noConversion"/>
  </si>
  <si>
    <t>攻</t>
    <phoneticPr fontId="1" type="noConversion"/>
  </si>
  <si>
    <t>抗</t>
    <phoneticPr fontId="1" type="noConversion"/>
  </si>
  <si>
    <t>C</t>
    <phoneticPr fontId="1" type="noConversion"/>
  </si>
  <si>
    <t>A</t>
    <phoneticPr fontId="1" type="noConversion"/>
  </si>
  <si>
    <t>(初始值+属性等级系数（怪物）*怪物属性分配比例*属性值系数（monster）)</t>
    <phoneticPr fontId="1" type="noConversion"/>
  </si>
  <si>
    <r>
      <t>(装备属性+角色成长属性+宝石属性+天赋属性+宝物属性+...)*(1+装备觉醒提升百分比+宝石提升百分比+天赋提升百分比+宝物提升百分比+...）*(1+room角色修正系数</t>
    </r>
    <r>
      <rPr>
        <sz val="9"/>
        <color rgb="FFFF0000"/>
        <rFont val="宋体"/>
        <family val="3"/>
        <charset val="134"/>
      </rPr>
      <t>(只对生命有效)</t>
    </r>
    <r>
      <rPr>
        <sz val="9"/>
        <color indexed="8"/>
        <rFont val="宋体"/>
        <family val="3"/>
        <charset val="134"/>
      </rPr>
      <t>)</t>
    </r>
    <phoneticPr fontId="1" type="noConversion"/>
  </si>
  <si>
    <t>非暴击时伤害=C*(攻击*(1-减伤率)+max(最终伤害-减免伤害,0))*技能伤害修正系数*技能伤害事件伤害系数*(1+斩打刺属性修正)（1+元素伤害倍率)*（1+攻击伤害加剧之和-受到伤害降低之和）*rand(95%,105%)   取值大于等于1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</si>
</sst>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5" xfId="0" applyFont="1" applyBorder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4" fillId="0" borderId="4" xfId="0" applyFont="1" applyBorder="1" applyAlignment="1">
      <alignment vertical="center"/>
    </xf>
    <xf numFmtId="0" fontId="1" fillId="0" borderId="6" xfId="0" applyFont="1" applyBorder="1">
      <alignment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>
      <alignment vertical="center"/>
    </xf>
    <xf numFmtId="0" fontId="3" fillId="0" borderId="4" xfId="0" applyFont="1" applyFill="1" applyBorder="1" applyAlignment="1">
      <alignment vertical="center"/>
    </xf>
    <xf numFmtId="0" fontId="1" fillId="0" borderId="5" xfId="0" applyFont="1" applyFill="1" applyBorder="1">
      <alignment vertical="center"/>
    </xf>
    <xf numFmtId="0" fontId="3" fillId="0" borderId="7" xfId="0" applyFont="1" applyFill="1" applyBorder="1" applyAlignment="1">
      <alignment vertical="center"/>
    </xf>
    <xf numFmtId="176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66"/>
  <sheetViews>
    <sheetView tabSelected="1" topLeftCell="A22" zoomScaleSheetLayoutView="100" workbookViewId="0">
      <selection activeCell="A54" sqref="A54"/>
    </sheetView>
  </sheetViews>
  <sheetFormatPr defaultColWidth="9" defaultRowHeight="11.25" x14ac:dyDescent="0.15"/>
  <cols>
    <col min="1" max="16384" width="9" style="5"/>
  </cols>
  <sheetData>
    <row r="1" spans="1:16" x14ac:dyDescent="0.15">
      <c r="A1" s="1" t="s">
        <v>3</v>
      </c>
      <c r="B1" s="2" t="s">
        <v>20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4"/>
    </row>
    <row r="2" spans="1:16" x14ac:dyDescent="0.15">
      <c r="A2" s="19" t="s">
        <v>4</v>
      </c>
      <c r="B2" s="17" t="s">
        <v>21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/>
      <c r="P2" s="20"/>
    </row>
    <row r="3" spans="1:16" x14ac:dyDescent="0.15">
      <c r="A3" s="19" t="s">
        <v>5</v>
      </c>
      <c r="B3" s="17" t="s">
        <v>22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8"/>
      <c r="P3" s="20"/>
    </row>
    <row r="4" spans="1:16" x14ac:dyDescent="0.15">
      <c r="A4" s="19" t="s">
        <v>6</v>
      </c>
      <c r="B4" s="17" t="s">
        <v>23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8"/>
      <c r="P4" s="20"/>
    </row>
    <row r="5" spans="1:16" x14ac:dyDescent="0.15">
      <c r="A5" s="19" t="s">
        <v>7</v>
      </c>
      <c r="B5" s="17" t="s">
        <v>25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8"/>
      <c r="P5" s="20"/>
    </row>
    <row r="6" spans="1:16" x14ac:dyDescent="0.15">
      <c r="A6" s="19" t="s">
        <v>8</v>
      </c>
      <c r="B6" s="17" t="s">
        <v>26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8"/>
      <c r="P6" s="20"/>
    </row>
    <row r="7" spans="1:16" x14ac:dyDescent="0.15">
      <c r="A7" s="19" t="s">
        <v>9</v>
      </c>
      <c r="B7" s="17" t="s">
        <v>27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20"/>
    </row>
    <row r="8" spans="1:16" x14ac:dyDescent="0.15">
      <c r="A8" s="19" t="s">
        <v>10</v>
      </c>
      <c r="B8" s="17" t="s">
        <v>28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8"/>
      <c r="P8" s="20"/>
    </row>
    <row r="9" spans="1:16" x14ac:dyDescent="0.15">
      <c r="A9" s="19" t="s">
        <v>11</v>
      </c>
      <c r="B9" s="17" t="s">
        <v>29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8"/>
      <c r="P9" s="20"/>
    </row>
    <row r="10" spans="1:16" x14ac:dyDescent="0.15">
      <c r="A10" s="19" t="s">
        <v>38</v>
      </c>
      <c r="B10" s="17" t="s">
        <v>40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8"/>
      <c r="P10" s="20"/>
    </row>
    <row r="11" spans="1:16" x14ac:dyDescent="0.15">
      <c r="A11" s="19" t="s">
        <v>39</v>
      </c>
      <c r="B11" s="17" t="s">
        <v>41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8"/>
      <c r="P11" s="20"/>
    </row>
    <row r="12" spans="1:16" x14ac:dyDescent="0.15">
      <c r="A12" s="19" t="s">
        <v>12</v>
      </c>
      <c r="B12" s="17" t="s">
        <v>30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8"/>
      <c r="P12" s="20"/>
    </row>
    <row r="13" spans="1:16" x14ac:dyDescent="0.15">
      <c r="A13" s="19" t="s">
        <v>13</v>
      </c>
      <c r="B13" s="17" t="s">
        <v>31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8"/>
      <c r="P13" s="20"/>
    </row>
    <row r="14" spans="1:16" x14ac:dyDescent="0.15">
      <c r="A14" s="6" t="s">
        <v>14</v>
      </c>
      <c r="B14" s="17" t="s">
        <v>32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8"/>
    </row>
    <row r="15" spans="1:16" x14ac:dyDescent="0.15">
      <c r="A15" s="6" t="s">
        <v>15</v>
      </c>
      <c r="B15" s="17" t="s">
        <v>33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8"/>
    </row>
    <row r="16" spans="1:16" x14ac:dyDescent="0.15">
      <c r="A16" s="6" t="s">
        <v>16</v>
      </c>
      <c r="B16" s="17" t="s">
        <v>34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8"/>
    </row>
    <row r="17" spans="1:21" x14ac:dyDescent="0.15">
      <c r="A17" s="6" t="s">
        <v>17</v>
      </c>
      <c r="B17" s="17" t="s">
        <v>35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8"/>
    </row>
    <row r="18" spans="1:21" x14ac:dyDescent="0.15">
      <c r="A18" s="6" t="s">
        <v>18</v>
      </c>
      <c r="B18" s="17" t="s">
        <v>36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8"/>
    </row>
    <row r="19" spans="1:21" x14ac:dyDescent="0.15">
      <c r="A19" s="16" t="s">
        <v>19</v>
      </c>
      <c r="B19" s="21" t="s">
        <v>37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/>
    </row>
    <row r="21" spans="1:21" x14ac:dyDescent="0.15">
      <c r="A21" s="1" t="s">
        <v>24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3"/>
      <c r="P21" s="4"/>
    </row>
    <row r="22" spans="1:21" x14ac:dyDescent="0.1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8"/>
    </row>
    <row r="23" spans="1:21" x14ac:dyDescent="0.15">
      <c r="A23" s="9" t="s">
        <v>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7"/>
      <c r="P23" s="8"/>
    </row>
    <row r="24" spans="1:21" x14ac:dyDescent="0.15">
      <c r="A24" s="9" t="s">
        <v>55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7"/>
      <c r="P24" s="8"/>
      <c r="R24" s="5" t="s">
        <v>59</v>
      </c>
      <c r="U24" s="22"/>
    </row>
    <row r="25" spans="1:21" x14ac:dyDescent="0.15">
      <c r="A25" s="15" t="s">
        <v>53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7"/>
      <c r="P25" s="8"/>
      <c r="U25" s="22"/>
    </row>
    <row r="26" spans="1:21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7"/>
      <c r="P26" s="8"/>
      <c r="U26" s="22"/>
    </row>
    <row r="27" spans="1:21" x14ac:dyDescent="0.15">
      <c r="A27" s="9" t="s">
        <v>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7"/>
      <c r="P27" s="8"/>
      <c r="U27" s="22"/>
    </row>
    <row r="28" spans="1:21" x14ac:dyDescent="0.15">
      <c r="A28" s="9" t="s">
        <v>46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7"/>
      <c r="P28" s="8"/>
      <c r="U28" s="22"/>
    </row>
    <row r="29" spans="1:21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7"/>
      <c r="P29" s="8"/>
      <c r="U29" s="22"/>
    </row>
    <row r="30" spans="1:21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7"/>
      <c r="P30" s="8"/>
      <c r="U30" s="22"/>
    </row>
    <row r="31" spans="1:21" x14ac:dyDescent="0.15">
      <c r="A31" s="9" t="s">
        <v>2</v>
      </c>
      <c r="B31" s="10"/>
      <c r="C31" s="10"/>
      <c r="D31" s="10"/>
      <c r="E31" s="10"/>
      <c r="F31" s="10"/>
      <c r="G31" s="10"/>
      <c r="H31" s="10"/>
      <c r="J31" s="10"/>
      <c r="K31" s="10"/>
      <c r="L31" s="10"/>
      <c r="M31" s="10"/>
      <c r="N31" s="10"/>
      <c r="O31" s="7"/>
      <c r="P31" s="8"/>
      <c r="U31" s="22"/>
    </row>
    <row r="32" spans="1:21" x14ac:dyDescent="0.15">
      <c r="A32" s="9" t="s">
        <v>65</v>
      </c>
      <c r="B32" s="10"/>
      <c r="C32" s="10"/>
      <c r="D32" s="10"/>
      <c r="E32" s="10"/>
      <c r="F32" s="10"/>
      <c r="G32" s="10"/>
      <c r="H32" s="10"/>
      <c r="J32" s="10"/>
      <c r="K32" s="10"/>
      <c r="L32" s="10"/>
      <c r="M32" s="10"/>
      <c r="N32" s="10"/>
      <c r="O32" s="7"/>
      <c r="P32" s="8"/>
      <c r="U32" s="22"/>
    </row>
    <row r="33" spans="1:21" x14ac:dyDescent="0.15">
      <c r="A33" s="15" t="s">
        <v>52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7"/>
      <c r="P33" s="8"/>
      <c r="U33" s="22"/>
    </row>
    <row r="34" spans="1:21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7"/>
      <c r="P34" s="8"/>
      <c r="U34" s="22"/>
    </row>
    <row r="35" spans="1:21" x14ac:dyDescent="0.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7"/>
      <c r="P35" s="8"/>
      <c r="T35" s="5" t="s">
        <v>62</v>
      </c>
      <c r="U35" s="22" t="s">
        <v>63</v>
      </c>
    </row>
    <row r="36" spans="1:21" x14ac:dyDescent="0.15">
      <c r="F36" s="10"/>
      <c r="G36" s="10"/>
      <c r="H36" s="10"/>
      <c r="I36" s="10"/>
      <c r="J36" s="10"/>
      <c r="K36" s="10"/>
      <c r="L36" s="10"/>
      <c r="M36" s="10"/>
      <c r="N36" s="10"/>
      <c r="O36" s="7"/>
      <c r="P36" s="8"/>
      <c r="T36" s="5">
        <v>0.5</v>
      </c>
      <c r="U36" s="22">
        <v>1000</v>
      </c>
    </row>
    <row r="37" spans="1:21" x14ac:dyDescent="0.15">
      <c r="A37" s="5" t="s">
        <v>47</v>
      </c>
      <c r="F37" s="10"/>
      <c r="G37" s="10"/>
      <c r="H37" s="10"/>
      <c r="I37" s="10"/>
      <c r="J37" s="10"/>
      <c r="K37" s="10"/>
      <c r="L37" s="10"/>
      <c r="M37" s="10"/>
      <c r="N37" s="10"/>
      <c r="O37" s="7"/>
      <c r="P37" s="8"/>
      <c r="S37" s="5" t="s">
        <v>60</v>
      </c>
      <c r="T37" s="5" t="s">
        <v>61</v>
      </c>
      <c r="U37" s="22"/>
    </row>
    <row r="38" spans="1:21" x14ac:dyDescent="0.15">
      <c r="A38" s="9" t="s">
        <v>56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7"/>
      <c r="P38" s="8"/>
      <c r="S38" s="5">
        <v>100</v>
      </c>
      <c r="T38" s="5">
        <v>0</v>
      </c>
      <c r="U38" s="22">
        <f>$T$36*(S38-T38)/(S38+$U$36)</f>
        <v>4.5454545454545456E-2</v>
      </c>
    </row>
    <row r="39" spans="1:21" x14ac:dyDescent="0.15">
      <c r="A39" s="15" t="s">
        <v>54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7"/>
      <c r="P39" s="8"/>
      <c r="S39" s="5">
        <v>200</v>
      </c>
      <c r="T39" s="5">
        <v>25</v>
      </c>
      <c r="U39" s="22">
        <f t="shared" ref="U39:U51" si="0">$T$36*(S39-T39)/(S39+$U$36)</f>
        <v>7.2916666666666671E-2</v>
      </c>
    </row>
    <row r="40" spans="1:21" x14ac:dyDescent="0.15">
      <c r="A40" s="9" t="s">
        <v>48</v>
      </c>
      <c r="B40" s="10"/>
      <c r="C40" s="10"/>
      <c r="D40" s="10"/>
      <c r="E40" s="10"/>
      <c r="F40" s="10"/>
      <c r="G40" s="10"/>
      <c r="H40" s="10"/>
      <c r="J40" s="10"/>
      <c r="K40" s="10"/>
      <c r="L40" s="10"/>
      <c r="M40" s="10"/>
      <c r="N40" s="10"/>
      <c r="O40" s="7"/>
      <c r="P40" s="8"/>
      <c r="S40" s="5">
        <v>300</v>
      </c>
      <c r="T40" s="5">
        <v>50</v>
      </c>
      <c r="U40" s="22">
        <f t="shared" si="0"/>
        <v>9.6153846153846159E-2</v>
      </c>
    </row>
    <row r="41" spans="1:21" x14ac:dyDescent="0.15">
      <c r="A41" s="9" t="s">
        <v>49</v>
      </c>
      <c r="B41" s="10"/>
      <c r="C41" s="10"/>
      <c r="D41" s="10"/>
      <c r="E41" s="10"/>
      <c r="F41" s="10"/>
      <c r="G41" s="10"/>
      <c r="H41" s="10"/>
      <c r="J41" s="10"/>
      <c r="K41" s="10"/>
      <c r="L41" s="10"/>
      <c r="M41" s="10"/>
      <c r="N41" s="10"/>
      <c r="O41" s="7"/>
      <c r="P41" s="8"/>
      <c r="S41" s="5">
        <v>400</v>
      </c>
      <c r="T41" s="5">
        <v>75</v>
      </c>
      <c r="U41" s="22">
        <f t="shared" si="0"/>
        <v>0.11607142857142858</v>
      </c>
    </row>
    <row r="42" spans="1:21" x14ac:dyDescent="0.15">
      <c r="A42" s="9"/>
      <c r="B42" s="10"/>
      <c r="C42" s="10"/>
      <c r="D42" s="10"/>
      <c r="E42" s="10"/>
      <c r="F42" s="10"/>
      <c r="G42" s="10"/>
      <c r="H42" s="10"/>
      <c r="J42" s="10"/>
      <c r="K42" s="10"/>
      <c r="L42" s="10"/>
      <c r="M42" s="10"/>
      <c r="N42" s="10"/>
      <c r="O42" s="7"/>
      <c r="P42" s="8"/>
      <c r="S42" s="5">
        <v>500</v>
      </c>
      <c r="T42" s="5">
        <v>100</v>
      </c>
      <c r="U42" s="22">
        <f t="shared" si="0"/>
        <v>0.13333333333333333</v>
      </c>
    </row>
    <row r="43" spans="1:21" x14ac:dyDescent="0.15">
      <c r="A43" s="9" t="s">
        <v>50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7"/>
      <c r="P43" s="8"/>
      <c r="S43" s="5">
        <v>600</v>
      </c>
      <c r="T43" s="5">
        <v>125</v>
      </c>
      <c r="U43" s="22">
        <f t="shared" si="0"/>
        <v>0.1484375</v>
      </c>
    </row>
    <row r="44" spans="1:21" x14ac:dyDescent="0.15">
      <c r="A44" s="9" t="s">
        <v>64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7"/>
      <c r="P44" s="8"/>
      <c r="S44" s="5">
        <v>700</v>
      </c>
      <c r="T44" s="5">
        <v>150</v>
      </c>
      <c r="U44" s="22">
        <f t="shared" si="0"/>
        <v>0.16176470588235295</v>
      </c>
    </row>
    <row r="45" spans="1:21" x14ac:dyDescent="0.15">
      <c r="F45" s="10"/>
      <c r="G45" s="10"/>
      <c r="H45" s="10"/>
      <c r="I45" s="10"/>
      <c r="J45" s="10"/>
      <c r="K45" s="10"/>
      <c r="L45" s="10"/>
      <c r="M45" s="10"/>
      <c r="N45" s="10"/>
      <c r="O45" s="7"/>
      <c r="P45" s="8"/>
      <c r="S45" s="5">
        <v>800</v>
      </c>
      <c r="T45" s="5">
        <v>175</v>
      </c>
      <c r="U45" s="22">
        <f t="shared" si="0"/>
        <v>0.1736111111111111</v>
      </c>
    </row>
    <row r="46" spans="1:21" x14ac:dyDescent="0.15">
      <c r="A46" s="5" t="s">
        <v>51</v>
      </c>
      <c r="F46" s="10"/>
      <c r="G46" s="10"/>
      <c r="H46" s="10"/>
      <c r="I46" s="10"/>
      <c r="J46" s="10"/>
      <c r="K46" s="10"/>
      <c r="L46" s="10"/>
      <c r="M46" s="10"/>
      <c r="N46" s="10"/>
      <c r="O46" s="7"/>
      <c r="P46" s="8"/>
      <c r="S46" s="5">
        <v>900</v>
      </c>
      <c r="T46" s="5">
        <v>200</v>
      </c>
      <c r="U46" s="22">
        <f t="shared" si="0"/>
        <v>0.18421052631578946</v>
      </c>
    </row>
    <row r="47" spans="1:21" x14ac:dyDescent="0.15">
      <c r="A47" s="9" t="s">
        <v>58</v>
      </c>
      <c r="F47" s="10"/>
      <c r="G47" s="10"/>
      <c r="H47" s="10"/>
      <c r="I47" s="10"/>
      <c r="J47" s="10"/>
      <c r="K47" s="10"/>
      <c r="L47" s="10"/>
      <c r="M47" s="10"/>
      <c r="N47" s="10"/>
      <c r="O47" s="7"/>
      <c r="P47" s="8"/>
      <c r="S47" s="5">
        <v>1000</v>
      </c>
      <c r="T47" s="5">
        <v>225</v>
      </c>
      <c r="U47" s="22">
        <f t="shared" si="0"/>
        <v>0.19375000000000001</v>
      </c>
    </row>
    <row r="48" spans="1:21" x14ac:dyDescent="0.15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3"/>
      <c r="P48" s="14"/>
      <c r="S48" s="5">
        <v>1100</v>
      </c>
      <c r="T48" s="5">
        <v>250</v>
      </c>
      <c r="U48" s="22">
        <f t="shared" si="0"/>
        <v>0.20238095238095238</v>
      </c>
    </row>
    <row r="49" spans="1:21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7"/>
      <c r="P49" s="7"/>
      <c r="S49" s="5">
        <v>1200</v>
      </c>
      <c r="T49" s="5">
        <v>275</v>
      </c>
      <c r="U49" s="22">
        <f t="shared" si="0"/>
        <v>0.21022727272727273</v>
      </c>
    </row>
    <row r="50" spans="1:21" x14ac:dyDescent="0.15">
      <c r="A50" s="1" t="s">
        <v>42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4"/>
      <c r="S50" s="5">
        <v>1300</v>
      </c>
      <c r="T50" s="5">
        <v>300</v>
      </c>
      <c r="U50" s="22">
        <f t="shared" si="0"/>
        <v>0.21739130434782608</v>
      </c>
    </row>
    <row r="51" spans="1:21" x14ac:dyDescent="0.15">
      <c r="A51" s="9" t="s">
        <v>57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8"/>
      <c r="S51" s="5">
        <v>1400</v>
      </c>
      <c r="T51" s="5">
        <v>325</v>
      </c>
      <c r="U51" s="22">
        <f t="shared" si="0"/>
        <v>0.22395833333333334</v>
      </c>
    </row>
    <row r="52" spans="1:21" x14ac:dyDescent="0.15">
      <c r="A52" s="5" t="s">
        <v>45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7"/>
      <c r="P52" s="8"/>
      <c r="U52" s="22"/>
    </row>
    <row r="53" spans="1:21" x14ac:dyDescent="0.15">
      <c r="A53" s="9" t="s">
        <v>66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7"/>
      <c r="P53" s="8"/>
      <c r="U53" s="22"/>
    </row>
    <row r="54" spans="1:21" x14ac:dyDescent="0.15">
      <c r="A54" s="9" t="s">
        <v>43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7"/>
      <c r="P54" s="8"/>
      <c r="U54" s="22"/>
    </row>
    <row r="55" spans="1:21" x14ac:dyDescent="0.15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7"/>
      <c r="P55" s="8"/>
      <c r="R55" s="5">
        <f>1*341/(341+0+0.429*38)</f>
        <v>0.95437473062003564</v>
      </c>
      <c r="U55" s="22"/>
    </row>
    <row r="56" spans="1:21" x14ac:dyDescent="0.15">
      <c r="A56" s="15" t="s">
        <v>44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7"/>
      <c r="P56" s="8"/>
      <c r="U56" s="22"/>
    </row>
    <row r="57" spans="1:21" x14ac:dyDescent="0.15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7"/>
      <c r="P57" s="8"/>
      <c r="U57" s="22"/>
    </row>
    <row r="58" spans="1:21" x14ac:dyDescent="0.15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7"/>
      <c r="P58" s="8"/>
    </row>
    <row r="59" spans="1:21" x14ac:dyDescent="0.15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7"/>
      <c r="P59" s="8"/>
    </row>
    <row r="60" spans="1:21" x14ac:dyDescent="0.15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3"/>
      <c r="P60" s="14"/>
    </row>
    <row r="63" spans="1:21" x14ac:dyDescent="0.15">
      <c r="C63" s="5">
        <f>1*204/(204+0+0.667*211)</f>
        <v>0.59175545415780728</v>
      </c>
    </row>
    <row r="65" spans="3:3" x14ac:dyDescent="0.15">
      <c r="C65" s="5">
        <f>404*(1-C63)</f>
        <v>164.93079652024585</v>
      </c>
    </row>
    <row r="66" spans="3:3" x14ac:dyDescent="0.15">
      <c r="C66" s="5">
        <f>4050/(C65*1.8)</f>
        <v>13.642085331976217</v>
      </c>
    </row>
  </sheetData>
  <phoneticPr fontId="1" type="noConversion"/>
  <pageMargins left="0.75" right="0.75" top="1" bottom="1" header="0.51111111111111107" footer="0.51111111111111107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SheetLayoutView="100" workbookViewId="0"/>
  </sheetViews>
  <sheetFormatPr defaultColWidth="9" defaultRowHeight="14.25" x14ac:dyDescent="0.15"/>
  <sheetData/>
  <phoneticPr fontId="1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SheetLayoutView="100" workbookViewId="0"/>
  </sheetViews>
  <sheetFormatPr defaultColWidth="9" defaultRowHeight="14.25" x14ac:dyDescent="0.15"/>
  <sheetData/>
  <phoneticPr fontId="1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Sky123.Org</cp:lastModifiedBy>
  <cp:revision/>
  <dcterms:created xsi:type="dcterms:W3CDTF">2014-12-26T01:08:05Z</dcterms:created>
  <dcterms:modified xsi:type="dcterms:W3CDTF">2016-08-05T05:54:14Z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2052-9.1.0.4879</vt:lpwstr>
  </property>
</Properties>
</file>