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GodWar\Doc\战神数值整理\"/>
    </mc:Choice>
  </mc:AlternateContent>
  <bookViews>
    <workbookView xWindow="0" yWindow="0" windowWidth="28800" windowHeight="12225"/>
  </bookViews>
  <sheets>
    <sheet name="天赋属性" sheetId="1" r:id="rId1"/>
  </sheets>
  <externalReferences>
    <externalReference r:id="rId2"/>
  </externalReference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1" l="1"/>
  <c r="R13" i="1"/>
  <c r="S13" i="1"/>
  <c r="T13" i="1"/>
  <c r="U13" i="1"/>
  <c r="Q14" i="1"/>
  <c r="R14" i="1"/>
  <c r="S14" i="1"/>
  <c r="T14" i="1"/>
  <c r="U14" i="1"/>
  <c r="Q15" i="1"/>
  <c r="R15" i="1"/>
  <c r="S15" i="1"/>
  <c r="T15" i="1"/>
  <c r="U15" i="1"/>
  <c r="Q16" i="1"/>
  <c r="R16" i="1"/>
  <c r="S16" i="1"/>
  <c r="T16" i="1"/>
  <c r="U16" i="1"/>
  <c r="Q17" i="1"/>
  <c r="R17" i="1"/>
  <c r="S17" i="1"/>
  <c r="T17" i="1"/>
  <c r="U17" i="1"/>
  <c r="Q18" i="1"/>
  <c r="R18" i="1"/>
  <c r="S18" i="1"/>
  <c r="T18" i="1"/>
  <c r="U18" i="1"/>
  <c r="Q19" i="1"/>
  <c r="R19" i="1"/>
  <c r="S19" i="1"/>
  <c r="T19" i="1"/>
  <c r="U19" i="1"/>
  <c r="Q20" i="1"/>
  <c r="R20" i="1"/>
  <c r="S20" i="1"/>
  <c r="T20" i="1"/>
  <c r="U20" i="1"/>
  <c r="Q21" i="1"/>
  <c r="R21" i="1"/>
  <c r="S21" i="1"/>
  <c r="T21" i="1"/>
  <c r="U21" i="1"/>
  <c r="Q22" i="1"/>
  <c r="R22" i="1"/>
  <c r="S22" i="1"/>
  <c r="T22" i="1"/>
  <c r="U22" i="1"/>
  <c r="Q23" i="1"/>
  <c r="R23" i="1"/>
  <c r="S23" i="1"/>
  <c r="T23" i="1"/>
  <c r="U23" i="1"/>
  <c r="Q24" i="1"/>
  <c r="R24" i="1"/>
  <c r="S24" i="1"/>
  <c r="T24" i="1"/>
  <c r="U24" i="1"/>
  <c r="Q25" i="1"/>
  <c r="R25" i="1"/>
  <c r="S25" i="1"/>
  <c r="T25" i="1"/>
  <c r="U25" i="1"/>
  <c r="Q26" i="1"/>
  <c r="R26" i="1"/>
  <c r="S26" i="1"/>
  <c r="T26" i="1"/>
  <c r="U26" i="1"/>
  <c r="Q27" i="1"/>
  <c r="R27" i="1"/>
  <c r="S27" i="1"/>
  <c r="T27" i="1"/>
  <c r="U27" i="1"/>
  <c r="Q28" i="1"/>
  <c r="R28" i="1"/>
  <c r="S28" i="1"/>
  <c r="T28" i="1"/>
  <c r="U28" i="1"/>
  <c r="Q29" i="1"/>
  <c r="R29" i="1"/>
  <c r="S29" i="1"/>
  <c r="T29" i="1"/>
  <c r="U29" i="1"/>
  <c r="Q30" i="1"/>
  <c r="R30" i="1"/>
  <c r="S30" i="1"/>
  <c r="T30" i="1"/>
  <c r="U30" i="1"/>
  <c r="Q31" i="1"/>
  <c r="R31" i="1"/>
  <c r="S31" i="1"/>
  <c r="T31" i="1"/>
  <c r="U31" i="1"/>
  <c r="Q32" i="1"/>
  <c r="R32" i="1"/>
  <c r="S32" i="1"/>
  <c r="T32" i="1"/>
  <c r="U32" i="1"/>
  <c r="Q33" i="1"/>
  <c r="R33" i="1"/>
  <c r="S33" i="1"/>
  <c r="T33" i="1"/>
  <c r="U33" i="1"/>
  <c r="Q34" i="1"/>
  <c r="R34" i="1"/>
  <c r="S34" i="1"/>
  <c r="T34" i="1"/>
  <c r="U34" i="1"/>
  <c r="Q35" i="1"/>
  <c r="R35" i="1"/>
  <c r="S35" i="1"/>
  <c r="T35" i="1"/>
  <c r="U35" i="1"/>
  <c r="Q36" i="1"/>
  <c r="R36" i="1"/>
  <c r="S36" i="1"/>
  <c r="T36" i="1"/>
  <c r="U36" i="1"/>
  <c r="Q37" i="1"/>
  <c r="R37" i="1"/>
  <c r="S37" i="1"/>
  <c r="T37" i="1"/>
  <c r="U37" i="1"/>
  <c r="Q38" i="1"/>
  <c r="R38" i="1"/>
  <c r="S38" i="1"/>
  <c r="T38" i="1"/>
  <c r="U38" i="1"/>
  <c r="Q39" i="1"/>
  <c r="R39" i="1"/>
  <c r="S39" i="1"/>
  <c r="T39" i="1"/>
  <c r="U39" i="1"/>
  <c r="Q40" i="1"/>
  <c r="R40" i="1"/>
  <c r="S40" i="1"/>
  <c r="T40" i="1"/>
  <c r="U40" i="1"/>
  <c r="Q41" i="1"/>
  <c r="R41" i="1"/>
  <c r="S41" i="1"/>
  <c r="T41" i="1"/>
  <c r="U41" i="1"/>
  <c r="Q42" i="1"/>
  <c r="R42" i="1"/>
  <c r="S42" i="1"/>
  <c r="T42" i="1"/>
  <c r="U42" i="1"/>
  <c r="Q43" i="1"/>
  <c r="R43" i="1"/>
  <c r="S43" i="1"/>
  <c r="T43" i="1"/>
  <c r="U43" i="1"/>
  <c r="Q44" i="1"/>
  <c r="R44" i="1"/>
  <c r="S44" i="1"/>
  <c r="T44" i="1"/>
  <c r="U44" i="1"/>
  <c r="Q45" i="1"/>
  <c r="R45" i="1"/>
  <c r="S45" i="1"/>
  <c r="T45" i="1"/>
  <c r="U45" i="1"/>
  <c r="Q46" i="1"/>
  <c r="R46" i="1"/>
  <c r="S46" i="1"/>
  <c r="T46" i="1"/>
  <c r="U46" i="1"/>
  <c r="Q47" i="1"/>
  <c r="R47" i="1"/>
  <c r="S47" i="1"/>
  <c r="T47" i="1"/>
  <c r="U47" i="1"/>
  <c r="Q48" i="1"/>
  <c r="R48" i="1"/>
  <c r="S48" i="1"/>
  <c r="T48" i="1"/>
  <c r="U48" i="1"/>
  <c r="Q49" i="1"/>
  <c r="R49" i="1"/>
  <c r="S49" i="1"/>
  <c r="T49" i="1"/>
  <c r="U49" i="1"/>
  <c r="Q50" i="1"/>
  <c r="R50" i="1"/>
  <c r="S50" i="1"/>
  <c r="T50" i="1"/>
  <c r="U50" i="1"/>
  <c r="Q51" i="1"/>
  <c r="R51" i="1"/>
  <c r="S51" i="1"/>
  <c r="T51" i="1"/>
  <c r="U51" i="1"/>
  <c r="Q52" i="1"/>
  <c r="R52" i="1"/>
  <c r="S52" i="1"/>
  <c r="T52" i="1"/>
  <c r="U52" i="1"/>
  <c r="Q53" i="1"/>
  <c r="R53" i="1"/>
  <c r="S53" i="1"/>
  <c r="T53" i="1"/>
  <c r="U53" i="1"/>
  <c r="Q54" i="1"/>
  <c r="R54" i="1"/>
  <c r="S54" i="1"/>
  <c r="T54" i="1"/>
  <c r="U54" i="1"/>
  <c r="Q55" i="1"/>
  <c r="R55" i="1"/>
  <c r="S55" i="1"/>
  <c r="T55" i="1"/>
  <c r="U55" i="1"/>
  <c r="Q56" i="1"/>
  <c r="R56" i="1"/>
  <c r="S56" i="1"/>
  <c r="T56" i="1"/>
  <c r="U56" i="1"/>
  <c r="Q57" i="1"/>
  <c r="R57" i="1"/>
  <c r="S57" i="1"/>
  <c r="T57" i="1"/>
  <c r="U57" i="1"/>
  <c r="Q58" i="1"/>
  <c r="R58" i="1"/>
  <c r="S58" i="1"/>
  <c r="T58" i="1"/>
  <c r="U58" i="1"/>
  <c r="Q59" i="1"/>
  <c r="R59" i="1"/>
  <c r="S59" i="1"/>
  <c r="T59" i="1"/>
  <c r="U59" i="1"/>
  <c r="Q60" i="1"/>
  <c r="R60" i="1"/>
  <c r="S60" i="1"/>
  <c r="T60" i="1"/>
  <c r="U60" i="1"/>
  <c r="Q61" i="1"/>
  <c r="R61" i="1"/>
  <c r="S61" i="1"/>
  <c r="T61" i="1"/>
  <c r="U61" i="1"/>
  <c r="R12" i="1"/>
  <c r="S12" i="1"/>
  <c r="T12" i="1"/>
  <c r="U12" i="1"/>
  <c r="Q12" i="1"/>
  <c r="H8" i="1" l="1"/>
  <c r="I8" i="1"/>
  <c r="J8" i="1"/>
  <c r="K8" i="1"/>
  <c r="G8" i="1"/>
  <c r="P61" i="1" l="1"/>
  <c r="O61" i="1"/>
  <c r="N61" i="1"/>
  <c r="M61" i="1"/>
  <c r="L61" i="1"/>
  <c r="P56" i="1"/>
  <c r="O56" i="1"/>
  <c r="N56" i="1"/>
  <c r="M56" i="1"/>
  <c r="L56" i="1"/>
  <c r="P51" i="1"/>
  <c r="O51" i="1"/>
  <c r="N51" i="1"/>
  <c r="M51" i="1"/>
  <c r="L51" i="1"/>
  <c r="P46" i="1"/>
  <c r="O46" i="1"/>
  <c r="N46" i="1"/>
  <c r="M46" i="1"/>
  <c r="L46" i="1"/>
  <c r="P41" i="1"/>
  <c r="O41" i="1"/>
  <c r="N41" i="1"/>
  <c r="M41" i="1"/>
  <c r="L41" i="1"/>
  <c r="P36" i="1"/>
  <c r="O36" i="1"/>
  <c r="N36" i="1"/>
  <c r="M36" i="1"/>
  <c r="L36" i="1"/>
  <c r="P31" i="1"/>
  <c r="O31" i="1"/>
  <c r="N31" i="1"/>
  <c r="M31" i="1"/>
  <c r="L31" i="1"/>
  <c r="P26" i="1"/>
  <c r="O26" i="1"/>
  <c r="N26" i="1"/>
  <c r="M26" i="1"/>
  <c r="L26" i="1"/>
  <c r="M21" i="1"/>
  <c r="N21" i="1"/>
  <c r="O21" i="1"/>
  <c r="I6" i="1" s="1"/>
  <c r="P21" i="1"/>
  <c r="L2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12" i="1"/>
  <c r="I3" i="1" l="1"/>
  <c r="K6" i="1"/>
  <c r="I5" i="1"/>
  <c r="K4" i="1"/>
  <c r="J7" i="1"/>
  <c r="I7" i="1"/>
  <c r="H5" i="1"/>
  <c r="J4" i="1"/>
  <c r="K5" i="1"/>
  <c r="G6" i="1"/>
  <c r="H6" i="1"/>
  <c r="H3" i="1"/>
  <c r="I4" i="1"/>
  <c r="J5" i="1"/>
  <c r="G7" i="1"/>
  <c r="H7" i="1"/>
  <c r="G4" i="1"/>
  <c r="H4" i="1"/>
  <c r="J6" i="1"/>
  <c r="K7" i="1"/>
  <c r="G5" i="1"/>
  <c r="K3" i="1"/>
  <c r="J3" i="1"/>
  <c r="G3" i="1"/>
  <c r="B2" i="1" l="1"/>
  <c r="D13" i="1" l="1"/>
  <c r="D14" i="1"/>
  <c r="D15" i="1"/>
  <c r="D16" i="1"/>
  <c r="E16" i="1" s="1"/>
  <c r="D17" i="1"/>
  <c r="D18" i="1"/>
  <c r="D19" i="1"/>
  <c r="D20" i="1"/>
  <c r="E20" i="1" s="1"/>
  <c r="D21" i="1"/>
  <c r="D22" i="1"/>
  <c r="D23" i="1"/>
  <c r="D24" i="1"/>
  <c r="E24" i="1" s="1"/>
  <c r="D25" i="1"/>
  <c r="D26" i="1"/>
  <c r="D27" i="1"/>
  <c r="D28" i="1"/>
  <c r="E28" i="1" s="1"/>
  <c r="D29" i="1"/>
  <c r="D30" i="1"/>
  <c r="D31" i="1"/>
  <c r="D32" i="1"/>
  <c r="E32" i="1" s="1"/>
  <c r="D33" i="1"/>
  <c r="D34" i="1"/>
  <c r="D35" i="1"/>
  <c r="D36" i="1"/>
  <c r="E36" i="1" s="1"/>
  <c r="D37" i="1"/>
  <c r="D38" i="1"/>
  <c r="D39" i="1"/>
  <c r="D40" i="1"/>
  <c r="E40" i="1" s="1"/>
  <c r="D41" i="1"/>
  <c r="D42" i="1"/>
  <c r="D43" i="1"/>
  <c r="D44" i="1"/>
  <c r="E44" i="1" s="1"/>
  <c r="D45" i="1"/>
  <c r="D46" i="1"/>
  <c r="D47" i="1"/>
  <c r="D48" i="1"/>
  <c r="E48" i="1" s="1"/>
  <c r="D49" i="1"/>
  <c r="D50" i="1"/>
  <c r="D51" i="1"/>
  <c r="D52" i="1"/>
  <c r="E52" i="1" s="1"/>
  <c r="D53" i="1"/>
  <c r="D54" i="1"/>
  <c r="D55" i="1"/>
  <c r="D56" i="1"/>
  <c r="E56" i="1" s="1"/>
  <c r="D57" i="1"/>
  <c r="D58" i="1"/>
  <c r="D59" i="1"/>
  <c r="D60" i="1"/>
  <c r="E60" i="1" s="1"/>
  <c r="D61" i="1"/>
  <c r="D62" i="1"/>
  <c r="D63" i="1"/>
  <c r="D64" i="1"/>
  <c r="E64" i="1" s="1"/>
  <c r="D65" i="1"/>
  <c r="D66" i="1"/>
  <c r="D67" i="1"/>
  <c r="D68" i="1"/>
  <c r="E68" i="1" s="1"/>
  <c r="D69" i="1"/>
  <c r="D70" i="1"/>
  <c r="D71" i="1"/>
  <c r="D72" i="1"/>
  <c r="E72" i="1" s="1"/>
  <c r="D73" i="1"/>
  <c r="D74" i="1"/>
  <c r="D75" i="1"/>
  <c r="D76" i="1"/>
  <c r="E76" i="1" s="1"/>
  <c r="D77" i="1"/>
  <c r="D78" i="1"/>
  <c r="D79" i="1"/>
  <c r="D80" i="1"/>
  <c r="E80" i="1" s="1"/>
  <c r="D81" i="1"/>
  <c r="D82" i="1"/>
  <c r="D83" i="1"/>
  <c r="D84" i="1"/>
  <c r="E84" i="1" s="1"/>
  <c r="D85" i="1"/>
  <c r="D86" i="1"/>
  <c r="D87" i="1"/>
  <c r="D88" i="1"/>
  <c r="E88" i="1" s="1"/>
  <c r="D89" i="1"/>
  <c r="D90" i="1"/>
  <c r="D91" i="1"/>
  <c r="D92" i="1"/>
  <c r="E92" i="1" s="1"/>
  <c r="D93" i="1"/>
  <c r="D94" i="1"/>
  <c r="D95" i="1"/>
  <c r="D96" i="1"/>
  <c r="E96" i="1" s="1"/>
  <c r="D97" i="1"/>
  <c r="D98" i="1"/>
  <c r="D99" i="1"/>
  <c r="D100" i="1"/>
  <c r="E100" i="1" s="1"/>
  <c r="D101" i="1"/>
  <c r="D102" i="1"/>
  <c r="D103" i="1"/>
  <c r="D104" i="1"/>
  <c r="E104" i="1" s="1"/>
  <c r="D105" i="1"/>
  <c r="D106" i="1"/>
  <c r="D107" i="1"/>
  <c r="D108" i="1"/>
  <c r="E108" i="1" s="1"/>
  <c r="D109" i="1"/>
  <c r="D110" i="1"/>
  <c r="D111" i="1"/>
  <c r="D12" i="1"/>
  <c r="E12" i="1" s="1"/>
  <c r="E110" i="1" l="1"/>
  <c r="E106" i="1"/>
  <c r="E102" i="1"/>
  <c r="E98" i="1"/>
  <c r="E94" i="1"/>
  <c r="E90" i="1"/>
  <c r="E73" i="1"/>
  <c r="E25" i="1"/>
  <c r="E69" i="1"/>
  <c r="E105" i="1"/>
  <c r="E41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E101" i="1"/>
  <c r="E37" i="1"/>
  <c r="E89" i="1"/>
  <c r="E57" i="1"/>
  <c r="E13" i="1"/>
  <c r="E85" i="1"/>
  <c r="E53" i="1"/>
  <c r="E21" i="1"/>
  <c r="E97" i="1"/>
  <c r="E81" i="1"/>
  <c r="E65" i="1"/>
  <c r="E49" i="1"/>
  <c r="E33" i="1"/>
  <c r="E17" i="1"/>
  <c r="E111" i="1"/>
  <c r="E107" i="1"/>
  <c r="E103" i="1"/>
  <c r="E99" i="1"/>
  <c r="E95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E31" i="1"/>
  <c r="E27" i="1"/>
  <c r="E23" i="1"/>
  <c r="E19" i="1"/>
  <c r="E15" i="1"/>
  <c r="E109" i="1"/>
  <c r="E93" i="1"/>
  <c r="E77" i="1"/>
  <c r="E61" i="1"/>
  <c r="E45" i="1"/>
  <c r="E29" i="1"/>
  <c r="F6" i="1" l="1"/>
  <c r="F7" i="1"/>
  <c r="F4" i="1"/>
  <c r="F3" i="1"/>
  <c r="F5" i="1"/>
  <c r="H16" i="1" l="1"/>
  <c r="H20" i="1"/>
  <c r="H24" i="1"/>
  <c r="H28" i="1"/>
  <c r="H32" i="1"/>
  <c r="H36" i="1"/>
  <c r="H40" i="1"/>
  <c r="H44" i="1"/>
  <c r="H48" i="1"/>
  <c r="H52" i="1"/>
  <c r="H56" i="1"/>
  <c r="H60" i="1"/>
  <c r="H14" i="1"/>
  <c r="H18" i="1"/>
  <c r="H22" i="1"/>
  <c r="H26" i="1"/>
  <c r="H30" i="1"/>
  <c r="H34" i="1"/>
  <c r="H38" i="1"/>
  <c r="H42" i="1"/>
  <c r="H46" i="1"/>
  <c r="H50" i="1"/>
  <c r="H54" i="1"/>
  <c r="H58" i="1"/>
  <c r="H15" i="1"/>
  <c r="H19" i="1"/>
  <c r="H23" i="1"/>
  <c r="H27" i="1"/>
  <c r="H31" i="1"/>
  <c r="H13" i="1"/>
  <c r="H29" i="1"/>
  <c r="H35" i="1"/>
  <c r="H43" i="1"/>
  <c r="H51" i="1"/>
  <c r="H59" i="1"/>
  <c r="H17" i="1"/>
  <c r="H37" i="1"/>
  <c r="H21" i="1"/>
  <c r="H39" i="1"/>
  <c r="H47" i="1"/>
  <c r="H55" i="1"/>
  <c r="H25" i="1"/>
  <c r="H33" i="1"/>
  <c r="H41" i="1"/>
  <c r="H49" i="1"/>
  <c r="H57" i="1"/>
  <c r="H12" i="1"/>
  <c r="H45" i="1"/>
  <c r="H53" i="1"/>
  <c r="H61" i="1"/>
  <c r="G13" i="1"/>
  <c r="G17" i="1"/>
  <c r="G21" i="1"/>
  <c r="G25" i="1"/>
  <c r="G29" i="1"/>
  <c r="G33" i="1"/>
  <c r="G37" i="1"/>
  <c r="G41" i="1"/>
  <c r="G45" i="1"/>
  <c r="G49" i="1"/>
  <c r="G53" i="1"/>
  <c r="G57" i="1"/>
  <c r="G61" i="1"/>
  <c r="G15" i="1"/>
  <c r="G19" i="1"/>
  <c r="G23" i="1"/>
  <c r="G27" i="1"/>
  <c r="G31" i="1"/>
  <c r="G35" i="1"/>
  <c r="G39" i="1"/>
  <c r="G43" i="1"/>
  <c r="G47" i="1"/>
  <c r="G51" i="1"/>
  <c r="G55" i="1"/>
  <c r="G59" i="1"/>
  <c r="G16" i="1"/>
  <c r="G20" i="1"/>
  <c r="G24" i="1"/>
  <c r="G28" i="1"/>
  <c r="G26" i="1"/>
  <c r="G32" i="1"/>
  <c r="G40" i="1"/>
  <c r="G48" i="1"/>
  <c r="G56" i="1"/>
  <c r="G14" i="1"/>
  <c r="G30" i="1"/>
  <c r="G34" i="1"/>
  <c r="G42" i="1"/>
  <c r="G18" i="1"/>
  <c r="G36" i="1"/>
  <c r="G44" i="1"/>
  <c r="G52" i="1"/>
  <c r="G60" i="1"/>
  <c r="G22" i="1"/>
  <c r="G38" i="1"/>
  <c r="G46" i="1"/>
  <c r="G54" i="1"/>
  <c r="G50" i="1"/>
  <c r="G58" i="1"/>
  <c r="G12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K12" i="1"/>
  <c r="K15" i="1"/>
  <c r="K19" i="1"/>
  <c r="K23" i="1"/>
  <c r="K27" i="1"/>
  <c r="K31" i="1"/>
  <c r="K35" i="1"/>
  <c r="K39" i="1"/>
  <c r="K43" i="1"/>
  <c r="K47" i="1"/>
  <c r="K51" i="1"/>
  <c r="K55" i="1"/>
  <c r="K59" i="1"/>
  <c r="K16" i="1"/>
  <c r="K20" i="1"/>
  <c r="K24" i="1"/>
  <c r="K28" i="1"/>
  <c r="K22" i="1"/>
  <c r="K36" i="1"/>
  <c r="K44" i="1"/>
  <c r="K52" i="1"/>
  <c r="K60" i="1"/>
  <c r="K46" i="1"/>
  <c r="K54" i="1"/>
  <c r="K14" i="1"/>
  <c r="K30" i="1"/>
  <c r="K32" i="1"/>
  <c r="K40" i="1"/>
  <c r="K48" i="1"/>
  <c r="K56" i="1"/>
  <c r="K18" i="1"/>
  <c r="K34" i="1"/>
  <c r="K42" i="1"/>
  <c r="K50" i="1"/>
  <c r="K58" i="1"/>
  <c r="K26" i="1"/>
  <c r="K38" i="1"/>
  <c r="I15" i="1"/>
  <c r="I19" i="1"/>
  <c r="I23" i="1"/>
  <c r="I27" i="1"/>
  <c r="I31" i="1"/>
  <c r="I35" i="1"/>
  <c r="I39" i="1"/>
  <c r="I43" i="1"/>
  <c r="I47" i="1"/>
  <c r="I51" i="1"/>
  <c r="I55" i="1"/>
  <c r="I59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12" i="1"/>
  <c r="I14" i="1"/>
  <c r="I18" i="1"/>
  <c r="I22" i="1"/>
  <c r="I26" i="1"/>
  <c r="I30" i="1"/>
  <c r="I16" i="1"/>
  <c r="I38" i="1"/>
  <c r="I46" i="1"/>
  <c r="I54" i="1"/>
  <c r="I20" i="1"/>
  <c r="I24" i="1"/>
  <c r="I34" i="1"/>
  <c r="I42" i="1"/>
  <c r="I50" i="1"/>
  <c r="I58" i="1"/>
  <c r="I28" i="1"/>
  <c r="I36" i="1"/>
  <c r="I44" i="1"/>
  <c r="I52" i="1"/>
  <c r="I60" i="1"/>
  <c r="I32" i="1"/>
  <c r="I40" i="1"/>
  <c r="I48" i="1"/>
  <c r="I56" i="1"/>
  <c r="J14" i="1"/>
  <c r="J18" i="1"/>
  <c r="J22" i="1"/>
  <c r="J26" i="1"/>
  <c r="J30" i="1"/>
  <c r="J34" i="1"/>
  <c r="J38" i="1"/>
  <c r="J42" i="1"/>
  <c r="J46" i="1"/>
  <c r="J50" i="1"/>
  <c r="J54" i="1"/>
  <c r="J58" i="1"/>
  <c r="J16" i="1"/>
  <c r="J20" i="1"/>
  <c r="J24" i="1"/>
  <c r="J28" i="1"/>
  <c r="J32" i="1"/>
  <c r="J36" i="1"/>
  <c r="J40" i="1"/>
  <c r="J44" i="1"/>
  <c r="J48" i="1"/>
  <c r="J52" i="1"/>
  <c r="J56" i="1"/>
  <c r="J60" i="1"/>
  <c r="J13" i="1"/>
  <c r="J17" i="1"/>
  <c r="J21" i="1"/>
  <c r="J25" i="1"/>
  <c r="J29" i="1"/>
  <c r="J19" i="1"/>
  <c r="J33" i="1"/>
  <c r="J41" i="1"/>
  <c r="J49" i="1"/>
  <c r="J57" i="1"/>
  <c r="J12" i="1"/>
  <c r="J23" i="1"/>
  <c r="J51" i="1"/>
  <c r="J59" i="1"/>
  <c r="J27" i="1"/>
  <c r="J37" i="1"/>
  <c r="J45" i="1"/>
  <c r="J53" i="1"/>
  <c r="J61" i="1"/>
  <c r="J15" i="1"/>
  <c r="J31" i="1"/>
  <c r="J39" i="1"/>
  <c r="J47" i="1"/>
  <c r="J55" i="1"/>
  <c r="J35" i="1"/>
  <c r="J43" i="1"/>
  <c r="O6" i="1" l="1"/>
  <c r="L5" i="1"/>
  <c r="L3" i="1"/>
  <c r="O3" i="1"/>
  <c r="P4" i="1"/>
  <c r="L4" i="1"/>
  <c r="P5" i="1"/>
  <c r="P3" i="1"/>
  <c r="M5" i="1"/>
  <c r="P7" i="1"/>
  <c r="M3" i="1"/>
  <c r="P6" i="1"/>
  <c r="N7" i="1"/>
  <c r="L7" i="1"/>
  <c r="M4" i="1"/>
  <c r="L6" i="1"/>
  <c r="O5" i="1"/>
  <c r="O7" i="1"/>
  <c r="M6" i="1"/>
  <c r="N6" i="1"/>
  <c r="N5" i="1"/>
  <c r="M7" i="1"/>
  <c r="N3" i="1"/>
  <c r="O4" i="1"/>
  <c r="N4" i="1"/>
  <c r="P8" i="1" l="1"/>
  <c r="P9" i="1" s="1"/>
  <c r="O8" i="1"/>
  <c r="O9" i="1" s="1"/>
  <c r="N8" i="1"/>
  <c r="N9" i="1" s="1"/>
  <c r="M8" i="1"/>
  <c r="M9" i="1" s="1"/>
  <c r="L8" i="1"/>
  <c r="L9" i="1" s="1"/>
</calcChain>
</file>

<file path=xl/sharedStrings.xml><?xml version="1.0" encoding="utf-8"?>
<sst xmlns="http://schemas.openxmlformats.org/spreadsheetml/2006/main" count="242" uniqueCount="38">
  <si>
    <t>角色成长配点</t>
    <phoneticPr fontId="2" type="noConversion"/>
  </si>
  <si>
    <t>天赋初始属性</t>
    <phoneticPr fontId="2" type="noConversion"/>
  </si>
  <si>
    <t>天赋页面</t>
    <phoneticPr fontId="2" type="noConversion"/>
  </si>
  <si>
    <t>属性比例</t>
    <phoneticPr fontId="2" type="noConversion"/>
  </si>
  <si>
    <t>等级</t>
    <phoneticPr fontId="2" type="noConversion"/>
  </si>
  <si>
    <t>累积成长</t>
    <phoneticPr fontId="2" type="noConversion"/>
  </si>
  <si>
    <t>天赋属性点</t>
    <phoneticPr fontId="2" type="noConversion"/>
  </si>
  <si>
    <t>天赋属性点</t>
    <phoneticPr fontId="2" type="noConversion"/>
  </si>
  <si>
    <t>天赋成长配点</t>
    <phoneticPr fontId="2" type="noConversion"/>
  </si>
  <si>
    <t>最终伤害</t>
    <phoneticPr fontId="2" type="noConversion"/>
  </si>
  <si>
    <t>属性投放</t>
    <phoneticPr fontId="2" type="noConversion"/>
  </si>
  <si>
    <t>生命</t>
    <phoneticPr fontId="2" type="noConversion"/>
  </si>
  <si>
    <t>攻击</t>
    <phoneticPr fontId="2" type="noConversion"/>
  </si>
  <si>
    <t>护甲</t>
    <phoneticPr fontId="2" type="noConversion"/>
  </si>
  <si>
    <t>减免伤害</t>
    <phoneticPr fontId="2" type="noConversion"/>
  </si>
  <si>
    <t>投放比例</t>
    <phoneticPr fontId="2" type="noConversion"/>
  </si>
  <si>
    <t>总属性点</t>
    <phoneticPr fontId="2" type="noConversion"/>
  </si>
  <si>
    <t>各页面属性</t>
    <phoneticPr fontId="2" type="noConversion"/>
  </si>
  <si>
    <t>成长点分配</t>
    <phoneticPr fontId="2" type="noConversion"/>
  </si>
  <si>
    <t>属性类型</t>
    <phoneticPr fontId="2" type="noConversion"/>
  </si>
  <si>
    <t>生命</t>
    <phoneticPr fontId="2" type="noConversion"/>
  </si>
  <si>
    <t>攻击</t>
    <phoneticPr fontId="2" type="noConversion"/>
  </si>
  <si>
    <t>护甲</t>
    <phoneticPr fontId="2" type="noConversion"/>
  </si>
  <si>
    <t>攻击</t>
    <phoneticPr fontId="2" type="noConversion"/>
  </si>
  <si>
    <t>护甲</t>
    <phoneticPr fontId="2" type="noConversion"/>
  </si>
  <si>
    <t>生命</t>
    <phoneticPr fontId="2" type="noConversion"/>
  </si>
  <si>
    <t>护甲</t>
    <phoneticPr fontId="2" type="noConversion"/>
  </si>
  <si>
    <t>生命</t>
    <phoneticPr fontId="2" type="noConversion"/>
  </si>
  <si>
    <t>攻击</t>
    <phoneticPr fontId="2" type="noConversion"/>
  </si>
  <si>
    <t>减免伤害</t>
    <phoneticPr fontId="2" type="noConversion"/>
  </si>
  <si>
    <t>最终伤害</t>
    <phoneticPr fontId="2" type="noConversion"/>
  </si>
  <si>
    <t>攻击</t>
    <phoneticPr fontId="2" type="noConversion"/>
  </si>
  <si>
    <t>攻击</t>
    <phoneticPr fontId="2" type="noConversion"/>
  </si>
  <si>
    <t>护甲</t>
    <phoneticPr fontId="2" type="noConversion"/>
  </si>
  <si>
    <t>最终伤害</t>
    <phoneticPr fontId="2" type="noConversion"/>
  </si>
  <si>
    <t>属性值</t>
    <phoneticPr fontId="2" type="noConversion"/>
  </si>
  <si>
    <t>属性项数</t>
    <phoneticPr fontId="2" type="noConversion"/>
  </si>
  <si>
    <t>属性点数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</si>
</sst>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6" x14ac:knownFonts="1">
    <font>
      <sz val="11"/>
      <color theme="1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b/>
      <sz val="9"/>
      <color theme="5" tint="-0.249977111117893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0" xfId="0" applyFont="1" applyBorder="1">
      <alignment vertical="center"/>
    </xf>
    <xf numFmtId="1" fontId="3" fillId="0" borderId="1" xfId="0" applyNumberFormat="1" applyFont="1" applyBorder="1">
      <alignment vertical="center"/>
    </xf>
    <xf numFmtId="0" fontId="3" fillId="2" borderId="1" xfId="0" applyFont="1" applyFill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3" borderId="3" xfId="0" applyFont="1" applyFill="1" applyBorder="1">
      <alignment vertical="center"/>
    </xf>
    <xf numFmtId="0" fontId="3" fillId="3" borderId="12" xfId="0" applyFont="1" applyFill="1" applyBorder="1">
      <alignment vertical="center"/>
    </xf>
    <xf numFmtId="176" fontId="3" fillId="3" borderId="1" xfId="0" applyNumberFormat="1" applyFont="1" applyFill="1" applyBorder="1">
      <alignment vertical="center"/>
    </xf>
    <xf numFmtId="176" fontId="3" fillId="3" borderId="2" xfId="0" applyNumberFormat="1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3" fillId="4" borderId="3" xfId="0" applyFont="1" applyFill="1" applyBorder="1">
      <alignment vertical="center"/>
    </xf>
    <xf numFmtId="0" fontId="4" fillId="0" borderId="0" xfId="0" applyFont="1" applyBorder="1" applyAlignment="1">
      <alignment horizontal="center" vertical="center"/>
    </xf>
    <xf numFmtId="1" fontId="3" fillId="4" borderId="1" xfId="0" applyNumberFormat="1" applyFont="1" applyFill="1" applyBorder="1">
      <alignment vertical="center"/>
    </xf>
    <xf numFmtId="1" fontId="3" fillId="0" borderId="0" xfId="0" applyNumberFormat="1" applyFont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522;&#30784;&#23646;&#24615;&#35268;&#2101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战斗预期"/>
      <sheetName val="属性成长"/>
      <sheetName val="属性分配"/>
      <sheetName val="属性成长值"/>
      <sheetName val="角色成长"/>
    </sheetNames>
    <sheetDataSet>
      <sheetData sheetId="0">
        <row r="2">
          <cell r="C2" t="str">
            <v>生命</v>
          </cell>
          <cell r="D2" t="str">
            <v>攻击</v>
          </cell>
          <cell r="E2" t="str">
            <v>护甲</v>
          </cell>
          <cell r="F2" t="str">
            <v>减免伤害</v>
          </cell>
          <cell r="G2" t="str">
            <v>最终伤害</v>
          </cell>
        </row>
        <row r="3">
          <cell r="C3">
            <v>10</v>
          </cell>
          <cell r="D3">
            <v>1</v>
          </cell>
          <cell r="E3">
            <v>0.5</v>
          </cell>
          <cell r="F3">
            <v>0.4</v>
          </cell>
          <cell r="G3">
            <v>0.4</v>
          </cell>
        </row>
        <row r="4">
          <cell r="C4">
            <v>100</v>
          </cell>
          <cell r="D4">
            <v>10</v>
          </cell>
          <cell r="E4">
            <v>5</v>
          </cell>
          <cell r="F4">
            <v>4</v>
          </cell>
          <cell r="G4">
            <v>4</v>
          </cell>
        </row>
        <row r="5">
          <cell r="C5">
            <v>1</v>
          </cell>
          <cell r="D5">
            <v>1</v>
          </cell>
          <cell r="E5">
            <v>1</v>
          </cell>
          <cell r="F5">
            <v>1</v>
          </cell>
          <cell r="G5">
            <v>1</v>
          </cell>
        </row>
        <row r="6">
          <cell r="C6">
            <v>100</v>
          </cell>
          <cell r="D6">
            <v>10</v>
          </cell>
          <cell r="E6">
            <v>5</v>
          </cell>
          <cell r="F6">
            <v>4</v>
          </cell>
          <cell r="G6">
            <v>4</v>
          </cell>
        </row>
      </sheetData>
      <sheetData sheetId="1">
        <row r="8">
          <cell r="D8">
            <v>5</v>
          </cell>
        </row>
        <row r="9">
          <cell r="D9">
            <v>10</v>
          </cell>
        </row>
        <row r="10">
          <cell r="D10">
            <v>15</v>
          </cell>
        </row>
        <row r="11">
          <cell r="D11">
            <v>20</v>
          </cell>
        </row>
        <row r="12">
          <cell r="D12">
            <v>25</v>
          </cell>
        </row>
        <row r="13">
          <cell r="D13">
            <v>30</v>
          </cell>
        </row>
        <row r="14">
          <cell r="D14">
            <v>35</v>
          </cell>
        </row>
        <row r="15">
          <cell r="D15">
            <v>40</v>
          </cell>
        </row>
        <row r="16">
          <cell r="D16">
            <v>45</v>
          </cell>
        </row>
        <row r="17">
          <cell r="D17">
            <v>50</v>
          </cell>
        </row>
        <row r="18">
          <cell r="D18">
            <v>55</v>
          </cell>
        </row>
        <row r="19">
          <cell r="D19">
            <v>60</v>
          </cell>
        </row>
        <row r="20">
          <cell r="D20">
            <v>65</v>
          </cell>
        </row>
        <row r="21">
          <cell r="D21">
            <v>70</v>
          </cell>
        </row>
        <row r="22">
          <cell r="D22">
            <v>75</v>
          </cell>
        </row>
        <row r="23">
          <cell r="D23">
            <v>80</v>
          </cell>
        </row>
        <row r="24">
          <cell r="D24">
            <v>85</v>
          </cell>
        </row>
        <row r="25">
          <cell r="D25">
            <v>90</v>
          </cell>
        </row>
        <row r="26">
          <cell r="D26">
            <v>95</v>
          </cell>
        </row>
        <row r="27">
          <cell r="D27">
            <v>100</v>
          </cell>
        </row>
        <row r="28">
          <cell r="D28">
            <v>105</v>
          </cell>
        </row>
        <row r="29">
          <cell r="D29">
            <v>110</v>
          </cell>
        </row>
        <row r="30">
          <cell r="D30">
            <v>115</v>
          </cell>
        </row>
        <row r="31">
          <cell r="D31">
            <v>120</v>
          </cell>
        </row>
        <row r="32">
          <cell r="D32">
            <v>125</v>
          </cell>
        </row>
        <row r="33">
          <cell r="D33">
            <v>130</v>
          </cell>
        </row>
        <row r="34">
          <cell r="D34">
            <v>135</v>
          </cell>
        </row>
        <row r="35">
          <cell r="D35">
            <v>140</v>
          </cell>
        </row>
        <row r="36">
          <cell r="D36">
            <v>145</v>
          </cell>
        </row>
        <row r="37">
          <cell r="D37">
            <v>150</v>
          </cell>
        </row>
        <row r="38">
          <cell r="D38">
            <v>155</v>
          </cell>
        </row>
        <row r="39">
          <cell r="D39">
            <v>160</v>
          </cell>
        </row>
        <row r="40">
          <cell r="D40">
            <v>165</v>
          </cell>
        </row>
        <row r="41">
          <cell r="D41">
            <v>170</v>
          </cell>
        </row>
        <row r="42">
          <cell r="D42">
            <v>175</v>
          </cell>
        </row>
        <row r="43">
          <cell r="D43">
            <v>180</v>
          </cell>
        </row>
        <row r="44">
          <cell r="D44">
            <v>185</v>
          </cell>
        </row>
        <row r="45">
          <cell r="D45">
            <v>190</v>
          </cell>
        </row>
        <row r="46">
          <cell r="D46">
            <v>195</v>
          </cell>
        </row>
        <row r="47">
          <cell r="D47">
            <v>200</v>
          </cell>
        </row>
        <row r="48">
          <cell r="D48">
            <v>205</v>
          </cell>
        </row>
        <row r="49">
          <cell r="D49">
            <v>210</v>
          </cell>
        </row>
        <row r="50">
          <cell r="D50">
            <v>215</v>
          </cell>
        </row>
        <row r="51">
          <cell r="D51">
            <v>220</v>
          </cell>
        </row>
        <row r="52">
          <cell r="D52">
            <v>225</v>
          </cell>
        </row>
        <row r="53">
          <cell r="D53">
            <v>230</v>
          </cell>
        </row>
        <row r="54">
          <cell r="D54">
            <v>235</v>
          </cell>
        </row>
        <row r="55">
          <cell r="D55">
            <v>240</v>
          </cell>
        </row>
        <row r="56">
          <cell r="D56">
            <v>245</v>
          </cell>
        </row>
        <row r="57">
          <cell r="D57">
            <v>250</v>
          </cell>
        </row>
        <row r="58">
          <cell r="D58">
            <v>255</v>
          </cell>
        </row>
        <row r="59">
          <cell r="D59">
            <v>260</v>
          </cell>
        </row>
        <row r="60">
          <cell r="D60">
            <v>265</v>
          </cell>
        </row>
        <row r="61">
          <cell r="D61">
            <v>270</v>
          </cell>
        </row>
        <row r="62">
          <cell r="D62">
            <v>275</v>
          </cell>
        </row>
        <row r="63">
          <cell r="D63">
            <v>280</v>
          </cell>
        </row>
        <row r="64">
          <cell r="D64">
            <v>285</v>
          </cell>
        </row>
        <row r="65">
          <cell r="D65">
            <v>290</v>
          </cell>
        </row>
        <row r="66">
          <cell r="D66">
            <v>295</v>
          </cell>
        </row>
        <row r="67">
          <cell r="D67">
            <v>300</v>
          </cell>
        </row>
        <row r="68">
          <cell r="D68">
            <v>305</v>
          </cell>
        </row>
        <row r="69">
          <cell r="D69">
            <v>310</v>
          </cell>
        </row>
        <row r="70">
          <cell r="D70">
            <v>315</v>
          </cell>
        </row>
        <row r="71">
          <cell r="D71">
            <v>320</v>
          </cell>
        </row>
        <row r="72">
          <cell r="D72">
            <v>325</v>
          </cell>
        </row>
        <row r="73">
          <cell r="D73">
            <v>330</v>
          </cell>
        </row>
        <row r="74">
          <cell r="D74">
            <v>335</v>
          </cell>
        </row>
        <row r="75">
          <cell r="D75">
            <v>340</v>
          </cell>
        </row>
        <row r="76">
          <cell r="D76">
            <v>345</v>
          </cell>
        </row>
        <row r="77">
          <cell r="D77">
            <v>350</v>
          </cell>
        </row>
        <row r="78">
          <cell r="D78">
            <v>355</v>
          </cell>
        </row>
        <row r="79">
          <cell r="D79">
            <v>360</v>
          </cell>
        </row>
        <row r="80">
          <cell r="D80">
            <v>365</v>
          </cell>
        </row>
        <row r="81">
          <cell r="D81">
            <v>370</v>
          </cell>
        </row>
        <row r="82">
          <cell r="D82">
            <v>375</v>
          </cell>
        </row>
        <row r="83">
          <cell r="D83">
            <v>380</v>
          </cell>
        </row>
        <row r="84">
          <cell r="D84">
            <v>385</v>
          </cell>
        </row>
        <row r="85">
          <cell r="D85">
            <v>390</v>
          </cell>
        </row>
        <row r="86">
          <cell r="D86">
            <v>395</v>
          </cell>
        </row>
        <row r="87">
          <cell r="D87">
            <v>400</v>
          </cell>
        </row>
        <row r="88">
          <cell r="D88">
            <v>405</v>
          </cell>
        </row>
        <row r="89">
          <cell r="D89">
            <v>410</v>
          </cell>
        </row>
        <row r="90">
          <cell r="D90">
            <v>415</v>
          </cell>
        </row>
        <row r="91">
          <cell r="D91">
            <v>420</v>
          </cell>
        </row>
        <row r="92">
          <cell r="D92">
            <v>425</v>
          </cell>
        </row>
        <row r="93">
          <cell r="D93">
            <v>430</v>
          </cell>
        </row>
        <row r="94">
          <cell r="D94">
            <v>435</v>
          </cell>
        </row>
        <row r="95">
          <cell r="D95">
            <v>440</v>
          </cell>
        </row>
        <row r="96">
          <cell r="D96">
            <v>445</v>
          </cell>
        </row>
        <row r="97">
          <cell r="D97">
            <v>450</v>
          </cell>
        </row>
        <row r="98">
          <cell r="D98">
            <v>455</v>
          </cell>
        </row>
        <row r="99">
          <cell r="D99">
            <v>460</v>
          </cell>
        </row>
        <row r="100">
          <cell r="D100">
            <v>465</v>
          </cell>
        </row>
        <row r="101">
          <cell r="D101">
            <v>470</v>
          </cell>
        </row>
        <row r="102">
          <cell r="D102">
            <v>475</v>
          </cell>
        </row>
        <row r="103">
          <cell r="D103">
            <v>480</v>
          </cell>
        </row>
        <row r="104">
          <cell r="D104">
            <v>485</v>
          </cell>
        </row>
        <row r="105">
          <cell r="D105">
            <v>490</v>
          </cell>
        </row>
        <row r="106">
          <cell r="D106">
            <v>495</v>
          </cell>
        </row>
        <row r="107">
          <cell r="D107">
            <v>500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11"/>
  <sheetViews>
    <sheetView tabSelected="1" zoomScale="115" zoomScaleNormal="115" workbookViewId="0">
      <selection activeCell="Q12" sqref="Q12:U61"/>
    </sheetView>
  </sheetViews>
  <sheetFormatPr defaultRowHeight="11.25" x14ac:dyDescent="0.15"/>
  <cols>
    <col min="1" max="1" width="12.125" style="2" customWidth="1"/>
    <col min="2" max="6" width="9" style="2"/>
    <col min="7" max="7" width="9.125" style="2" bestFit="1" customWidth="1"/>
    <col min="8" max="11" width="9.75" style="2" bestFit="1" customWidth="1"/>
    <col min="12" max="16384" width="9" style="2"/>
  </cols>
  <sheetData>
    <row r="1" spans="1:28" ht="12" thickBot="1" x14ac:dyDescent="0.2">
      <c r="A1" s="1" t="s">
        <v>1</v>
      </c>
      <c r="B1" s="1">
        <v>0</v>
      </c>
      <c r="G1" s="19" t="s">
        <v>36</v>
      </c>
      <c r="H1" s="20"/>
      <c r="I1" s="20"/>
      <c r="J1" s="20"/>
      <c r="K1" s="21"/>
      <c r="L1" s="22" t="s">
        <v>35</v>
      </c>
      <c r="M1" s="23"/>
      <c r="N1" s="23"/>
      <c r="O1" s="23"/>
      <c r="P1" s="24"/>
      <c r="Q1" s="16"/>
    </row>
    <row r="2" spans="1:28" x14ac:dyDescent="0.15">
      <c r="A2" s="1" t="s">
        <v>7</v>
      </c>
      <c r="B2" s="1">
        <f>B4/B3*5</f>
        <v>30</v>
      </c>
      <c r="D2" s="3" t="s">
        <v>2</v>
      </c>
      <c r="E2" s="3" t="s">
        <v>3</v>
      </c>
      <c r="F2" s="3" t="s">
        <v>16</v>
      </c>
      <c r="G2" s="8" t="s">
        <v>25</v>
      </c>
      <c r="H2" s="8" t="s">
        <v>23</v>
      </c>
      <c r="I2" s="8" t="s">
        <v>24</v>
      </c>
      <c r="J2" s="8" t="s">
        <v>29</v>
      </c>
      <c r="K2" s="8" t="s">
        <v>34</v>
      </c>
      <c r="L2" s="3" t="s">
        <v>25</v>
      </c>
      <c r="M2" s="3" t="s">
        <v>23</v>
      </c>
      <c r="N2" s="3" t="s">
        <v>24</v>
      </c>
      <c r="O2" s="3" t="s">
        <v>29</v>
      </c>
      <c r="P2" s="3" t="s">
        <v>34</v>
      </c>
      <c r="Q2" s="4"/>
      <c r="S2" s="3" t="s">
        <v>10</v>
      </c>
      <c r="T2" s="3" t="s">
        <v>11</v>
      </c>
      <c r="U2" s="3" t="s">
        <v>12</v>
      </c>
      <c r="V2" s="3" t="s">
        <v>13</v>
      </c>
      <c r="W2" s="3" t="s">
        <v>14</v>
      </c>
      <c r="X2" s="3" t="s">
        <v>9</v>
      </c>
    </row>
    <row r="3" spans="1:28" x14ac:dyDescent="0.15">
      <c r="A3" s="1" t="s">
        <v>0</v>
      </c>
      <c r="B3" s="1">
        <v>5</v>
      </c>
      <c r="D3" s="3">
        <v>1</v>
      </c>
      <c r="E3" s="3">
        <v>1</v>
      </c>
      <c r="F3" s="3">
        <f>$E$111*E3/SUM(E$3:E$7)</f>
        <v>300</v>
      </c>
      <c r="G3" s="3">
        <f>COUNTIF($L$12:$L$61,G$2)</f>
        <v>18</v>
      </c>
      <c r="H3" s="3">
        <f t="shared" ref="H3:J3" si="0">COUNTIF($L$12:$L$61,H$2)</f>
        <v>8</v>
      </c>
      <c r="I3" s="3">
        <f t="shared" si="0"/>
        <v>8</v>
      </c>
      <c r="J3" s="3">
        <f t="shared" si="0"/>
        <v>8</v>
      </c>
      <c r="K3" s="3">
        <f>COUNTIF($L$12:$L$61,K$2)</f>
        <v>8</v>
      </c>
      <c r="L3" s="5">
        <f>SUMIF($L$12:$L$61,L$2,$Q$12:$Q$61)</f>
        <v>10650</v>
      </c>
      <c r="M3" s="5">
        <f t="shared" ref="M3:P3" si="1">SUMIF($L$12:$L$61,M$2,$Q$12:$Q$61)</f>
        <v>474</v>
      </c>
      <c r="N3" s="5">
        <f t="shared" si="1"/>
        <v>242</v>
      </c>
      <c r="O3" s="5">
        <f t="shared" si="1"/>
        <v>195</v>
      </c>
      <c r="P3" s="5">
        <f t="shared" si="1"/>
        <v>198</v>
      </c>
      <c r="Q3" s="4"/>
      <c r="S3" s="3" t="s">
        <v>15</v>
      </c>
      <c r="T3" s="3">
        <v>1</v>
      </c>
      <c r="U3" s="3">
        <v>1</v>
      </c>
      <c r="V3" s="3">
        <v>1</v>
      </c>
      <c r="W3" s="3">
        <v>1</v>
      </c>
      <c r="X3" s="3">
        <v>1</v>
      </c>
    </row>
    <row r="4" spans="1:28" x14ac:dyDescent="0.15">
      <c r="A4" s="1" t="s">
        <v>8</v>
      </c>
      <c r="B4" s="1">
        <v>30</v>
      </c>
      <c r="D4" s="3">
        <v>2</v>
      </c>
      <c r="E4" s="3">
        <v>1.5</v>
      </c>
      <c r="F4" s="3">
        <f t="shared" ref="F4:F7" si="2">$E$111*E4/SUM(E$3:E$7)</f>
        <v>450</v>
      </c>
      <c r="G4" s="3">
        <f>COUNTIF($M$12:$M$61,G$2)</f>
        <v>8</v>
      </c>
      <c r="H4" s="3">
        <f t="shared" ref="H4:K4" si="3">COUNTIF($M$12:$M$61,H$2)</f>
        <v>18</v>
      </c>
      <c r="I4" s="3">
        <f t="shared" si="3"/>
        <v>8</v>
      </c>
      <c r="J4" s="3">
        <f t="shared" si="3"/>
        <v>8</v>
      </c>
      <c r="K4" s="3">
        <f t="shared" si="3"/>
        <v>8</v>
      </c>
      <c r="L4" s="5">
        <f>SUMIF($M$12:$M$61,L$2,$R$12:$R$61)</f>
        <v>6977</v>
      </c>
      <c r="M4" s="5">
        <f t="shared" ref="M4:P4" si="4">SUMIF($M$12:$M$61,M$2,$R$12:$R$61)</f>
        <v>1612</v>
      </c>
      <c r="N4" s="5">
        <f t="shared" si="4"/>
        <v>360</v>
      </c>
      <c r="O4" s="5">
        <f t="shared" si="4"/>
        <v>294</v>
      </c>
      <c r="P4" s="5">
        <f t="shared" si="4"/>
        <v>299</v>
      </c>
      <c r="Q4" s="4"/>
    </row>
    <row r="5" spans="1:28" x14ac:dyDescent="0.15">
      <c r="D5" s="3">
        <v>3</v>
      </c>
      <c r="E5" s="3">
        <v>2</v>
      </c>
      <c r="F5" s="3">
        <f t="shared" si="2"/>
        <v>600</v>
      </c>
      <c r="G5" s="3">
        <f>COUNTIF($N$12:$N$61,G$2)</f>
        <v>8</v>
      </c>
      <c r="H5" s="3">
        <f t="shared" ref="H5:K5" si="5">COUNTIF($N$12:$N$61,H$2)</f>
        <v>8</v>
      </c>
      <c r="I5" s="3">
        <f t="shared" si="5"/>
        <v>18</v>
      </c>
      <c r="J5" s="3">
        <f t="shared" si="5"/>
        <v>8</v>
      </c>
      <c r="K5" s="3">
        <f t="shared" si="5"/>
        <v>8</v>
      </c>
      <c r="L5" s="5">
        <f>SUMIF($N$12:$N$61,L$2,$S$12:$S$61)</f>
        <v>9300</v>
      </c>
      <c r="M5" s="5">
        <f t="shared" ref="M5:P5" si="6">SUMIF($N$12:$N$61,M$2,$S$12:$S$61)</f>
        <v>945</v>
      </c>
      <c r="N5" s="5">
        <f t="shared" si="6"/>
        <v>1083</v>
      </c>
      <c r="O5" s="5">
        <f t="shared" si="6"/>
        <v>390</v>
      </c>
      <c r="P5" s="5">
        <f t="shared" si="6"/>
        <v>396</v>
      </c>
      <c r="Q5" s="4"/>
      <c r="Z5" s="2" t="s">
        <v>25</v>
      </c>
      <c r="AA5" s="2" t="s">
        <v>31</v>
      </c>
      <c r="AB5" s="2" t="s">
        <v>24</v>
      </c>
    </row>
    <row r="6" spans="1:28" x14ac:dyDescent="0.15">
      <c r="D6" s="3">
        <v>4</v>
      </c>
      <c r="E6" s="3">
        <v>2.5</v>
      </c>
      <c r="F6" s="3">
        <f t="shared" si="2"/>
        <v>750</v>
      </c>
      <c r="G6" s="3">
        <f>COUNTIF($O$12:$O$61,G$2)</f>
        <v>8</v>
      </c>
      <c r="H6" s="3">
        <f t="shared" ref="H6:K6" si="7">COUNTIF($O$12:$O$61,H$2)</f>
        <v>8</v>
      </c>
      <c r="I6" s="3">
        <f t="shared" si="7"/>
        <v>8</v>
      </c>
      <c r="J6" s="3">
        <f t="shared" si="7"/>
        <v>18</v>
      </c>
      <c r="K6" s="3">
        <f t="shared" si="7"/>
        <v>8</v>
      </c>
      <c r="L6" s="5">
        <f>SUMIF($O$12:$O$61,L$2,$T$12:$T$61)</f>
        <v>11627</v>
      </c>
      <c r="M6" s="5">
        <f t="shared" ref="M6:P6" si="8">SUMIF($O$12:$O$61,M$2,$T$12:$T$61)</f>
        <v>1183</v>
      </c>
      <c r="N6" s="5">
        <f t="shared" si="8"/>
        <v>600</v>
      </c>
      <c r="O6" s="5">
        <f t="shared" si="8"/>
        <v>1091</v>
      </c>
      <c r="P6" s="5">
        <f t="shared" si="8"/>
        <v>497</v>
      </c>
      <c r="Q6" s="4"/>
    </row>
    <row r="7" spans="1:28" x14ac:dyDescent="0.15">
      <c r="D7" s="3">
        <v>5</v>
      </c>
      <c r="E7" s="3">
        <v>3</v>
      </c>
      <c r="F7" s="3">
        <f t="shared" si="2"/>
        <v>900</v>
      </c>
      <c r="G7" s="3">
        <f>COUNTIF($P$12:$P$61,G$2)</f>
        <v>8</v>
      </c>
      <c r="H7" s="3">
        <f t="shared" ref="H7:K7" si="9">COUNTIF($P$12:$P$61,H$2)</f>
        <v>8</v>
      </c>
      <c r="I7" s="3">
        <f t="shared" si="9"/>
        <v>8</v>
      </c>
      <c r="J7" s="3">
        <f t="shared" si="9"/>
        <v>8</v>
      </c>
      <c r="K7" s="3">
        <f t="shared" si="9"/>
        <v>18</v>
      </c>
      <c r="L7" s="5">
        <f>SUMIF($P$12:$P$61,L$2,$U$12:$U$61)</f>
        <v>13950</v>
      </c>
      <c r="M7" s="5">
        <f t="shared" ref="M7:P7" si="10">SUMIF($P$12:$P$61,M$2,$U$12:$U$61)</f>
        <v>1419</v>
      </c>
      <c r="N7" s="5">
        <f t="shared" si="10"/>
        <v>722</v>
      </c>
      <c r="O7" s="5">
        <f t="shared" si="10"/>
        <v>585</v>
      </c>
      <c r="P7" s="5">
        <f t="shared" si="10"/>
        <v>1314</v>
      </c>
      <c r="Q7" s="4"/>
    </row>
    <row r="8" spans="1:28" x14ac:dyDescent="0.15">
      <c r="G8" s="2">
        <f>SUMPRODUCT($E3:$E7,G3:G7)</f>
        <v>90</v>
      </c>
      <c r="H8" s="2">
        <f t="shared" ref="H8:K8" si="11">SUMPRODUCT($E3:$E7,H3:H7)</f>
        <v>95</v>
      </c>
      <c r="I8" s="2">
        <f t="shared" si="11"/>
        <v>100</v>
      </c>
      <c r="J8" s="2">
        <f t="shared" si="11"/>
        <v>105</v>
      </c>
      <c r="K8" s="2">
        <f t="shared" si="11"/>
        <v>110</v>
      </c>
      <c r="L8" s="18">
        <f>SUM(L3:L7)</f>
        <v>52504</v>
      </c>
      <c r="M8" s="18">
        <f t="shared" ref="M8:P8" si="12">SUM(M3:M7)</f>
        <v>5633</v>
      </c>
      <c r="N8" s="18">
        <f t="shared" si="12"/>
        <v>3007</v>
      </c>
      <c r="O8" s="18">
        <f t="shared" si="12"/>
        <v>2555</v>
      </c>
      <c r="P8" s="18">
        <f t="shared" si="12"/>
        <v>2704</v>
      </c>
    </row>
    <row r="9" spans="1:28" ht="14.25" customHeight="1" thickBot="1" x14ac:dyDescent="0.2">
      <c r="K9" s="2" t="s">
        <v>37</v>
      </c>
      <c r="L9" s="2">
        <f>L8/[1]战斗预期!C$4</f>
        <v>525.04</v>
      </c>
      <c r="M9" s="2">
        <f>M8/[1]战斗预期!D$4</f>
        <v>563.29999999999995</v>
      </c>
      <c r="N9" s="2">
        <f>N8/[1]战斗预期!E$4</f>
        <v>601.4</v>
      </c>
      <c r="O9" s="2">
        <f>O8/[1]战斗预期!F$4</f>
        <v>638.75</v>
      </c>
      <c r="P9" s="2">
        <f>P8/[1]战斗预期!G$4</f>
        <v>676</v>
      </c>
    </row>
    <row r="10" spans="1:28" ht="12" thickBot="1" x14ac:dyDescent="0.2">
      <c r="G10" s="19" t="s">
        <v>17</v>
      </c>
      <c r="H10" s="20"/>
      <c r="I10" s="20"/>
      <c r="J10" s="20"/>
      <c r="K10" s="20"/>
      <c r="L10" s="25" t="s">
        <v>19</v>
      </c>
      <c r="M10" s="26"/>
      <c r="N10" s="26"/>
      <c r="O10" s="26"/>
      <c r="P10" s="27"/>
      <c r="Q10" s="25" t="s">
        <v>35</v>
      </c>
      <c r="R10" s="26"/>
      <c r="S10" s="26"/>
      <c r="T10" s="26"/>
      <c r="U10" s="27"/>
    </row>
    <row r="11" spans="1:28" x14ac:dyDescent="0.15">
      <c r="C11" s="3" t="s">
        <v>4</v>
      </c>
      <c r="D11" s="3" t="s">
        <v>5</v>
      </c>
      <c r="E11" s="7" t="s">
        <v>6</v>
      </c>
      <c r="F11" s="3" t="s">
        <v>18</v>
      </c>
      <c r="G11" s="9">
        <v>1</v>
      </c>
      <c r="H11" s="9">
        <v>2</v>
      </c>
      <c r="I11" s="9">
        <v>3</v>
      </c>
      <c r="J11" s="9">
        <v>4</v>
      </c>
      <c r="K11" s="10">
        <v>5</v>
      </c>
      <c r="L11" s="13">
        <v>1</v>
      </c>
      <c r="M11" s="13">
        <v>2</v>
      </c>
      <c r="N11" s="13">
        <v>3</v>
      </c>
      <c r="O11" s="13">
        <v>4</v>
      </c>
      <c r="P11" s="13">
        <v>5</v>
      </c>
      <c r="Q11" s="15">
        <v>1</v>
      </c>
      <c r="R11" s="15">
        <v>2</v>
      </c>
      <c r="S11" s="15">
        <v>3</v>
      </c>
      <c r="T11" s="15">
        <v>4</v>
      </c>
      <c r="U11" s="15">
        <v>5</v>
      </c>
    </row>
    <row r="12" spans="1:28" x14ac:dyDescent="0.15">
      <c r="C12" s="3">
        <v>1</v>
      </c>
      <c r="D12" s="3">
        <f>[1]属性成长!$D8</f>
        <v>5</v>
      </c>
      <c r="E12" s="7">
        <f>$B$2/$B$3*D12+$B$1</f>
        <v>30</v>
      </c>
      <c r="F12" s="3">
        <f>INT((C12-1)/10)+6</f>
        <v>6</v>
      </c>
      <c r="G12" s="11">
        <f>VLOOKUP(G$11,$D$3:$F$7,3,FALSE)*$F12/SUM($F$12:$F$61)</f>
        <v>4.5</v>
      </c>
      <c r="H12" s="11">
        <f t="shared" ref="H12:K27" si="13">VLOOKUP(H$11,$D$3:$F$7,3,FALSE)*$F12/SUM($F$12:$F$61)</f>
        <v>6.75</v>
      </c>
      <c r="I12" s="11">
        <f t="shared" si="13"/>
        <v>9</v>
      </c>
      <c r="J12" s="11">
        <f t="shared" si="13"/>
        <v>11.25</v>
      </c>
      <c r="K12" s="12">
        <f t="shared" si="13"/>
        <v>13.5</v>
      </c>
      <c r="L12" s="6" t="s">
        <v>20</v>
      </c>
      <c r="M12" s="6" t="s">
        <v>20</v>
      </c>
      <c r="N12" s="6" t="s">
        <v>20</v>
      </c>
      <c r="O12" s="6" t="s">
        <v>20</v>
      </c>
      <c r="P12" s="6" t="s">
        <v>20</v>
      </c>
      <c r="Q12" s="17">
        <f>ROUND(G12*HLOOKUP(L12,[1]战斗预期!$C$2:$G$6,3,FALSE),0)</f>
        <v>450</v>
      </c>
      <c r="R12" s="17">
        <f>ROUND(H12*HLOOKUP(M12,[1]战斗预期!$C$2:$G$6,3,FALSE),0)</f>
        <v>675</v>
      </c>
      <c r="S12" s="17">
        <f>ROUND(I12*HLOOKUP(N12,[1]战斗预期!$C$2:$G$6,3,FALSE),0)</f>
        <v>900</v>
      </c>
      <c r="T12" s="17">
        <f>ROUND(J12*HLOOKUP(O12,[1]战斗预期!$C$2:$G$6,3,FALSE),0)</f>
        <v>1125</v>
      </c>
      <c r="U12" s="17">
        <f>ROUND(K12*HLOOKUP(P12,[1]战斗预期!$C$2:$G$6,3,FALSE),0)</f>
        <v>1350</v>
      </c>
    </row>
    <row r="13" spans="1:28" x14ac:dyDescent="0.15">
      <c r="C13" s="3">
        <v>2</v>
      </c>
      <c r="D13" s="3">
        <f>[1]属性成长!$D9</f>
        <v>10</v>
      </c>
      <c r="E13" s="7">
        <f t="shared" ref="E13:E76" si="14">$B$2/$B$3*D13+$B$1</f>
        <v>60</v>
      </c>
      <c r="F13" s="3">
        <f t="shared" ref="F13:F61" si="15">INT((C13-1)/10)+6</f>
        <v>6</v>
      </c>
      <c r="G13" s="11">
        <f t="shared" ref="G13:K44" si="16">VLOOKUP(G$11,$D$3:$F$7,3,FALSE)*$F13/SUM($F$12:$F$61)</f>
        <v>4.5</v>
      </c>
      <c r="H13" s="11">
        <f t="shared" si="13"/>
        <v>6.75</v>
      </c>
      <c r="I13" s="11">
        <f t="shared" si="13"/>
        <v>9</v>
      </c>
      <c r="J13" s="11">
        <f t="shared" si="13"/>
        <v>11.25</v>
      </c>
      <c r="K13" s="12">
        <f t="shared" si="13"/>
        <v>13.5</v>
      </c>
      <c r="L13" s="6" t="s">
        <v>21</v>
      </c>
      <c r="M13" s="6" t="s">
        <v>21</v>
      </c>
      <c r="N13" s="6" t="s">
        <v>21</v>
      </c>
      <c r="O13" s="6" t="s">
        <v>21</v>
      </c>
      <c r="P13" s="6" t="s">
        <v>21</v>
      </c>
      <c r="Q13" s="17">
        <f>ROUND(G13*HLOOKUP(L13,[1]战斗预期!$C$2:$G$6,3,FALSE),0)</f>
        <v>45</v>
      </c>
      <c r="R13" s="17">
        <f>ROUND(H13*HLOOKUP(M13,[1]战斗预期!$C$2:$G$6,3,FALSE),0)</f>
        <v>68</v>
      </c>
      <c r="S13" s="17">
        <f>ROUND(I13*HLOOKUP(N13,[1]战斗预期!$C$2:$G$6,3,FALSE),0)</f>
        <v>90</v>
      </c>
      <c r="T13" s="17">
        <f>ROUND(J13*HLOOKUP(O13,[1]战斗预期!$C$2:$G$6,3,FALSE),0)</f>
        <v>113</v>
      </c>
      <c r="U13" s="17">
        <f>ROUND(K13*HLOOKUP(P13,[1]战斗预期!$C$2:$G$6,3,FALSE),0)</f>
        <v>135</v>
      </c>
    </row>
    <row r="14" spans="1:28" x14ac:dyDescent="0.15">
      <c r="C14" s="3">
        <v>3</v>
      </c>
      <c r="D14" s="3">
        <f>[1]属性成长!$D10</f>
        <v>15</v>
      </c>
      <c r="E14" s="7">
        <f t="shared" si="14"/>
        <v>90</v>
      </c>
      <c r="F14" s="3">
        <f t="shared" si="15"/>
        <v>6</v>
      </c>
      <c r="G14" s="11">
        <f t="shared" si="16"/>
        <v>4.5</v>
      </c>
      <c r="H14" s="11">
        <f t="shared" si="13"/>
        <v>6.75</v>
      </c>
      <c r="I14" s="11">
        <f t="shared" si="13"/>
        <v>9</v>
      </c>
      <c r="J14" s="11">
        <f t="shared" si="13"/>
        <v>11.25</v>
      </c>
      <c r="K14" s="12">
        <f t="shared" si="13"/>
        <v>13.5</v>
      </c>
      <c r="L14" s="6" t="s">
        <v>22</v>
      </c>
      <c r="M14" s="6" t="s">
        <v>22</v>
      </c>
      <c r="N14" s="6" t="s">
        <v>22</v>
      </c>
      <c r="O14" s="6" t="s">
        <v>22</v>
      </c>
      <c r="P14" s="6" t="s">
        <v>22</v>
      </c>
      <c r="Q14" s="17">
        <f>ROUND(G14*HLOOKUP(L14,[1]战斗预期!$C$2:$G$6,3,FALSE),0)</f>
        <v>23</v>
      </c>
      <c r="R14" s="17">
        <f>ROUND(H14*HLOOKUP(M14,[1]战斗预期!$C$2:$G$6,3,FALSE),0)</f>
        <v>34</v>
      </c>
      <c r="S14" s="17">
        <f>ROUND(I14*HLOOKUP(N14,[1]战斗预期!$C$2:$G$6,3,FALSE),0)</f>
        <v>45</v>
      </c>
      <c r="T14" s="17">
        <f>ROUND(J14*HLOOKUP(O14,[1]战斗预期!$C$2:$G$6,3,FALSE),0)</f>
        <v>56</v>
      </c>
      <c r="U14" s="17">
        <f>ROUND(K14*HLOOKUP(P14,[1]战斗预期!$C$2:$G$6,3,FALSE),0)</f>
        <v>68</v>
      </c>
    </row>
    <row r="15" spans="1:28" x14ac:dyDescent="0.15">
      <c r="C15" s="3">
        <v>4</v>
      </c>
      <c r="D15" s="3">
        <f>[1]属性成长!$D11</f>
        <v>20</v>
      </c>
      <c r="E15" s="7">
        <f t="shared" si="14"/>
        <v>120</v>
      </c>
      <c r="F15" s="3">
        <f t="shared" si="15"/>
        <v>6</v>
      </c>
      <c r="G15" s="11">
        <f t="shared" si="16"/>
        <v>4.5</v>
      </c>
      <c r="H15" s="11">
        <f t="shared" si="13"/>
        <v>6.75</v>
      </c>
      <c r="I15" s="11">
        <f t="shared" si="13"/>
        <v>9</v>
      </c>
      <c r="J15" s="11">
        <f t="shared" si="13"/>
        <v>11.25</v>
      </c>
      <c r="K15" s="12">
        <f t="shared" si="13"/>
        <v>13.5</v>
      </c>
      <c r="L15" s="6" t="s">
        <v>29</v>
      </c>
      <c r="M15" s="6" t="s">
        <v>29</v>
      </c>
      <c r="N15" s="6" t="s">
        <v>29</v>
      </c>
      <c r="O15" s="6" t="s">
        <v>29</v>
      </c>
      <c r="P15" s="6" t="s">
        <v>29</v>
      </c>
      <c r="Q15" s="17">
        <f>ROUND(G15*HLOOKUP(L15,[1]战斗预期!$C$2:$G$6,3,FALSE),0)</f>
        <v>18</v>
      </c>
      <c r="R15" s="17">
        <f>ROUND(H15*HLOOKUP(M15,[1]战斗预期!$C$2:$G$6,3,FALSE),0)</f>
        <v>27</v>
      </c>
      <c r="S15" s="17">
        <f>ROUND(I15*HLOOKUP(N15,[1]战斗预期!$C$2:$G$6,3,FALSE),0)</f>
        <v>36</v>
      </c>
      <c r="T15" s="17">
        <f>ROUND(J15*HLOOKUP(O15,[1]战斗预期!$C$2:$G$6,3,FALSE),0)</f>
        <v>45</v>
      </c>
      <c r="U15" s="17">
        <f>ROUND(K15*HLOOKUP(P15,[1]战斗预期!$C$2:$G$6,3,FALSE),0)</f>
        <v>54</v>
      </c>
    </row>
    <row r="16" spans="1:28" x14ac:dyDescent="0.15">
      <c r="C16" s="3">
        <v>5</v>
      </c>
      <c r="D16" s="3">
        <f>[1]属性成长!$D12</f>
        <v>25</v>
      </c>
      <c r="E16" s="7">
        <f t="shared" si="14"/>
        <v>150</v>
      </c>
      <c r="F16" s="3">
        <f t="shared" si="15"/>
        <v>6</v>
      </c>
      <c r="G16" s="11">
        <f t="shared" si="16"/>
        <v>4.5</v>
      </c>
      <c r="H16" s="11">
        <f t="shared" si="13"/>
        <v>6.75</v>
      </c>
      <c r="I16" s="11">
        <f t="shared" si="13"/>
        <v>9</v>
      </c>
      <c r="J16" s="11">
        <f t="shared" si="13"/>
        <v>11.25</v>
      </c>
      <c r="K16" s="12">
        <f t="shared" si="13"/>
        <v>13.5</v>
      </c>
      <c r="L16" s="14" t="s">
        <v>25</v>
      </c>
      <c r="M16" s="14" t="s">
        <v>32</v>
      </c>
      <c r="N16" s="14" t="s">
        <v>33</v>
      </c>
      <c r="O16" s="14" t="s">
        <v>29</v>
      </c>
      <c r="P16" s="14" t="s">
        <v>30</v>
      </c>
      <c r="Q16" s="17">
        <f>ROUND(G16*HLOOKUP(L16,[1]战斗预期!$C$2:$G$6,3,FALSE),0)</f>
        <v>450</v>
      </c>
      <c r="R16" s="17">
        <f>ROUND(H16*HLOOKUP(M16,[1]战斗预期!$C$2:$G$6,3,FALSE),0)</f>
        <v>68</v>
      </c>
      <c r="S16" s="17">
        <f>ROUND(I16*HLOOKUP(N16,[1]战斗预期!$C$2:$G$6,3,FALSE),0)</f>
        <v>45</v>
      </c>
      <c r="T16" s="17">
        <f>ROUND(J16*HLOOKUP(O16,[1]战斗预期!$C$2:$G$6,3,FALSE),0)</f>
        <v>45</v>
      </c>
      <c r="U16" s="17">
        <f>ROUND(K16*HLOOKUP(P16,[1]战斗预期!$C$2:$G$6,3,FALSE),0)</f>
        <v>54</v>
      </c>
    </row>
    <row r="17" spans="3:21" x14ac:dyDescent="0.15">
      <c r="C17" s="3">
        <v>6</v>
      </c>
      <c r="D17" s="3">
        <f>[1]属性成长!$D13</f>
        <v>30</v>
      </c>
      <c r="E17" s="7">
        <f t="shared" si="14"/>
        <v>180</v>
      </c>
      <c r="F17" s="3">
        <f t="shared" si="15"/>
        <v>6</v>
      </c>
      <c r="G17" s="11">
        <f t="shared" si="16"/>
        <v>4.5</v>
      </c>
      <c r="H17" s="11">
        <f t="shared" si="13"/>
        <v>6.75</v>
      </c>
      <c r="I17" s="11">
        <f t="shared" si="13"/>
        <v>9</v>
      </c>
      <c r="J17" s="11">
        <f t="shared" si="13"/>
        <v>11.25</v>
      </c>
      <c r="K17" s="12">
        <f t="shared" si="13"/>
        <v>13.5</v>
      </c>
      <c r="L17" s="6" t="s">
        <v>30</v>
      </c>
      <c r="M17" s="6" t="s">
        <v>30</v>
      </c>
      <c r="N17" s="6" t="s">
        <v>30</v>
      </c>
      <c r="O17" s="6" t="s">
        <v>30</v>
      </c>
      <c r="P17" s="6" t="s">
        <v>30</v>
      </c>
      <c r="Q17" s="17">
        <f>ROUND(G17*HLOOKUP(L17,[1]战斗预期!$C$2:$G$6,3,FALSE),0)</f>
        <v>18</v>
      </c>
      <c r="R17" s="17">
        <f>ROUND(H17*HLOOKUP(M17,[1]战斗预期!$C$2:$G$6,3,FALSE),0)</f>
        <v>27</v>
      </c>
      <c r="S17" s="17">
        <f>ROUND(I17*HLOOKUP(N17,[1]战斗预期!$C$2:$G$6,3,FALSE),0)</f>
        <v>36</v>
      </c>
      <c r="T17" s="17">
        <f>ROUND(J17*HLOOKUP(O17,[1]战斗预期!$C$2:$G$6,3,FALSE),0)</f>
        <v>45</v>
      </c>
      <c r="U17" s="17">
        <f>ROUND(K17*HLOOKUP(P17,[1]战斗预期!$C$2:$G$6,3,FALSE),0)</f>
        <v>54</v>
      </c>
    </row>
    <row r="18" spans="3:21" x14ac:dyDescent="0.15">
      <c r="C18" s="3">
        <v>7</v>
      </c>
      <c r="D18" s="3">
        <f>[1]属性成长!$D14</f>
        <v>35</v>
      </c>
      <c r="E18" s="7">
        <f t="shared" si="14"/>
        <v>210</v>
      </c>
      <c r="F18" s="3">
        <f t="shared" si="15"/>
        <v>6</v>
      </c>
      <c r="G18" s="11">
        <f t="shared" si="16"/>
        <v>4.5</v>
      </c>
      <c r="H18" s="11">
        <f t="shared" si="13"/>
        <v>6.75</v>
      </c>
      <c r="I18" s="11">
        <f t="shared" si="13"/>
        <v>9</v>
      </c>
      <c r="J18" s="11">
        <f t="shared" si="13"/>
        <v>11.25</v>
      </c>
      <c r="K18" s="12">
        <f t="shared" si="13"/>
        <v>13.5</v>
      </c>
      <c r="L18" s="6" t="s">
        <v>25</v>
      </c>
      <c r="M18" s="6" t="s">
        <v>25</v>
      </c>
      <c r="N18" s="6" t="s">
        <v>25</v>
      </c>
      <c r="O18" s="6" t="s">
        <v>25</v>
      </c>
      <c r="P18" s="6" t="s">
        <v>25</v>
      </c>
      <c r="Q18" s="17">
        <f>ROUND(G18*HLOOKUP(L18,[1]战斗预期!$C$2:$G$6,3,FALSE),0)</f>
        <v>450</v>
      </c>
      <c r="R18" s="17">
        <f>ROUND(H18*HLOOKUP(M18,[1]战斗预期!$C$2:$G$6,3,FALSE),0)</f>
        <v>675</v>
      </c>
      <c r="S18" s="17">
        <f>ROUND(I18*HLOOKUP(N18,[1]战斗预期!$C$2:$G$6,3,FALSE),0)</f>
        <v>900</v>
      </c>
      <c r="T18" s="17">
        <f>ROUND(J18*HLOOKUP(O18,[1]战斗预期!$C$2:$G$6,3,FALSE),0)</f>
        <v>1125</v>
      </c>
      <c r="U18" s="17">
        <f>ROUND(K18*HLOOKUP(P18,[1]战斗预期!$C$2:$G$6,3,FALSE),0)</f>
        <v>1350</v>
      </c>
    </row>
    <row r="19" spans="3:21" x14ac:dyDescent="0.15">
      <c r="C19" s="3">
        <v>8</v>
      </c>
      <c r="D19" s="3">
        <f>[1]属性成长!$D15</f>
        <v>40</v>
      </c>
      <c r="E19" s="7">
        <f t="shared" si="14"/>
        <v>240</v>
      </c>
      <c r="F19" s="3">
        <f t="shared" si="15"/>
        <v>6</v>
      </c>
      <c r="G19" s="11">
        <f t="shared" si="16"/>
        <v>4.5</v>
      </c>
      <c r="H19" s="11">
        <f t="shared" si="13"/>
        <v>6.75</v>
      </c>
      <c r="I19" s="11">
        <f t="shared" si="13"/>
        <v>9</v>
      </c>
      <c r="J19" s="11">
        <f t="shared" si="13"/>
        <v>11.25</v>
      </c>
      <c r="K19" s="12">
        <f t="shared" si="13"/>
        <v>13.5</v>
      </c>
      <c r="L19" s="6" t="s">
        <v>23</v>
      </c>
      <c r="M19" s="6" t="s">
        <v>23</v>
      </c>
      <c r="N19" s="6" t="s">
        <v>23</v>
      </c>
      <c r="O19" s="6" t="s">
        <v>23</v>
      </c>
      <c r="P19" s="6" t="s">
        <v>23</v>
      </c>
      <c r="Q19" s="17">
        <f>ROUND(G19*HLOOKUP(L19,[1]战斗预期!$C$2:$G$6,3,FALSE),0)</f>
        <v>45</v>
      </c>
      <c r="R19" s="17">
        <f>ROUND(H19*HLOOKUP(M19,[1]战斗预期!$C$2:$G$6,3,FALSE),0)</f>
        <v>68</v>
      </c>
      <c r="S19" s="17">
        <f>ROUND(I19*HLOOKUP(N19,[1]战斗预期!$C$2:$G$6,3,FALSE),0)</f>
        <v>90</v>
      </c>
      <c r="T19" s="17">
        <f>ROUND(J19*HLOOKUP(O19,[1]战斗预期!$C$2:$G$6,3,FALSE),0)</f>
        <v>113</v>
      </c>
      <c r="U19" s="17">
        <f>ROUND(K19*HLOOKUP(P19,[1]战斗预期!$C$2:$G$6,3,FALSE),0)</f>
        <v>135</v>
      </c>
    </row>
    <row r="20" spans="3:21" x14ac:dyDescent="0.15">
      <c r="C20" s="3">
        <v>9</v>
      </c>
      <c r="D20" s="3">
        <f>[1]属性成长!$D16</f>
        <v>45</v>
      </c>
      <c r="E20" s="7">
        <f t="shared" si="14"/>
        <v>270</v>
      </c>
      <c r="F20" s="3">
        <f t="shared" si="15"/>
        <v>6</v>
      </c>
      <c r="G20" s="11">
        <f t="shared" si="16"/>
        <v>4.5</v>
      </c>
      <c r="H20" s="11">
        <f t="shared" si="13"/>
        <v>6.75</v>
      </c>
      <c r="I20" s="11">
        <f t="shared" si="13"/>
        <v>9</v>
      </c>
      <c r="J20" s="11">
        <f t="shared" si="13"/>
        <v>11.25</v>
      </c>
      <c r="K20" s="12">
        <f t="shared" si="13"/>
        <v>13.5</v>
      </c>
      <c r="L20" s="6" t="s">
        <v>24</v>
      </c>
      <c r="M20" s="6" t="s">
        <v>24</v>
      </c>
      <c r="N20" s="6" t="s">
        <v>24</v>
      </c>
      <c r="O20" s="6" t="s">
        <v>24</v>
      </c>
      <c r="P20" s="6" t="s">
        <v>24</v>
      </c>
      <c r="Q20" s="17">
        <f>ROUND(G20*HLOOKUP(L20,[1]战斗预期!$C$2:$G$6,3,FALSE),0)</f>
        <v>23</v>
      </c>
      <c r="R20" s="17">
        <f>ROUND(H20*HLOOKUP(M20,[1]战斗预期!$C$2:$G$6,3,FALSE),0)</f>
        <v>34</v>
      </c>
      <c r="S20" s="17">
        <f>ROUND(I20*HLOOKUP(N20,[1]战斗预期!$C$2:$G$6,3,FALSE),0)</f>
        <v>45</v>
      </c>
      <c r="T20" s="17">
        <f>ROUND(J20*HLOOKUP(O20,[1]战斗预期!$C$2:$G$6,3,FALSE),0)</f>
        <v>56</v>
      </c>
      <c r="U20" s="17">
        <f>ROUND(K20*HLOOKUP(P20,[1]战斗预期!$C$2:$G$6,3,FALSE),0)</f>
        <v>68</v>
      </c>
    </row>
    <row r="21" spans="3:21" x14ac:dyDescent="0.15">
      <c r="C21" s="3">
        <v>10</v>
      </c>
      <c r="D21" s="3">
        <f>[1]属性成长!$D17</f>
        <v>50</v>
      </c>
      <c r="E21" s="7">
        <f t="shared" si="14"/>
        <v>300</v>
      </c>
      <c r="F21" s="3">
        <f t="shared" si="15"/>
        <v>6</v>
      </c>
      <c r="G21" s="11">
        <f t="shared" si="16"/>
        <v>4.5</v>
      </c>
      <c r="H21" s="11">
        <f t="shared" si="13"/>
        <v>6.75</v>
      </c>
      <c r="I21" s="11">
        <f t="shared" si="13"/>
        <v>9</v>
      </c>
      <c r="J21" s="11">
        <f t="shared" si="13"/>
        <v>11.25</v>
      </c>
      <c r="K21" s="12">
        <f t="shared" si="13"/>
        <v>13.5</v>
      </c>
      <c r="L21" s="14" t="str">
        <f>L$16</f>
        <v>生命</v>
      </c>
      <c r="M21" s="14" t="str">
        <f t="shared" ref="M21:P21" si="17">M$16</f>
        <v>攻击</v>
      </c>
      <c r="N21" s="14" t="str">
        <f t="shared" si="17"/>
        <v>护甲</v>
      </c>
      <c r="O21" s="14" t="str">
        <f t="shared" si="17"/>
        <v>减免伤害</v>
      </c>
      <c r="P21" s="14" t="str">
        <f t="shared" si="17"/>
        <v>最终伤害</v>
      </c>
      <c r="Q21" s="17">
        <f>ROUND(G21*HLOOKUP(L21,[1]战斗预期!$C$2:$G$6,3,FALSE),0)</f>
        <v>450</v>
      </c>
      <c r="R21" s="17">
        <f>ROUND(H21*HLOOKUP(M21,[1]战斗预期!$C$2:$G$6,3,FALSE),0)</f>
        <v>68</v>
      </c>
      <c r="S21" s="17">
        <f>ROUND(I21*HLOOKUP(N21,[1]战斗预期!$C$2:$G$6,3,FALSE),0)</f>
        <v>45</v>
      </c>
      <c r="T21" s="17">
        <f>ROUND(J21*HLOOKUP(O21,[1]战斗预期!$C$2:$G$6,3,FALSE),0)</f>
        <v>45</v>
      </c>
      <c r="U21" s="17">
        <f>ROUND(K21*HLOOKUP(P21,[1]战斗预期!$C$2:$G$6,3,FALSE),0)</f>
        <v>54</v>
      </c>
    </row>
    <row r="22" spans="3:21" x14ac:dyDescent="0.15">
      <c r="C22" s="3">
        <v>11</v>
      </c>
      <c r="D22" s="3">
        <f>[1]属性成长!$D18</f>
        <v>55</v>
      </c>
      <c r="E22" s="7">
        <f t="shared" si="14"/>
        <v>330</v>
      </c>
      <c r="F22" s="3">
        <f t="shared" si="15"/>
        <v>7</v>
      </c>
      <c r="G22" s="11">
        <f t="shared" si="16"/>
        <v>5.25</v>
      </c>
      <c r="H22" s="11">
        <f t="shared" si="13"/>
        <v>7.875</v>
      </c>
      <c r="I22" s="11">
        <f t="shared" si="13"/>
        <v>10.5</v>
      </c>
      <c r="J22" s="11">
        <f t="shared" si="13"/>
        <v>13.125</v>
      </c>
      <c r="K22" s="12">
        <f t="shared" si="13"/>
        <v>15.75</v>
      </c>
      <c r="L22" s="6" t="s">
        <v>29</v>
      </c>
      <c r="M22" s="6" t="s">
        <v>29</v>
      </c>
      <c r="N22" s="6" t="s">
        <v>29</v>
      </c>
      <c r="O22" s="6" t="s">
        <v>29</v>
      </c>
      <c r="P22" s="6" t="s">
        <v>29</v>
      </c>
      <c r="Q22" s="17">
        <f>ROUND(G22*HLOOKUP(L22,[1]战斗预期!$C$2:$G$6,3,FALSE),0)</f>
        <v>21</v>
      </c>
      <c r="R22" s="17">
        <f>ROUND(H22*HLOOKUP(M22,[1]战斗预期!$C$2:$G$6,3,FALSE),0)</f>
        <v>32</v>
      </c>
      <c r="S22" s="17">
        <f>ROUND(I22*HLOOKUP(N22,[1]战斗预期!$C$2:$G$6,3,FALSE),0)</f>
        <v>42</v>
      </c>
      <c r="T22" s="17">
        <f>ROUND(J22*HLOOKUP(O22,[1]战斗预期!$C$2:$G$6,3,FALSE),0)</f>
        <v>53</v>
      </c>
      <c r="U22" s="17">
        <f>ROUND(K22*HLOOKUP(P22,[1]战斗预期!$C$2:$G$6,3,FALSE),0)</f>
        <v>63</v>
      </c>
    </row>
    <row r="23" spans="3:21" x14ac:dyDescent="0.15">
      <c r="C23" s="3">
        <v>12</v>
      </c>
      <c r="D23" s="3">
        <f>[1]属性成长!$D19</f>
        <v>60</v>
      </c>
      <c r="E23" s="7">
        <f t="shared" si="14"/>
        <v>360</v>
      </c>
      <c r="F23" s="3">
        <f t="shared" si="15"/>
        <v>7</v>
      </c>
      <c r="G23" s="11">
        <f t="shared" si="16"/>
        <v>5.25</v>
      </c>
      <c r="H23" s="11">
        <f t="shared" si="13"/>
        <v>7.875</v>
      </c>
      <c r="I23" s="11">
        <f t="shared" si="13"/>
        <v>10.5</v>
      </c>
      <c r="J23" s="11">
        <f t="shared" si="13"/>
        <v>13.125</v>
      </c>
      <c r="K23" s="12">
        <f t="shared" si="13"/>
        <v>15.75</v>
      </c>
      <c r="L23" s="6" t="s">
        <v>30</v>
      </c>
      <c r="M23" s="6" t="s">
        <v>30</v>
      </c>
      <c r="N23" s="6" t="s">
        <v>30</v>
      </c>
      <c r="O23" s="6" t="s">
        <v>30</v>
      </c>
      <c r="P23" s="6" t="s">
        <v>30</v>
      </c>
      <c r="Q23" s="17">
        <f>ROUND(G23*HLOOKUP(L23,[1]战斗预期!$C$2:$G$6,3,FALSE),0)</f>
        <v>21</v>
      </c>
      <c r="R23" s="17">
        <f>ROUND(H23*HLOOKUP(M23,[1]战斗预期!$C$2:$G$6,3,FALSE),0)</f>
        <v>32</v>
      </c>
      <c r="S23" s="17">
        <f>ROUND(I23*HLOOKUP(N23,[1]战斗预期!$C$2:$G$6,3,FALSE),0)</f>
        <v>42</v>
      </c>
      <c r="T23" s="17">
        <f>ROUND(J23*HLOOKUP(O23,[1]战斗预期!$C$2:$G$6,3,FALSE),0)</f>
        <v>53</v>
      </c>
      <c r="U23" s="17">
        <f>ROUND(K23*HLOOKUP(P23,[1]战斗预期!$C$2:$G$6,3,FALSE),0)</f>
        <v>63</v>
      </c>
    </row>
    <row r="24" spans="3:21" x14ac:dyDescent="0.15">
      <c r="C24" s="3">
        <v>13</v>
      </c>
      <c r="D24" s="3">
        <f>[1]属性成长!$D20</f>
        <v>65</v>
      </c>
      <c r="E24" s="7">
        <f t="shared" si="14"/>
        <v>390</v>
      </c>
      <c r="F24" s="3">
        <f t="shared" si="15"/>
        <v>7</v>
      </c>
      <c r="G24" s="11">
        <f t="shared" si="16"/>
        <v>5.25</v>
      </c>
      <c r="H24" s="11">
        <f t="shared" si="13"/>
        <v>7.875</v>
      </c>
      <c r="I24" s="11">
        <f t="shared" si="13"/>
        <v>10.5</v>
      </c>
      <c r="J24" s="11">
        <f t="shared" si="13"/>
        <v>13.125</v>
      </c>
      <c r="K24" s="12">
        <f t="shared" si="13"/>
        <v>15.75</v>
      </c>
      <c r="L24" s="6" t="s">
        <v>25</v>
      </c>
      <c r="M24" s="6" t="s">
        <v>25</v>
      </c>
      <c r="N24" s="6" t="s">
        <v>25</v>
      </c>
      <c r="O24" s="6" t="s">
        <v>25</v>
      </c>
      <c r="P24" s="6" t="s">
        <v>25</v>
      </c>
      <c r="Q24" s="17">
        <f>ROUND(G24*HLOOKUP(L24,[1]战斗预期!$C$2:$G$6,3,FALSE),0)</f>
        <v>525</v>
      </c>
      <c r="R24" s="17">
        <f>ROUND(H24*HLOOKUP(M24,[1]战斗预期!$C$2:$G$6,3,FALSE),0)</f>
        <v>788</v>
      </c>
      <c r="S24" s="17">
        <f>ROUND(I24*HLOOKUP(N24,[1]战斗预期!$C$2:$G$6,3,FALSE),0)</f>
        <v>1050</v>
      </c>
      <c r="T24" s="17">
        <f>ROUND(J24*HLOOKUP(O24,[1]战斗预期!$C$2:$G$6,3,FALSE),0)</f>
        <v>1313</v>
      </c>
      <c r="U24" s="17">
        <f>ROUND(K24*HLOOKUP(P24,[1]战斗预期!$C$2:$G$6,3,FALSE),0)</f>
        <v>1575</v>
      </c>
    </row>
    <row r="25" spans="3:21" x14ac:dyDescent="0.15">
      <c r="C25" s="3">
        <v>14</v>
      </c>
      <c r="D25" s="3">
        <f>[1]属性成长!$D21</f>
        <v>70</v>
      </c>
      <c r="E25" s="7">
        <f t="shared" si="14"/>
        <v>420</v>
      </c>
      <c r="F25" s="3">
        <f t="shared" si="15"/>
        <v>7</v>
      </c>
      <c r="G25" s="11">
        <f t="shared" si="16"/>
        <v>5.25</v>
      </c>
      <c r="H25" s="11">
        <f t="shared" si="13"/>
        <v>7.875</v>
      </c>
      <c r="I25" s="11">
        <f t="shared" si="13"/>
        <v>10.5</v>
      </c>
      <c r="J25" s="11">
        <f t="shared" si="13"/>
        <v>13.125</v>
      </c>
      <c r="K25" s="12">
        <f t="shared" si="13"/>
        <v>15.75</v>
      </c>
      <c r="L25" s="6" t="s">
        <v>23</v>
      </c>
      <c r="M25" s="6" t="s">
        <v>23</v>
      </c>
      <c r="N25" s="6" t="s">
        <v>23</v>
      </c>
      <c r="O25" s="6" t="s">
        <v>23</v>
      </c>
      <c r="P25" s="6" t="s">
        <v>23</v>
      </c>
      <c r="Q25" s="17">
        <f>ROUND(G25*HLOOKUP(L25,[1]战斗预期!$C$2:$G$6,3,FALSE),0)</f>
        <v>53</v>
      </c>
      <c r="R25" s="17">
        <f>ROUND(H25*HLOOKUP(M25,[1]战斗预期!$C$2:$G$6,3,FALSE),0)</f>
        <v>79</v>
      </c>
      <c r="S25" s="17">
        <f>ROUND(I25*HLOOKUP(N25,[1]战斗预期!$C$2:$G$6,3,FALSE),0)</f>
        <v>105</v>
      </c>
      <c r="T25" s="17">
        <f>ROUND(J25*HLOOKUP(O25,[1]战斗预期!$C$2:$G$6,3,FALSE),0)</f>
        <v>131</v>
      </c>
      <c r="U25" s="17">
        <f>ROUND(K25*HLOOKUP(P25,[1]战斗预期!$C$2:$G$6,3,FALSE),0)</f>
        <v>158</v>
      </c>
    </row>
    <row r="26" spans="3:21" x14ac:dyDescent="0.15">
      <c r="C26" s="3">
        <v>15</v>
      </c>
      <c r="D26" s="3">
        <f>[1]属性成长!$D22</f>
        <v>75</v>
      </c>
      <c r="E26" s="7">
        <f t="shared" si="14"/>
        <v>450</v>
      </c>
      <c r="F26" s="3">
        <f t="shared" si="15"/>
        <v>7</v>
      </c>
      <c r="G26" s="11">
        <f t="shared" si="16"/>
        <v>5.25</v>
      </c>
      <c r="H26" s="11">
        <f t="shared" si="13"/>
        <v>7.875</v>
      </c>
      <c r="I26" s="11">
        <f t="shared" si="13"/>
        <v>10.5</v>
      </c>
      <c r="J26" s="11">
        <f t="shared" si="13"/>
        <v>13.125</v>
      </c>
      <c r="K26" s="12">
        <f t="shared" si="13"/>
        <v>15.75</v>
      </c>
      <c r="L26" s="14" t="str">
        <f>L$16</f>
        <v>生命</v>
      </c>
      <c r="M26" s="14" t="str">
        <f t="shared" ref="M26:P26" si="18">M$16</f>
        <v>攻击</v>
      </c>
      <c r="N26" s="14" t="str">
        <f t="shared" si="18"/>
        <v>护甲</v>
      </c>
      <c r="O26" s="14" t="str">
        <f t="shared" si="18"/>
        <v>减免伤害</v>
      </c>
      <c r="P26" s="14" t="str">
        <f t="shared" si="18"/>
        <v>最终伤害</v>
      </c>
      <c r="Q26" s="17">
        <f>ROUND(G26*HLOOKUP(L26,[1]战斗预期!$C$2:$G$6,3,FALSE),0)</f>
        <v>525</v>
      </c>
      <c r="R26" s="17">
        <f>ROUND(H26*HLOOKUP(M26,[1]战斗预期!$C$2:$G$6,3,FALSE),0)</f>
        <v>79</v>
      </c>
      <c r="S26" s="17">
        <f>ROUND(I26*HLOOKUP(N26,[1]战斗预期!$C$2:$G$6,3,FALSE),0)</f>
        <v>53</v>
      </c>
      <c r="T26" s="17">
        <f>ROUND(J26*HLOOKUP(O26,[1]战斗预期!$C$2:$G$6,3,FALSE),0)</f>
        <v>53</v>
      </c>
      <c r="U26" s="17">
        <f>ROUND(K26*HLOOKUP(P26,[1]战斗预期!$C$2:$G$6,3,FALSE),0)</f>
        <v>63</v>
      </c>
    </row>
    <row r="27" spans="3:21" x14ac:dyDescent="0.15">
      <c r="C27" s="3">
        <v>16</v>
      </c>
      <c r="D27" s="3">
        <f>[1]属性成长!$D23</f>
        <v>80</v>
      </c>
      <c r="E27" s="7">
        <f t="shared" si="14"/>
        <v>480</v>
      </c>
      <c r="F27" s="3">
        <f t="shared" si="15"/>
        <v>7</v>
      </c>
      <c r="G27" s="11">
        <f t="shared" si="16"/>
        <v>5.25</v>
      </c>
      <c r="H27" s="11">
        <f t="shared" si="13"/>
        <v>7.875</v>
      </c>
      <c r="I27" s="11">
        <f t="shared" si="13"/>
        <v>10.5</v>
      </c>
      <c r="J27" s="11">
        <f t="shared" si="13"/>
        <v>13.125</v>
      </c>
      <c r="K27" s="12">
        <f t="shared" si="13"/>
        <v>15.75</v>
      </c>
      <c r="L27" s="6" t="s">
        <v>24</v>
      </c>
      <c r="M27" s="6" t="s">
        <v>24</v>
      </c>
      <c r="N27" s="6" t="s">
        <v>24</v>
      </c>
      <c r="O27" s="6" t="s">
        <v>24</v>
      </c>
      <c r="P27" s="6" t="s">
        <v>24</v>
      </c>
      <c r="Q27" s="17">
        <f>ROUND(G27*HLOOKUP(L27,[1]战斗预期!$C$2:$G$6,3,FALSE),0)</f>
        <v>26</v>
      </c>
      <c r="R27" s="17">
        <f>ROUND(H27*HLOOKUP(M27,[1]战斗预期!$C$2:$G$6,3,FALSE),0)</f>
        <v>39</v>
      </c>
      <c r="S27" s="17">
        <f>ROUND(I27*HLOOKUP(N27,[1]战斗预期!$C$2:$G$6,3,FALSE),0)</f>
        <v>53</v>
      </c>
      <c r="T27" s="17">
        <f>ROUND(J27*HLOOKUP(O27,[1]战斗预期!$C$2:$G$6,3,FALSE),0)</f>
        <v>66</v>
      </c>
      <c r="U27" s="17">
        <f>ROUND(K27*HLOOKUP(P27,[1]战斗预期!$C$2:$G$6,3,FALSE),0)</f>
        <v>79</v>
      </c>
    </row>
    <row r="28" spans="3:21" x14ac:dyDescent="0.15">
      <c r="C28" s="3">
        <v>17</v>
      </c>
      <c r="D28" s="3">
        <f>[1]属性成长!$D24</f>
        <v>85</v>
      </c>
      <c r="E28" s="7">
        <f t="shared" si="14"/>
        <v>510</v>
      </c>
      <c r="F28" s="3">
        <f t="shared" si="15"/>
        <v>7</v>
      </c>
      <c r="G28" s="11">
        <f t="shared" si="16"/>
        <v>5.25</v>
      </c>
      <c r="H28" s="11">
        <f t="shared" si="16"/>
        <v>7.875</v>
      </c>
      <c r="I28" s="11">
        <f t="shared" si="16"/>
        <v>10.5</v>
      </c>
      <c r="J28" s="11">
        <f t="shared" si="16"/>
        <v>13.125</v>
      </c>
      <c r="K28" s="12">
        <f t="shared" si="16"/>
        <v>15.75</v>
      </c>
      <c r="L28" s="6" t="s">
        <v>29</v>
      </c>
      <c r="M28" s="6" t="s">
        <v>29</v>
      </c>
      <c r="N28" s="6" t="s">
        <v>29</v>
      </c>
      <c r="O28" s="6" t="s">
        <v>29</v>
      </c>
      <c r="P28" s="6" t="s">
        <v>29</v>
      </c>
      <c r="Q28" s="17">
        <f>ROUND(G28*HLOOKUP(L28,[1]战斗预期!$C$2:$G$6,3,FALSE),0)</f>
        <v>21</v>
      </c>
      <c r="R28" s="17">
        <f>ROUND(H28*HLOOKUP(M28,[1]战斗预期!$C$2:$G$6,3,FALSE),0)</f>
        <v>32</v>
      </c>
      <c r="S28" s="17">
        <f>ROUND(I28*HLOOKUP(N28,[1]战斗预期!$C$2:$G$6,3,FALSE),0)</f>
        <v>42</v>
      </c>
      <c r="T28" s="17">
        <f>ROUND(J28*HLOOKUP(O28,[1]战斗预期!$C$2:$G$6,3,FALSE),0)</f>
        <v>53</v>
      </c>
      <c r="U28" s="17">
        <f>ROUND(K28*HLOOKUP(P28,[1]战斗预期!$C$2:$G$6,3,FALSE),0)</f>
        <v>63</v>
      </c>
    </row>
    <row r="29" spans="3:21" x14ac:dyDescent="0.15">
      <c r="C29" s="3">
        <v>18</v>
      </c>
      <c r="D29" s="3">
        <f>[1]属性成长!$D25</f>
        <v>90</v>
      </c>
      <c r="E29" s="7">
        <f t="shared" si="14"/>
        <v>540</v>
      </c>
      <c r="F29" s="3">
        <f t="shared" si="15"/>
        <v>7</v>
      </c>
      <c r="G29" s="11">
        <f t="shared" si="16"/>
        <v>5.25</v>
      </c>
      <c r="H29" s="11">
        <f t="shared" si="16"/>
        <v>7.875</v>
      </c>
      <c r="I29" s="11">
        <f t="shared" si="16"/>
        <v>10.5</v>
      </c>
      <c r="J29" s="11">
        <f t="shared" si="16"/>
        <v>13.125</v>
      </c>
      <c r="K29" s="12">
        <f t="shared" si="16"/>
        <v>15.75</v>
      </c>
      <c r="L29" s="6" t="s">
        <v>30</v>
      </c>
      <c r="M29" s="6" t="s">
        <v>30</v>
      </c>
      <c r="N29" s="6" t="s">
        <v>30</v>
      </c>
      <c r="O29" s="6" t="s">
        <v>30</v>
      </c>
      <c r="P29" s="6" t="s">
        <v>30</v>
      </c>
      <c r="Q29" s="17">
        <f>ROUND(G29*HLOOKUP(L29,[1]战斗预期!$C$2:$G$6,3,FALSE),0)</f>
        <v>21</v>
      </c>
      <c r="R29" s="17">
        <f>ROUND(H29*HLOOKUP(M29,[1]战斗预期!$C$2:$G$6,3,FALSE),0)</f>
        <v>32</v>
      </c>
      <c r="S29" s="17">
        <f>ROUND(I29*HLOOKUP(N29,[1]战斗预期!$C$2:$G$6,3,FALSE),0)</f>
        <v>42</v>
      </c>
      <c r="T29" s="17">
        <f>ROUND(J29*HLOOKUP(O29,[1]战斗预期!$C$2:$G$6,3,FALSE),0)</f>
        <v>53</v>
      </c>
      <c r="U29" s="17">
        <f>ROUND(K29*HLOOKUP(P29,[1]战斗预期!$C$2:$G$6,3,FALSE),0)</f>
        <v>63</v>
      </c>
    </row>
    <row r="30" spans="3:21" x14ac:dyDescent="0.15">
      <c r="C30" s="3">
        <v>19</v>
      </c>
      <c r="D30" s="3">
        <f>[1]属性成长!$D26</f>
        <v>95</v>
      </c>
      <c r="E30" s="7">
        <f t="shared" si="14"/>
        <v>570</v>
      </c>
      <c r="F30" s="3">
        <f t="shared" si="15"/>
        <v>7</v>
      </c>
      <c r="G30" s="11">
        <f t="shared" si="16"/>
        <v>5.25</v>
      </c>
      <c r="H30" s="11">
        <f t="shared" si="16"/>
        <v>7.875</v>
      </c>
      <c r="I30" s="11">
        <f t="shared" si="16"/>
        <v>10.5</v>
      </c>
      <c r="J30" s="11">
        <f t="shared" si="16"/>
        <v>13.125</v>
      </c>
      <c r="K30" s="12">
        <f t="shared" si="16"/>
        <v>15.75</v>
      </c>
      <c r="L30" s="6" t="s">
        <v>27</v>
      </c>
      <c r="M30" s="6" t="s">
        <v>27</v>
      </c>
      <c r="N30" s="6" t="s">
        <v>27</v>
      </c>
      <c r="O30" s="6" t="s">
        <v>27</v>
      </c>
      <c r="P30" s="6" t="s">
        <v>27</v>
      </c>
      <c r="Q30" s="17">
        <f>ROUND(G30*HLOOKUP(L30,[1]战斗预期!$C$2:$G$6,3,FALSE),0)</f>
        <v>525</v>
      </c>
      <c r="R30" s="17">
        <f>ROUND(H30*HLOOKUP(M30,[1]战斗预期!$C$2:$G$6,3,FALSE),0)</f>
        <v>788</v>
      </c>
      <c r="S30" s="17">
        <f>ROUND(I30*HLOOKUP(N30,[1]战斗预期!$C$2:$G$6,3,FALSE),0)</f>
        <v>1050</v>
      </c>
      <c r="T30" s="17">
        <f>ROUND(J30*HLOOKUP(O30,[1]战斗预期!$C$2:$G$6,3,FALSE),0)</f>
        <v>1313</v>
      </c>
      <c r="U30" s="17">
        <f>ROUND(K30*HLOOKUP(P30,[1]战斗预期!$C$2:$G$6,3,FALSE),0)</f>
        <v>1575</v>
      </c>
    </row>
    <row r="31" spans="3:21" x14ac:dyDescent="0.15">
      <c r="C31" s="3">
        <v>20</v>
      </c>
      <c r="D31" s="3">
        <f>[1]属性成长!$D27</f>
        <v>100</v>
      </c>
      <c r="E31" s="7">
        <f t="shared" si="14"/>
        <v>600</v>
      </c>
      <c r="F31" s="3">
        <f t="shared" si="15"/>
        <v>7</v>
      </c>
      <c r="G31" s="11">
        <f t="shared" si="16"/>
        <v>5.25</v>
      </c>
      <c r="H31" s="11">
        <f t="shared" si="16"/>
        <v>7.875</v>
      </c>
      <c r="I31" s="11">
        <f t="shared" si="16"/>
        <v>10.5</v>
      </c>
      <c r="J31" s="11">
        <f t="shared" si="16"/>
        <v>13.125</v>
      </c>
      <c r="K31" s="12">
        <f t="shared" si="16"/>
        <v>15.75</v>
      </c>
      <c r="L31" s="14" t="str">
        <f>L$16</f>
        <v>生命</v>
      </c>
      <c r="M31" s="14" t="str">
        <f t="shared" ref="M31:P31" si="19">M$16</f>
        <v>攻击</v>
      </c>
      <c r="N31" s="14" t="str">
        <f t="shared" si="19"/>
        <v>护甲</v>
      </c>
      <c r="O31" s="14" t="str">
        <f t="shared" si="19"/>
        <v>减免伤害</v>
      </c>
      <c r="P31" s="14" t="str">
        <f t="shared" si="19"/>
        <v>最终伤害</v>
      </c>
      <c r="Q31" s="17">
        <f>ROUND(G31*HLOOKUP(L31,[1]战斗预期!$C$2:$G$6,3,FALSE),0)</f>
        <v>525</v>
      </c>
      <c r="R31" s="17">
        <f>ROUND(H31*HLOOKUP(M31,[1]战斗预期!$C$2:$G$6,3,FALSE),0)</f>
        <v>79</v>
      </c>
      <c r="S31" s="17">
        <f>ROUND(I31*HLOOKUP(N31,[1]战斗预期!$C$2:$G$6,3,FALSE),0)</f>
        <v>53</v>
      </c>
      <c r="T31" s="17">
        <f>ROUND(J31*HLOOKUP(O31,[1]战斗预期!$C$2:$G$6,3,FALSE),0)</f>
        <v>53</v>
      </c>
      <c r="U31" s="17">
        <f>ROUND(K31*HLOOKUP(P31,[1]战斗预期!$C$2:$G$6,3,FALSE),0)</f>
        <v>63</v>
      </c>
    </row>
    <row r="32" spans="3:21" x14ac:dyDescent="0.15">
      <c r="C32" s="3">
        <v>21</v>
      </c>
      <c r="D32" s="3">
        <f>[1]属性成长!$D28</f>
        <v>105</v>
      </c>
      <c r="E32" s="7">
        <f t="shared" si="14"/>
        <v>630</v>
      </c>
      <c r="F32" s="3">
        <f t="shared" si="15"/>
        <v>8</v>
      </c>
      <c r="G32" s="11">
        <f t="shared" si="16"/>
        <v>6</v>
      </c>
      <c r="H32" s="11">
        <f t="shared" si="16"/>
        <v>9</v>
      </c>
      <c r="I32" s="11">
        <f t="shared" si="16"/>
        <v>12</v>
      </c>
      <c r="J32" s="11">
        <f t="shared" si="16"/>
        <v>15</v>
      </c>
      <c r="K32" s="12">
        <f t="shared" si="16"/>
        <v>18</v>
      </c>
      <c r="L32" s="6" t="s">
        <v>28</v>
      </c>
      <c r="M32" s="6" t="s">
        <v>28</v>
      </c>
      <c r="N32" s="6" t="s">
        <v>28</v>
      </c>
      <c r="O32" s="6" t="s">
        <v>28</v>
      </c>
      <c r="P32" s="6" t="s">
        <v>28</v>
      </c>
      <c r="Q32" s="17">
        <f>ROUND(G32*HLOOKUP(L32,[1]战斗预期!$C$2:$G$6,3,FALSE),0)</f>
        <v>60</v>
      </c>
      <c r="R32" s="17">
        <f>ROUND(H32*HLOOKUP(M32,[1]战斗预期!$C$2:$G$6,3,FALSE),0)</f>
        <v>90</v>
      </c>
      <c r="S32" s="17">
        <f>ROUND(I32*HLOOKUP(N32,[1]战斗预期!$C$2:$G$6,3,FALSE),0)</f>
        <v>120</v>
      </c>
      <c r="T32" s="17">
        <f>ROUND(J32*HLOOKUP(O32,[1]战斗预期!$C$2:$G$6,3,FALSE),0)</f>
        <v>150</v>
      </c>
      <c r="U32" s="17">
        <f>ROUND(K32*HLOOKUP(P32,[1]战斗预期!$C$2:$G$6,3,FALSE),0)</f>
        <v>180</v>
      </c>
    </row>
    <row r="33" spans="3:21" x14ac:dyDescent="0.15">
      <c r="C33" s="3">
        <v>22</v>
      </c>
      <c r="D33" s="3">
        <f>[1]属性成长!$D29</f>
        <v>110</v>
      </c>
      <c r="E33" s="7">
        <f t="shared" si="14"/>
        <v>660</v>
      </c>
      <c r="F33" s="3">
        <f t="shared" si="15"/>
        <v>8</v>
      </c>
      <c r="G33" s="11">
        <f t="shared" si="16"/>
        <v>6</v>
      </c>
      <c r="H33" s="11">
        <f t="shared" si="16"/>
        <v>9</v>
      </c>
      <c r="I33" s="11">
        <f t="shared" si="16"/>
        <v>12</v>
      </c>
      <c r="J33" s="11">
        <f t="shared" si="16"/>
        <v>15</v>
      </c>
      <c r="K33" s="12">
        <f t="shared" si="16"/>
        <v>18</v>
      </c>
      <c r="L33" s="6" t="s">
        <v>26</v>
      </c>
      <c r="M33" s="6" t="s">
        <v>26</v>
      </c>
      <c r="N33" s="6" t="s">
        <v>26</v>
      </c>
      <c r="O33" s="6" t="s">
        <v>26</v>
      </c>
      <c r="P33" s="6" t="s">
        <v>26</v>
      </c>
      <c r="Q33" s="17">
        <f>ROUND(G33*HLOOKUP(L33,[1]战斗预期!$C$2:$G$6,3,FALSE),0)</f>
        <v>30</v>
      </c>
      <c r="R33" s="17">
        <f>ROUND(H33*HLOOKUP(M33,[1]战斗预期!$C$2:$G$6,3,FALSE),0)</f>
        <v>45</v>
      </c>
      <c r="S33" s="17">
        <f>ROUND(I33*HLOOKUP(N33,[1]战斗预期!$C$2:$G$6,3,FALSE),0)</f>
        <v>60</v>
      </c>
      <c r="T33" s="17">
        <f>ROUND(J33*HLOOKUP(O33,[1]战斗预期!$C$2:$G$6,3,FALSE),0)</f>
        <v>75</v>
      </c>
      <c r="U33" s="17">
        <f>ROUND(K33*HLOOKUP(P33,[1]战斗预期!$C$2:$G$6,3,FALSE),0)</f>
        <v>90</v>
      </c>
    </row>
    <row r="34" spans="3:21" x14ac:dyDescent="0.15">
      <c r="C34" s="3">
        <v>23</v>
      </c>
      <c r="D34" s="3">
        <f>[1]属性成长!$D30</f>
        <v>115</v>
      </c>
      <c r="E34" s="7">
        <f t="shared" si="14"/>
        <v>690</v>
      </c>
      <c r="F34" s="3">
        <f t="shared" si="15"/>
        <v>8</v>
      </c>
      <c r="G34" s="11">
        <f t="shared" si="16"/>
        <v>6</v>
      </c>
      <c r="H34" s="11">
        <f t="shared" si="16"/>
        <v>9</v>
      </c>
      <c r="I34" s="11">
        <f t="shared" si="16"/>
        <v>12</v>
      </c>
      <c r="J34" s="11">
        <f t="shared" si="16"/>
        <v>15</v>
      </c>
      <c r="K34" s="12">
        <f t="shared" si="16"/>
        <v>18</v>
      </c>
      <c r="L34" s="6" t="s">
        <v>29</v>
      </c>
      <c r="M34" s="6" t="s">
        <v>29</v>
      </c>
      <c r="N34" s="6" t="s">
        <v>29</v>
      </c>
      <c r="O34" s="6" t="s">
        <v>29</v>
      </c>
      <c r="P34" s="6" t="s">
        <v>29</v>
      </c>
      <c r="Q34" s="17">
        <f>ROUND(G34*HLOOKUP(L34,[1]战斗预期!$C$2:$G$6,3,FALSE),0)</f>
        <v>24</v>
      </c>
      <c r="R34" s="17">
        <f>ROUND(H34*HLOOKUP(M34,[1]战斗预期!$C$2:$G$6,3,FALSE),0)</f>
        <v>36</v>
      </c>
      <c r="S34" s="17">
        <f>ROUND(I34*HLOOKUP(N34,[1]战斗预期!$C$2:$G$6,3,FALSE),0)</f>
        <v>48</v>
      </c>
      <c r="T34" s="17">
        <f>ROUND(J34*HLOOKUP(O34,[1]战斗预期!$C$2:$G$6,3,FALSE),0)</f>
        <v>60</v>
      </c>
      <c r="U34" s="17">
        <f>ROUND(K34*HLOOKUP(P34,[1]战斗预期!$C$2:$G$6,3,FALSE),0)</f>
        <v>72</v>
      </c>
    </row>
    <row r="35" spans="3:21" x14ac:dyDescent="0.15">
      <c r="C35" s="3">
        <v>24</v>
      </c>
      <c r="D35" s="3">
        <f>[1]属性成长!$D31</f>
        <v>120</v>
      </c>
      <c r="E35" s="7">
        <f t="shared" si="14"/>
        <v>720</v>
      </c>
      <c r="F35" s="3">
        <f t="shared" si="15"/>
        <v>8</v>
      </c>
      <c r="G35" s="11">
        <f t="shared" si="16"/>
        <v>6</v>
      </c>
      <c r="H35" s="11">
        <f t="shared" si="16"/>
        <v>9</v>
      </c>
      <c r="I35" s="11">
        <f t="shared" si="16"/>
        <v>12</v>
      </c>
      <c r="J35" s="11">
        <f t="shared" si="16"/>
        <v>15</v>
      </c>
      <c r="K35" s="12">
        <f t="shared" si="16"/>
        <v>18</v>
      </c>
      <c r="L35" s="6" t="s">
        <v>30</v>
      </c>
      <c r="M35" s="6" t="s">
        <v>30</v>
      </c>
      <c r="N35" s="6" t="s">
        <v>30</v>
      </c>
      <c r="O35" s="6" t="s">
        <v>30</v>
      </c>
      <c r="P35" s="6" t="s">
        <v>30</v>
      </c>
      <c r="Q35" s="17">
        <f>ROUND(G35*HLOOKUP(L35,[1]战斗预期!$C$2:$G$6,3,FALSE),0)</f>
        <v>24</v>
      </c>
      <c r="R35" s="17">
        <f>ROUND(H35*HLOOKUP(M35,[1]战斗预期!$C$2:$G$6,3,FALSE),0)</f>
        <v>36</v>
      </c>
      <c r="S35" s="17">
        <f>ROUND(I35*HLOOKUP(N35,[1]战斗预期!$C$2:$G$6,3,FALSE),0)</f>
        <v>48</v>
      </c>
      <c r="T35" s="17">
        <f>ROUND(J35*HLOOKUP(O35,[1]战斗预期!$C$2:$G$6,3,FALSE),0)</f>
        <v>60</v>
      </c>
      <c r="U35" s="17">
        <f>ROUND(K35*HLOOKUP(P35,[1]战斗预期!$C$2:$G$6,3,FALSE),0)</f>
        <v>72</v>
      </c>
    </row>
    <row r="36" spans="3:21" x14ac:dyDescent="0.15">
      <c r="C36" s="3">
        <v>25</v>
      </c>
      <c r="D36" s="3">
        <f>[1]属性成长!$D32</f>
        <v>125</v>
      </c>
      <c r="E36" s="7">
        <f t="shared" si="14"/>
        <v>750</v>
      </c>
      <c r="F36" s="3">
        <f t="shared" si="15"/>
        <v>8</v>
      </c>
      <c r="G36" s="11">
        <f t="shared" si="16"/>
        <v>6</v>
      </c>
      <c r="H36" s="11">
        <f t="shared" si="16"/>
        <v>9</v>
      </c>
      <c r="I36" s="11">
        <f t="shared" si="16"/>
        <v>12</v>
      </c>
      <c r="J36" s="11">
        <f t="shared" si="16"/>
        <v>15</v>
      </c>
      <c r="K36" s="12">
        <f t="shared" si="16"/>
        <v>18</v>
      </c>
      <c r="L36" s="14" t="str">
        <f>L$16</f>
        <v>生命</v>
      </c>
      <c r="M36" s="14" t="str">
        <f t="shared" ref="M36:P36" si="20">M$16</f>
        <v>攻击</v>
      </c>
      <c r="N36" s="14" t="str">
        <f t="shared" si="20"/>
        <v>护甲</v>
      </c>
      <c r="O36" s="14" t="str">
        <f t="shared" si="20"/>
        <v>减免伤害</v>
      </c>
      <c r="P36" s="14" t="str">
        <f t="shared" si="20"/>
        <v>最终伤害</v>
      </c>
      <c r="Q36" s="17">
        <f>ROUND(G36*HLOOKUP(L36,[1]战斗预期!$C$2:$G$6,3,FALSE),0)</f>
        <v>600</v>
      </c>
      <c r="R36" s="17">
        <f>ROUND(H36*HLOOKUP(M36,[1]战斗预期!$C$2:$G$6,3,FALSE),0)</f>
        <v>90</v>
      </c>
      <c r="S36" s="17">
        <f>ROUND(I36*HLOOKUP(N36,[1]战斗预期!$C$2:$G$6,3,FALSE),0)</f>
        <v>60</v>
      </c>
      <c r="T36" s="17">
        <f>ROUND(J36*HLOOKUP(O36,[1]战斗预期!$C$2:$G$6,3,FALSE),0)</f>
        <v>60</v>
      </c>
      <c r="U36" s="17">
        <f>ROUND(K36*HLOOKUP(P36,[1]战斗预期!$C$2:$G$6,3,FALSE),0)</f>
        <v>72</v>
      </c>
    </row>
    <row r="37" spans="3:21" x14ac:dyDescent="0.15">
      <c r="C37" s="3">
        <v>26</v>
      </c>
      <c r="D37" s="3">
        <f>[1]属性成长!$D33</f>
        <v>130</v>
      </c>
      <c r="E37" s="7">
        <f t="shared" si="14"/>
        <v>780</v>
      </c>
      <c r="F37" s="3">
        <f t="shared" si="15"/>
        <v>8</v>
      </c>
      <c r="G37" s="11">
        <f t="shared" si="16"/>
        <v>6</v>
      </c>
      <c r="H37" s="11">
        <f t="shared" si="16"/>
        <v>9</v>
      </c>
      <c r="I37" s="11">
        <f t="shared" si="16"/>
        <v>12</v>
      </c>
      <c r="J37" s="11">
        <f t="shared" si="16"/>
        <v>15</v>
      </c>
      <c r="K37" s="12">
        <f t="shared" si="16"/>
        <v>18</v>
      </c>
      <c r="L37" s="6" t="s">
        <v>20</v>
      </c>
      <c r="M37" s="6" t="s">
        <v>20</v>
      </c>
      <c r="N37" s="6" t="s">
        <v>20</v>
      </c>
      <c r="O37" s="6" t="s">
        <v>20</v>
      </c>
      <c r="P37" s="6" t="s">
        <v>20</v>
      </c>
      <c r="Q37" s="17">
        <f>ROUND(G37*HLOOKUP(L37,[1]战斗预期!$C$2:$G$6,3,FALSE),0)</f>
        <v>600</v>
      </c>
      <c r="R37" s="17">
        <f>ROUND(H37*HLOOKUP(M37,[1]战斗预期!$C$2:$G$6,3,FALSE),0)</f>
        <v>900</v>
      </c>
      <c r="S37" s="17">
        <f>ROUND(I37*HLOOKUP(N37,[1]战斗预期!$C$2:$G$6,3,FALSE),0)</f>
        <v>1200</v>
      </c>
      <c r="T37" s="17">
        <f>ROUND(J37*HLOOKUP(O37,[1]战斗预期!$C$2:$G$6,3,FALSE),0)</f>
        <v>1500</v>
      </c>
      <c r="U37" s="17">
        <f>ROUND(K37*HLOOKUP(P37,[1]战斗预期!$C$2:$G$6,3,FALSE),0)</f>
        <v>1800</v>
      </c>
    </row>
    <row r="38" spans="3:21" x14ac:dyDescent="0.15">
      <c r="C38" s="3">
        <v>27</v>
      </c>
      <c r="D38" s="3">
        <f>[1]属性成长!$D34</f>
        <v>135</v>
      </c>
      <c r="E38" s="7">
        <f t="shared" si="14"/>
        <v>810</v>
      </c>
      <c r="F38" s="3">
        <f t="shared" si="15"/>
        <v>8</v>
      </c>
      <c r="G38" s="11">
        <f t="shared" si="16"/>
        <v>6</v>
      </c>
      <c r="H38" s="11">
        <f t="shared" si="16"/>
        <v>9</v>
      </c>
      <c r="I38" s="11">
        <f t="shared" si="16"/>
        <v>12</v>
      </c>
      <c r="J38" s="11">
        <f t="shared" si="16"/>
        <v>15</v>
      </c>
      <c r="K38" s="12">
        <f t="shared" si="16"/>
        <v>18</v>
      </c>
      <c r="L38" s="6" t="s">
        <v>21</v>
      </c>
      <c r="M38" s="6" t="s">
        <v>21</v>
      </c>
      <c r="N38" s="6" t="s">
        <v>21</v>
      </c>
      <c r="O38" s="6" t="s">
        <v>21</v>
      </c>
      <c r="P38" s="6" t="s">
        <v>21</v>
      </c>
      <c r="Q38" s="17">
        <f>ROUND(G38*HLOOKUP(L38,[1]战斗预期!$C$2:$G$6,3,FALSE),0)</f>
        <v>60</v>
      </c>
      <c r="R38" s="17">
        <f>ROUND(H38*HLOOKUP(M38,[1]战斗预期!$C$2:$G$6,3,FALSE),0)</f>
        <v>90</v>
      </c>
      <c r="S38" s="17">
        <f>ROUND(I38*HLOOKUP(N38,[1]战斗预期!$C$2:$G$6,3,FALSE),0)</f>
        <v>120</v>
      </c>
      <c r="T38" s="17">
        <f>ROUND(J38*HLOOKUP(O38,[1]战斗预期!$C$2:$G$6,3,FALSE),0)</f>
        <v>150</v>
      </c>
      <c r="U38" s="17">
        <f>ROUND(K38*HLOOKUP(P38,[1]战斗预期!$C$2:$G$6,3,FALSE),0)</f>
        <v>180</v>
      </c>
    </row>
    <row r="39" spans="3:21" x14ac:dyDescent="0.15">
      <c r="C39" s="3">
        <v>28</v>
      </c>
      <c r="D39" s="3">
        <f>[1]属性成长!$D35</f>
        <v>140</v>
      </c>
      <c r="E39" s="7">
        <f t="shared" si="14"/>
        <v>840</v>
      </c>
      <c r="F39" s="3">
        <f t="shared" si="15"/>
        <v>8</v>
      </c>
      <c r="G39" s="11">
        <f t="shared" si="16"/>
        <v>6</v>
      </c>
      <c r="H39" s="11">
        <f t="shared" si="16"/>
        <v>9</v>
      </c>
      <c r="I39" s="11">
        <f t="shared" si="16"/>
        <v>12</v>
      </c>
      <c r="J39" s="11">
        <f t="shared" si="16"/>
        <v>15</v>
      </c>
      <c r="K39" s="12">
        <f t="shared" si="16"/>
        <v>18</v>
      </c>
      <c r="L39" s="6" t="s">
        <v>22</v>
      </c>
      <c r="M39" s="6" t="s">
        <v>22</v>
      </c>
      <c r="N39" s="6" t="s">
        <v>22</v>
      </c>
      <c r="O39" s="6" t="s">
        <v>22</v>
      </c>
      <c r="P39" s="6" t="s">
        <v>22</v>
      </c>
      <c r="Q39" s="17">
        <f>ROUND(G39*HLOOKUP(L39,[1]战斗预期!$C$2:$G$6,3,FALSE),0)</f>
        <v>30</v>
      </c>
      <c r="R39" s="17">
        <f>ROUND(H39*HLOOKUP(M39,[1]战斗预期!$C$2:$G$6,3,FALSE),0)</f>
        <v>45</v>
      </c>
      <c r="S39" s="17">
        <f>ROUND(I39*HLOOKUP(N39,[1]战斗预期!$C$2:$G$6,3,FALSE),0)</f>
        <v>60</v>
      </c>
      <c r="T39" s="17">
        <f>ROUND(J39*HLOOKUP(O39,[1]战斗预期!$C$2:$G$6,3,FALSE),0)</f>
        <v>75</v>
      </c>
      <c r="U39" s="17">
        <f>ROUND(K39*HLOOKUP(P39,[1]战斗预期!$C$2:$G$6,3,FALSE),0)</f>
        <v>90</v>
      </c>
    </row>
    <row r="40" spans="3:21" x14ac:dyDescent="0.15">
      <c r="C40" s="3">
        <v>29</v>
      </c>
      <c r="D40" s="3">
        <f>[1]属性成长!$D36</f>
        <v>145</v>
      </c>
      <c r="E40" s="7">
        <f t="shared" si="14"/>
        <v>870</v>
      </c>
      <c r="F40" s="3">
        <f t="shared" si="15"/>
        <v>8</v>
      </c>
      <c r="G40" s="11">
        <f t="shared" si="16"/>
        <v>6</v>
      </c>
      <c r="H40" s="11">
        <f t="shared" si="16"/>
        <v>9</v>
      </c>
      <c r="I40" s="11">
        <f t="shared" si="16"/>
        <v>12</v>
      </c>
      <c r="J40" s="11">
        <f t="shared" si="16"/>
        <v>15</v>
      </c>
      <c r="K40" s="12">
        <f t="shared" si="16"/>
        <v>18</v>
      </c>
      <c r="L40" s="6" t="s">
        <v>29</v>
      </c>
      <c r="M40" s="6" t="s">
        <v>29</v>
      </c>
      <c r="N40" s="6" t="s">
        <v>29</v>
      </c>
      <c r="O40" s="6" t="s">
        <v>29</v>
      </c>
      <c r="P40" s="6" t="s">
        <v>29</v>
      </c>
      <c r="Q40" s="17">
        <f>ROUND(G40*HLOOKUP(L40,[1]战斗预期!$C$2:$G$6,3,FALSE),0)</f>
        <v>24</v>
      </c>
      <c r="R40" s="17">
        <f>ROUND(H40*HLOOKUP(M40,[1]战斗预期!$C$2:$G$6,3,FALSE),0)</f>
        <v>36</v>
      </c>
      <c r="S40" s="17">
        <f>ROUND(I40*HLOOKUP(N40,[1]战斗预期!$C$2:$G$6,3,FALSE),0)</f>
        <v>48</v>
      </c>
      <c r="T40" s="17">
        <f>ROUND(J40*HLOOKUP(O40,[1]战斗预期!$C$2:$G$6,3,FALSE),0)</f>
        <v>60</v>
      </c>
      <c r="U40" s="17">
        <f>ROUND(K40*HLOOKUP(P40,[1]战斗预期!$C$2:$G$6,3,FALSE),0)</f>
        <v>72</v>
      </c>
    </row>
    <row r="41" spans="3:21" x14ac:dyDescent="0.15">
      <c r="C41" s="3">
        <v>30</v>
      </c>
      <c r="D41" s="3">
        <f>[1]属性成长!$D37</f>
        <v>150</v>
      </c>
      <c r="E41" s="7">
        <f t="shared" si="14"/>
        <v>900</v>
      </c>
      <c r="F41" s="3">
        <f t="shared" si="15"/>
        <v>8</v>
      </c>
      <c r="G41" s="11">
        <f t="shared" si="16"/>
        <v>6</v>
      </c>
      <c r="H41" s="11">
        <f t="shared" si="16"/>
        <v>9</v>
      </c>
      <c r="I41" s="11">
        <f t="shared" si="16"/>
        <v>12</v>
      </c>
      <c r="J41" s="11">
        <f t="shared" si="16"/>
        <v>15</v>
      </c>
      <c r="K41" s="12">
        <f t="shared" si="16"/>
        <v>18</v>
      </c>
      <c r="L41" s="14" t="str">
        <f>L$16</f>
        <v>生命</v>
      </c>
      <c r="M41" s="14" t="str">
        <f t="shared" ref="M41:P41" si="21">M$16</f>
        <v>攻击</v>
      </c>
      <c r="N41" s="14" t="str">
        <f t="shared" si="21"/>
        <v>护甲</v>
      </c>
      <c r="O41" s="14" t="str">
        <f t="shared" si="21"/>
        <v>减免伤害</v>
      </c>
      <c r="P41" s="14" t="str">
        <f t="shared" si="21"/>
        <v>最终伤害</v>
      </c>
      <c r="Q41" s="17">
        <f>ROUND(G41*HLOOKUP(L41,[1]战斗预期!$C$2:$G$6,3,FALSE),0)</f>
        <v>600</v>
      </c>
      <c r="R41" s="17">
        <f>ROUND(H41*HLOOKUP(M41,[1]战斗预期!$C$2:$G$6,3,FALSE),0)</f>
        <v>90</v>
      </c>
      <c r="S41" s="17">
        <f>ROUND(I41*HLOOKUP(N41,[1]战斗预期!$C$2:$G$6,3,FALSE),0)</f>
        <v>60</v>
      </c>
      <c r="T41" s="17">
        <f>ROUND(J41*HLOOKUP(O41,[1]战斗预期!$C$2:$G$6,3,FALSE),0)</f>
        <v>60</v>
      </c>
      <c r="U41" s="17">
        <f>ROUND(K41*HLOOKUP(P41,[1]战斗预期!$C$2:$G$6,3,FALSE),0)</f>
        <v>72</v>
      </c>
    </row>
    <row r="42" spans="3:21" x14ac:dyDescent="0.15">
      <c r="C42" s="3">
        <v>31</v>
      </c>
      <c r="D42" s="3">
        <f>[1]属性成长!$D38</f>
        <v>155</v>
      </c>
      <c r="E42" s="7">
        <f t="shared" si="14"/>
        <v>930</v>
      </c>
      <c r="F42" s="3">
        <f t="shared" si="15"/>
        <v>9</v>
      </c>
      <c r="G42" s="11">
        <f t="shared" si="16"/>
        <v>6.75</v>
      </c>
      <c r="H42" s="11">
        <f t="shared" si="16"/>
        <v>10.125</v>
      </c>
      <c r="I42" s="11">
        <f t="shared" si="16"/>
        <v>13.5</v>
      </c>
      <c r="J42" s="11">
        <f t="shared" si="16"/>
        <v>16.875</v>
      </c>
      <c r="K42" s="12">
        <f t="shared" si="16"/>
        <v>20.25</v>
      </c>
      <c r="L42" s="6" t="s">
        <v>30</v>
      </c>
      <c r="M42" s="6" t="s">
        <v>30</v>
      </c>
      <c r="N42" s="6" t="s">
        <v>30</v>
      </c>
      <c r="O42" s="6" t="s">
        <v>30</v>
      </c>
      <c r="P42" s="6" t="s">
        <v>30</v>
      </c>
      <c r="Q42" s="17">
        <f>ROUND(G42*HLOOKUP(L42,[1]战斗预期!$C$2:$G$6,3,FALSE),0)</f>
        <v>27</v>
      </c>
      <c r="R42" s="17">
        <f>ROUND(H42*HLOOKUP(M42,[1]战斗预期!$C$2:$G$6,3,FALSE),0)</f>
        <v>41</v>
      </c>
      <c r="S42" s="17">
        <f>ROUND(I42*HLOOKUP(N42,[1]战斗预期!$C$2:$G$6,3,FALSE),0)</f>
        <v>54</v>
      </c>
      <c r="T42" s="17">
        <f>ROUND(J42*HLOOKUP(O42,[1]战斗预期!$C$2:$G$6,3,FALSE),0)</f>
        <v>68</v>
      </c>
      <c r="U42" s="17">
        <f>ROUND(K42*HLOOKUP(P42,[1]战斗预期!$C$2:$G$6,3,FALSE),0)</f>
        <v>81</v>
      </c>
    </row>
    <row r="43" spans="3:21" x14ac:dyDescent="0.15">
      <c r="C43" s="3">
        <v>32</v>
      </c>
      <c r="D43" s="3">
        <f>[1]属性成长!$D39</f>
        <v>160</v>
      </c>
      <c r="E43" s="7">
        <f t="shared" si="14"/>
        <v>960</v>
      </c>
      <c r="F43" s="3">
        <f t="shared" si="15"/>
        <v>9</v>
      </c>
      <c r="G43" s="11">
        <f t="shared" si="16"/>
        <v>6.75</v>
      </c>
      <c r="H43" s="11">
        <f t="shared" si="16"/>
        <v>10.125</v>
      </c>
      <c r="I43" s="11">
        <f t="shared" si="16"/>
        <v>13.5</v>
      </c>
      <c r="J43" s="11">
        <f t="shared" si="16"/>
        <v>16.875</v>
      </c>
      <c r="K43" s="12">
        <f t="shared" si="16"/>
        <v>20.25</v>
      </c>
      <c r="L43" s="6" t="s">
        <v>25</v>
      </c>
      <c r="M43" s="6" t="s">
        <v>25</v>
      </c>
      <c r="N43" s="6" t="s">
        <v>25</v>
      </c>
      <c r="O43" s="6" t="s">
        <v>25</v>
      </c>
      <c r="P43" s="6" t="s">
        <v>25</v>
      </c>
      <c r="Q43" s="17">
        <f>ROUND(G43*HLOOKUP(L43,[1]战斗预期!$C$2:$G$6,3,FALSE),0)</f>
        <v>675</v>
      </c>
      <c r="R43" s="17">
        <f>ROUND(H43*HLOOKUP(M43,[1]战斗预期!$C$2:$G$6,3,FALSE),0)</f>
        <v>1013</v>
      </c>
      <c r="S43" s="17">
        <f>ROUND(I43*HLOOKUP(N43,[1]战斗预期!$C$2:$G$6,3,FALSE),0)</f>
        <v>1350</v>
      </c>
      <c r="T43" s="17">
        <f>ROUND(J43*HLOOKUP(O43,[1]战斗预期!$C$2:$G$6,3,FALSE),0)</f>
        <v>1688</v>
      </c>
      <c r="U43" s="17">
        <f>ROUND(K43*HLOOKUP(P43,[1]战斗预期!$C$2:$G$6,3,FALSE),0)</f>
        <v>2025</v>
      </c>
    </row>
    <row r="44" spans="3:21" x14ac:dyDescent="0.15">
      <c r="C44" s="3">
        <v>33</v>
      </c>
      <c r="D44" s="3">
        <f>[1]属性成长!$D40</f>
        <v>165</v>
      </c>
      <c r="E44" s="7">
        <f t="shared" si="14"/>
        <v>990</v>
      </c>
      <c r="F44" s="3">
        <f t="shared" si="15"/>
        <v>9</v>
      </c>
      <c r="G44" s="11">
        <f t="shared" si="16"/>
        <v>6.75</v>
      </c>
      <c r="H44" s="11">
        <f t="shared" si="16"/>
        <v>10.125</v>
      </c>
      <c r="I44" s="11">
        <f t="shared" si="16"/>
        <v>13.5</v>
      </c>
      <c r="J44" s="11">
        <f t="shared" si="16"/>
        <v>16.875</v>
      </c>
      <c r="K44" s="12">
        <f t="shared" si="16"/>
        <v>20.25</v>
      </c>
      <c r="L44" s="6" t="s">
        <v>23</v>
      </c>
      <c r="M44" s="6" t="s">
        <v>23</v>
      </c>
      <c r="N44" s="6" t="s">
        <v>23</v>
      </c>
      <c r="O44" s="6" t="s">
        <v>23</v>
      </c>
      <c r="P44" s="6" t="s">
        <v>23</v>
      </c>
      <c r="Q44" s="17">
        <f>ROUND(G44*HLOOKUP(L44,[1]战斗预期!$C$2:$G$6,3,FALSE),0)</f>
        <v>68</v>
      </c>
      <c r="R44" s="17">
        <f>ROUND(H44*HLOOKUP(M44,[1]战斗预期!$C$2:$G$6,3,FALSE),0)</f>
        <v>101</v>
      </c>
      <c r="S44" s="17">
        <f>ROUND(I44*HLOOKUP(N44,[1]战斗预期!$C$2:$G$6,3,FALSE),0)</f>
        <v>135</v>
      </c>
      <c r="T44" s="17">
        <f>ROUND(J44*HLOOKUP(O44,[1]战斗预期!$C$2:$G$6,3,FALSE),0)</f>
        <v>169</v>
      </c>
      <c r="U44" s="17">
        <f>ROUND(K44*HLOOKUP(P44,[1]战斗预期!$C$2:$G$6,3,FALSE),0)</f>
        <v>203</v>
      </c>
    </row>
    <row r="45" spans="3:21" x14ac:dyDescent="0.15">
      <c r="C45" s="3">
        <v>34</v>
      </c>
      <c r="D45" s="3">
        <f>[1]属性成长!$D41</f>
        <v>170</v>
      </c>
      <c r="E45" s="7">
        <f t="shared" si="14"/>
        <v>1020</v>
      </c>
      <c r="F45" s="3">
        <f t="shared" si="15"/>
        <v>9</v>
      </c>
      <c r="G45" s="11">
        <f t="shared" ref="G45:K61" si="22">VLOOKUP(G$11,$D$3:$F$7,3,FALSE)*$F45/SUM($F$12:$F$61)</f>
        <v>6.75</v>
      </c>
      <c r="H45" s="11">
        <f t="shared" si="22"/>
        <v>10.125</v>
      </c>
      <c r="I45" s="11">
        <f t="shared" si="22"/>
        <v>13.5</v>
      </c>
      <c r="J45" s="11">
        <f t="shared" si="22"/>
        <v>16.875</v>
      </c>
      <c r="K45" s="12">
        <f t="shared" si="22"/>
        <v>20.25</v>
      </c>
      <c r="L45" s="6" t="s">
        <v>24</v>
      </c>
      <c r="M45" s="6" t="s">
        <v>24</v>
      </c>
      <c r="N45" s="6" t="s">
        <v>24</v>
      </c>
      <c r="O45" s="6" t="s">
        <v>24</v>
      </c>
      <c r="P45" s="6" t="s">
        <v>24</v>
      </c>
      <c r="Q45" s="17">
        <f>ROUND(G45*HLOOKUP(L45,[1]战斗预期!$C$2:$G$6,3,FALSE),0)</f>
        <v>34</v>
      </c>
      <c r="R45" s="17">
        <f>ROUND(H45*HLOOKUP(M45,[1]战斗预期!$C$2:$G$6,3,FALSE),0)</f>
        <v>51</v>
      </c>
      <c r="S45" s="17">
        <f>ROUND(I45*HLOOKUP(N45,[1]战斗预期!$C$2:$G$6,3,FALSE),0)</f>
        <v>68</v>
      </c>
      <c r="T45" s="17">
        <f>ROUND(J45*HLOOKUP(O45,[1]战斗预期!$C$2:$G$6,3,FALSE),0)</f>
        <v>84</v>
      </c>
      <c r="U45" s="17">
        <f>ROUND(K45*HLOOKUP(P45,[1]战斗预期!$C$2:$G$6,3,FALSE),0)</f>
        <v>101</v>
      </c>
    </row>
    <row r="46" spans="3:21" x14ac:dyDescent="0.15">
      <c r="C46" s="3">
        <v>35</v>
      </c>
      <c r="D46" s="3">
        <f>[1]属性成长!$D42</f>
        <v>175</v>
      </c>
      <c r="E46" s="7">
        <f t="shared" si="14"/>
        <v>1050</v>
      </c>
      <c r="F46" s="3">
        <f t="shared" si="15"/>
        <v>9</v>
      </c>
      <c r="G46" s="11">
        <f t="shared" si="22"/>
        <v>6.75</v>
      </c>
      <c r="H46" s="11">
        <f t="shared" si="22"/>
        <v>10.125</v>
      </c>
      <c r="I46" s="11">
        <f t="shared" si="22"/>
        <v>13.5</v>
      </c>
      <c r="J46" s="11">
        <f t="shared" si="22"/>
        <v>16.875</v>
      </c>
      <c r="K46" s="12">
        <f t="shared" si="22"/>
        <v>20.25</v>
      </c>
      <c r="L46" s="14" t="str">
        <f>L$16</f>
        <v>生命</v>
      </c>
      <c r="M46" s="14" t="str">
        <f t="shared" ref="M46:P46" si="23">M$16</f>
        <v>攻击</v>
      </c>
      <c r="N46" s="14" t="str">
        <f t="shared" si="23"/>
        <v>护甲</v>
      </c>
      <c r="O46" s="14" t="str">
        <f t="shared" si="23"/>
        <v>减免伤害</v>
      </c>
      <c r="P46" s="14" t="str">
        <f t="shared" si="23"/>
        <v>最终伤害</v>
      </c>
      <c r="Q46" s="17">
        <f>ROUND(G46*HLOOKUP(L46,[1]战斗预期!$C$2:$G$6,3,FALSE),0)</f>
        <v>675</v>
      </c>
      <c r="R46" s="17">
        <f>ROUND(H46*HLOOKUP(M46,[1]战斗预期!$C$2:$G$6,3,FALSE),0)</f>
        <v>101</v>
      </c>
      <c r="S46" s="17">
        <f>ROUND(I46*HLOOKUP(N46,[1]战斗预期!$C$2:$G$6,3,FALSE),0)</f>
        <v>68</v>
      </c>
      <c r="T46" s="17">
        <f>ROUND(J46*HLOOKUP(O46,[1]战斗预期!$C$2:$G$6,3,FALSE),0)</f>
        <v>68</v>
      </c>
      <c r="U46" s="17">
        <f>ROUND(K46*HLOOKUP(P46,[1]战斗预期!$C$2:$G$6,3,FALSE),0)</f>
        <v>81</v>
      </c>
    </row>
    <row r="47" spans="3:21" x14ac:dyDescent="0.15">
      <c r="C47" s="3">
        <v>36</v>
      </c>
      <c r="D47" s="3">
        <f>[1]属性成长!$D43</f>
        <v>180</v>
      </c>
      <c r="E47" s="7">
        <f t="shared" si="14"/>
        <v>1080</v>
      </c>
      <c r="F47" s="3">
        <f t="shared" si="15"/>
        <v>9</v>
      </c>
      <c r="G47" s="11">
        <f t="shared" si="22"/>
        <v>6.75</v>
      </c>
      <c r="H47" s="11">
        <f t="shared" si="22"/>
        <v>10.125</v>
      </c>
      <c r="I47" s="11">
        <f t="shared" si="22"/>
        <v>13.5</v>
      </c>
      <c r="J47" s="11">
        <f t="shared" si="22"/>
        <v>16.875</v>
      </c>
      <c r="K47" s="12">
        <f t="shared" si="22"/>
        <v>20.25</v>
      </c>
      <c r="L47" s="6" t="s">
        <v>29</v>
      </c>
      <c r="M47" s="6" t="s">
        <v>29</v>
      </c>
      <c r="N47" s="6" t="s">
        <v>29</v>
      </c>
      <c r="O47" s="6" t="s">
        <v>29</v>
      </c>
      <c r="P47" s="6" t="s">
        <v>29</v>
      </c>
      <c r="Q47" s="17">
        <f>ROUND(G47*HLOOKUP(L47,[1]战斗预期!$C$2:$G$6,3,FALSE),0)</f>
        <v>27</v>
      </c>
      <c r="R47" s="17">
        <f>ROUND(H47*HLOOKUP(M47,[1]战斗预期!$C$2:$G$6,3,FALSE),0)</f>
        <v>41</v>
      </c>
      <c r="S47" s="17">
        <f>ROUND(I47*HLOOKUP(N47,[1]战斗预期!$C$2:$G$6,3,FALSE),0)</f>
        <v>54</v>
      </c>
      <c r="T47" s="17">
        <f>ROUND(J47*HLOOKUP(O47,[1]战斗预期!$C$2:$G$6,3,FALSE),0)</f>
        <v>68</v>
      </c>
      <c r="U47" s="17">
        <f>ROUND(K47*HLOOKUP(P47,[1]战斗预期!$C$2:$G$6,3,FALSE),0)</f>
        <v>81</v>
      </c>
    </row>
    <row r="48" spans="3:21" x14ac:dyDescent="0.15">
      <c r="C48" s="3">
        <v>37</v>
      </c>
      <c r="D48" s="3">
        <f>[1]属性成长!$D44</f>
        <v>185</v>
      </c>
      <c r="E48" s="7">
        <f t="shared" si="14"/>
        <v>1110</v>
      </c>
      <c r="F48" s="3">
        <f t="shared" si="15"/>
        <v>9</v>
      </c>
      <c r="G48" s="11">
        <f t="shared" si="22"/>
        <v>6.75</v>
      </c>
      <c r="H48" s="11">
        <f t="shared" si="22"/>
        <v>10.125</v>
      </c>
      <c r="I48" s="11">
        <f t="shared" si="22"/>
        <v>13.5</v>
      </c>
      <c r="J48" s="11">
        <f t="shared" si="22"/>
        <v>16.875</v>
      </c>
      <c r="K48" s="12">
        <f t="shared" si="22"/>
        <v>20.25</v>
      </c>
      <c r="L48" s="6" t="s">
        <v>30</v>
      </c>
      <c r="M48" s="6" t="s">
        <v>30</v>
      </c>
      <c r="N48" s="6" t="s">
        <v>30</v>
      </c>
      <c r="O48" s="6" t="s">
        <v>30</v>
      </c>
      <c r="P48" s="6" t="s">
        <v>30</v>
      </c>
      <c r="Q48" s="17">
        <f>ROUND(G48*HLOOKUP(L48,[1]战斗预期!$C$2:$G$6,3,FALSE),0)</f>
        <v>27</v>
      </c>
      <c r="R48" s="17">
        <f>ROUND(H48*HLOOKUP(M48,[1]战斗预期!$C$2:$G$6,3,FALSE),0)</f>
        <v>41</v>
      </c>
      <c r="S48" s="17">
        <f>ROUND(I48*HLOOKUP(N48,[1]战斗预期!$C$2:$G$6,3,FALSE),0)</f>
        <v>54</v>
      </c>
      <c r="T48" s="17">
        <f>ROUND(J48*HLOOKUP(O48,[1]战斗预期!$C$2:$G$6,3,FALSE),0)</f>
        <v>68</v>
      </c>
      <c r="U48" s="17">
        <f>ROUND(K48*HLOOKUP(P48,[1]战斗预期!$C$2:$G$6,3,FALSE),0)</f>
        <v>81</v>
      </c>
    </row>
    <row r="49" spans="3:21" x14ac:dyDescent="0.15">
      <c r="C49" s="3">
        <v>38</v>
      </c>
      <c r="D49" s="3">
        <f>[1]属性成长!$D45</f>
        <v>190</v>
      </c>
      <c r="E49" s="7">
        <f t="shared" si="14"/>
        <v>1140</v>
      </c>
      <c r="F49" s="3">
        <f t="shared" si="15"/>
        <v>9</v>
      </c>
      <c r="G49" s="11">
        <f t="shared" si="22"/>
        <v>6.75</v>
      </c>
      <c r="H49" s="11">
        <f t="shared" si="22"/>
        <v>10.125</v>
      </c>
      <c r="I49" s="11">
        <f t="shared" si="22"/>
        <v>13.5</v>
      </c>
      <c r="J49" s="11">
        <f t="shared" si="22"/>
        <v>16.875</v>
      </c>
      <c r="K49" s="12">
        <f t="shared" si="22"/>
        <v>20.25</v>
      </c>
      <c r="L49" s="6" t="s">
        <v>25</v>
      </c>
      <c r="M49" s="6" t="s">
        <v>25</v>
      </c>
      <c r="N49" s="6" t="s">
        <v>25</v>
      </c>
      <c r="O49" s="6" t="s">
        <v>25</v>
      </c>
      <c r="P49" s="6" t="s">
        <v>25</v>
      </c>
      <c r="Q49" s="17">
        <f>ROUND(G49*HLOOKUP(L49,[1]战斗预期!$C$2:$G$6,3,FALSE),0)</f>
        <v>675</v>
      </c>
      <c r="R49" s="17">
        <f>ROUND(H49*HLOOKUP(M49,[1]战斗预期!$C$2:$G$6,3,FALSE),0)</f>
        <v>1013</v>
      </c>
      <c r="S49" s="17">
        <f>ROUND(I49*HLOOKUP(N49,[1]战斗预期!$C$2:$G$6,3,FALSE),0)</f>
        <v>1350</v>
      </c>
      <c r="T49" s="17">
        <f>ROUND(J49*HLOOKUP(O49,[1]战斗预期!$C$2:$G$6,3,FALSE),0)</f>
        <v>1688</v>
      </c>
      <c r="U49" s="17">
        <f>ROUND(K49*HLOOKUP(P49,[1]战斗预期!$C$2:$G$6,3,FALSE),0)</f>
        <v>2025</v>
      </c>
    </row>
    <row r="50" spans="3:21" x14ac:dyDescent="0.15">
      <c r="C50" s="3">
        <v>39</v>
      </c>
      <c r="D50" s="3">
        <f>[1]属性成长!$D46</f>
        <v>195</v>
      </c>
      <c r="E50" s="7">
        <f t="shared" si="14"/>
        <v>1170</v>
      </c>
      <c r="F50" s="3">
        <f t="shared" si="15"/>
        <v>9</v>
      </c>
      <c r="G50" s="11">
        <f t="shared" si="22"/>
        <v>6.75</v>
      </c>
      <c r="H50" s="11">
        <f t="shared" si="22"/>
        <v>10.125</v>
      </c>
      <c r="I50" s="11">
        <f t="shared" si="22"/>
        <v>13.5</v>
      </c>
      <c r="J50" s="11">
        <f t="shared" si="22"/>
        <v>16.875</v>
      </c>
      <c r="K50" s="12">
        <f t="shared" si="22"/>
        <v>20.25</v>
      </c>
      <c r="L50" s="6" t="s">
        <v>23</v>
      </c>
      <c r="M50" s="6" t="s">
        <v>23</v>
      </c>
      <c r="N50" s="6" t="s">
        <v>23</v>
      </c>
      <c r="O50" s="6" t="s">
        <v>23</v>
      </c>
      <c r="P50" s="6" t="s">
        <v>23</v>
      </c>
      <c r="Q50" s="17">
        <f>ROUND(G50*HLOOKUP(L50,[1]战斗预期!$C$2:$G$6,3,FALSE),0)</f>
        <v>68</v>
      </c>
      <c r="R50" s="17">
        <f>ROUND(H50*HLOOKUP(M50,[1]战斗预期!$C$2:$G$6,3,FALSE),0)</f>
        <v>101</v>
      </c>
      <c r="S50" s="17">
        <f>ROUND(I50*HLOOKUP(N50,[1]战斗预期!$C$2:$G$6,3,FALSE),0)</f>
        <v>135</v>
      </c>
      <c r="T50" s="17">
        <f>ROUND(J50*HLOOKUP(O50,[1]战斗预期!$C$2:$G$6,3,FALSE),0)</f>
        <v>169</v>
      </c>
      <c r="U50" s="17">
        <f>ROUND(K50*HLOOKUP(P50,[1]战斗预期!$C$2:$G$6,3,FALSE),0)</f>
        <v>203</v>
      </c>
    </row>
    <row r="51" spans="3:21" x14ac:dyDescent="0.15">
      <c r="C51" s="3">
        <v>40</v>
      </c>
      <c r="D51" s="3">
        <f>[1]属性成长!$D47</f>
        <v>200</v>
      </c>
      <c r="E51" s="7">
        <f t="shared" si="14"/>
        <v>1200</v>
      </c>
      <c r="F51" s="3">
        <f t="shared" si="15"/>
        <v>9</v>
      </c>
      <c r="G51" s="11">
        <f t="shared" si="22"/>
        <v>6.75</v>
      </c>
      <c r="H51" s="11">
        <f t="shared" si="22"/>
        <v>10.125</v>
      </c>
      <c r="I51" s="11">
        <f t="shared" si="22"/>
        <v>13.5</v>
      </c>
      <c r="J51" s="11">
        <f t="shared" si="22"/>
        <v>16.875</v>
      </c>
      <c r="K51" s="12">
        <f t="shared" si="22"/>
        <v>20.25</v>
      </c>
      <c r="L51" s="14" t="str">
        <f>L$16</f>
        <v>生命</v>
      </c>
      <c r="M51" s="14" t="str">
        <f t="shared" ref="M51:P51" si="24">M$16</f>
        <v>攻击</v>
      </c>
      <c r="N51" s="14" t="str">
        <f t="shared" si="24"/>
        <v>护甲</v>
      </c>
      <c r="O51" s="14" t="str">
        <f t="shared" si="24"/>
        <v>减免伤害</v>
      </c>
      <c r="P51" s="14" t="str">
        <f t="shared" si="24"/>
        <v>最终伤害</v>
      </c>
      <c r="Q51" s="17">
        <f>ROUND(G51*HLOOKUP(L51,[1]战斗预期!$C$2:$G$6,3,FALSE),0)</f>
        <v>675</v>
      </c>
      <c r="R51" s="17">
        <f>ROUND(H51*HLOOKUP(M51,[1]战斗预期!$C$2:$G$6,3,FALSE),0)</f>
        <v>101</v>
      </c>
      <c r="S51" s="17">
        <f>ROUND(I51*HLOOKUP(N51,[1]战斗预期!$C$2:$G$6,3,FALSE),0)</f>
        <v>68</v>
      </c>
      <c r="T51" s="17">
        <f>ROUND(J51*HLOOKUP(O51,[1]战斗预期!$C$2:$G$6,3,FALSE),0)</f>
        <v>68</v>
      </c>
      <c r="U51" s="17">
        <f>ROUND(K51*HLOOKUP(P51,[1]战斗预期!$C$2:$G$6,3,FALSE),0)</f>
        <v>81</v>
      </c>
    </row>
    <row r="52" spans="3:21" x14ac:dyDescent="0.15">
      <c r="C52" s="3">
        <v>41</v>
      </c>
      <c r="D52" s="3">
        <f>[1]属性成长!$D48</f>
        <v>205</v>
      </c>
      <c r="E52" s="7">
        <f t="shared" si="14"/>
        <v>1230</v>
      </c>
      <c r="F52" s="3">
        <f t="shared" si="15"/>
        <v>10</v>
      </c>
      <c r="G52" s="11">
        <f t="shared" si="22"/>
        <v>7.5</v>
      </c>
      <c r="H52" s="11">
        <f t="shared" si="22"/>
        <v>11.25</v>
      </c>
      <c r="I52" s="11">
        <f t="shared" si="22"/>
        <v>15</v>
      </c>
      <c r="J52" s="11">
        <f t="shared" si="22"/>
        <v>18.75</v>
      </c>
      <c r="K52" s="12">
        <f t="shared" si="22"/>
        <v>22.5</v>
      </c>
      <c r="L52" s="6" t="s">
        <v>24</v>
      </c>
      <c r="M52" s="6" t="s">
        <v>24</v>
      </c>
      <c r="N52" s="6" t="s">
        <v>24</v>
      </c>
      <c r="O52" s="6" t="s">
        <v>24</v>
      </c>
      <c r="P52" s="6" t="s">
        <v>24</v>
      </c>
      <c r="Q52" s="17">
        <f>ROUND(G52*HLOOKUP(L52,[1]战斗预期!$C$2:$G$6,3,FALSE),0)</f>
        <v>38</v>
      </c>
      <c r="R52" s="17">
        <f>ROUND(H52*HLOOKUP(M52,[1]战斗预期!$C$2:$G$6,3,FALSE),0)</f>
        <v>56</v>
      </c>
      <c r="S52" s="17">
        <f>ROUND(I52*HLOOKUP(N52,[1]战斗预期!$C$2:$G$6,3,FALSE),0)</f>
        <v>75</v>
      </c>
      <c r="T52" s="17">
        <f>ROUND(J52*HLOOKUP(O52,[1]战斗预期!$C$2:$G$6,3,FALSE),0)</f>
        <v>94</v>
      </c>
      <c r="U52" s="17">
        <f>ROUND(K52*HLOOKUP(P52,[1]战斗预期!$C$2:$G$6,3,FALSE),0)</f>
        <v>113</v>
      </c>
    </row>
    <row r="53" spans="3:21" x14ac:dyDescent="0.15">
      <c r="C53" s="3">
        <v>42</v>
      </c>
      <c r="D53" s="3">
        <f>[1]属性成长!$D49</f>
        <v>210</v>
      </c>
      <c r="E53" s="7">
        <f t="shared" si="14"/>
        <v>1260</v>
      </c>
      <c r="F53" s="3">
        <f t="shared" si="15"/>
        <v>10</v>
      </c>
      <c r="G53" s="11">
        <f t="shared" si="22"/>
        <v>7.5</v>
      </c>
      <c r="H53" s="11">
        <f t="shared" si="22"/>
        <v>11.25</v>
      </c>
      <c r="I53" s="11">
        <f t="shared" si="22"/>
        <v>15</v>
      </c>
      <c r="J53" s="11">
        <f t="shared" si="22"/>
        <v>18.75</v>
      </c>
      <c r="K53" s="12">
        <f t="shared" si="22"/>
        <v>22.5</v>
      </c>
      <c r="L53" s="6" t="s">
        <v>29</v>
      </c>
      <c r="M53" s="6" t="s">
        <v>29</v>
      </c>
      <c r="N53" s="6" t="s">
        <v>29</v>
      </c>
      <c r="O53" s="6" t="s">
        <v>29</v>
      </c>
      <c r="P53" s="6" t="s">
        <v>29</v>
      </c>
      <c r="Q53" s="17">
        <f>ROUND(G53*HLOOKUP(L53,[1]战斗预期!$C$2:$G$6,3,FALSE),0)</f>
        <v>30</v>
      </c>
      <c r="R53" s="17">
        <f>ROUND(H53*HLOOKUP(M53,[1]战斗预期!$C$2:$G$6,3,FALSE),0)</f>
        <v>45</v>
      </c>
      <c r="S53" s="17">
        <f>ROUND(I53*HLOOKUP(N53,[1]战斗预期!$C$2:$G$6,3,FALSE),0)</f>
        <v>60</v>
      </c>
      <c r="T53" s="17">
        <f>ROUND(J53*HLOOKUP(O53,[1]战斗预期!$C$2:$G$6,3,FALSE),0)</f>
        <v>75</v>
      </c>
      <c r="U53" s="17">
        <f>ROUND(K53*HLOOKUP(P53,[1]战斗预期!$C$2:$G$6,3,FALSE),0)</f>
        <v>90</v>
      </c>
    </row>
    <row r="54" spans="3:21" x14ac:dyDescent="0.15">
      <c r="C54" s="3">
        <v>43</v>
      </c>
      <c r="D54" s="3">
        <f>[1]属性成长!$D50</f>
        <v>215</v>
      </c>
      <c r="E54" s="7">
        <f t="shared" si="14"/>
        <v>1290</v>
      </c>
      <c r="F54" s="3">
        <f t="shared" si="15"/>
        <v>10</v>
      </c>
      <c r="G54" s="11">
        <f t="shared" si="22"/>
        <v>7.5</v>
      </c>
      <c r="H54" s="11">
        <f t="shared" si="22"/>
        <v>11.25</v>
      </c>
      <c r="I54" s="11">
        <f t="shared" si="22"/>
        <v>15</v>
      </c>
      <c r="J54" s="11">
        <f t="shared" si="22"/>
        <v>18.75</v>
      </c>
      <c r="K54" s="12">
        <f t="shared" si="22"/>
        <v>22.5</v>
      </c>
      <c r="L54" s="6" t="s">
        <v>30</v>
      </c>
      <c r="M54" s="6" t="s">
        <v>30</v>
      </c>
      <c r="N54" s="6" t="s">
        <v>30</v>
      </c>
      <c r="O54" s="6" t="s">
        <v>30</v>
      </c>
      <c r="P54" s="6" t="s">
        <v>30</v>
      </c>
      <c r="Q54" s="17">
        <f>ROUND(G54*HLOOKUP(L54,[1]战斗预期!$C$2:$G$6,3,FALSE),0)</f>
        <v>30</v>
      </c>
      <c r="R54" s="17">
        <f>ROUND(H54*HLOOKUP(M54,[1]战斗预期!$C$2:$G$6,3,FALSE),0)</f>
        <v>45</v>
      </c>
      <c r="S54" s="17">
        <f>ROUND(I54*HLOOKUP(N54,[1]战斗预期!$C$2:$G$6,3,FALSE),0)</f>
        <v>60</v>
      </c>
      <c r="T54" s="17">
        <f>ROUND(J54*HLOOKUP(O54,[1]战斗预期!$C$2:$G$6,3,FALSE),0)</f>
        <v>75</v>
      </c>
      <c r="U54" s="17">
        <f>ROUND(K54*HLOOKUP(P54,[1]战斗预期!$C$2:$G$6,3,FALSE),0)</f>
        <v>90</v>
      </c>
    </row>
    <row r="55" spans="3:21" x14ac:dyDescent="0.15">
      <c r="C55" s="3">
        <v>44</v>
      </c>
      <c r="D55" s="3">
        <f>[1]属性成长!$D51</f>
        <v>220</v>
      </c>
      <c r="E55" s="7">
        <f t="shared" si="14"/>
        <v>1320</v>
      </c>
      <c r="F55" s="3">
        <f t="shared" si="15"/>
        <v>10</v>
      </c>
      <c r="G55" s="11">
        <f t="shared" si="22"/>
        <v>7.5</v>
      </c>
      <c r="H55" s="11">
        <f t="shared" si="22"/>
        <v>11.25</v>
      </c>
      <c r="I55" s="11">
        <f t="shared" si="22"/>
        <v>15</v>
      </c>
      <c r="J55" s="11">
        <f t="shared" si="22"/>
        <v>18.75</v>
      </c>
      <c r="K55" s="12">
        <f t="shared" si="22"/>
        <v>22.5</v>
      </c>
      <c r="L55" s="6" t="s">
        <v>27</v>
      </c>
      <c r="M55" s="6" t="s">
        <v>27</v>
      </c>
      <c r="N55" s="6" t="s">
        <v>27</v>
      </c>
      <c r="O55" s="6" t="s">
        <v>27</v>
      </c>
      <c r="P55" s="6" t="s">
        <v>27</v>
      </c>
      <c r="Q55" s="17">
        <f>ROUND(G55*HLOOKUP(L55,[1]战斗预期!$C$2:$G$6,3,FALSE),0)</f>
        <v>750</v>
      </c>
      <c r="R55" s="17">
        <f>ROUND(H55*HLOOKUP(M55,[1]战斗预期!$C$2:$G$6,3,FALSE),0)</f>
        <v>1125</v>
      </c>
      <c r="S55" s="17">
        <f>ROUND(I55*HLOOKUP(N55,[1]战斗预期!$C$2:$G$6,3,FALSE),0)</f>
        <v>1500</v>
      </c>
      <c r="T55" s="17">
        <f>ROUND(J55*HLOOKUP(O55,[1]战斗预期!$C$2:$G$6,3,FALSE),0)</f>
        <v>1875</v>
      </c>
      <c r="U55" s="17">
        <f>ROUND(K55*HLOOKUP(P55,[1]战斗预期!$C$2:$G$6,3,FALSE),0)</f>
        <v>2250</v>
      </c>
    </row>
    <row r="56" spans="3:21" x14ac:dyDescent="0.15">
      <c r="C56" s="3">
        <v>45</v>
      </c>
      <c r="D56" s="3">
        <f>[1]属性成长!$D52</f>
        <v>225</v>
      </c>
      <c r="E56" s="7">
        <f t="shared" si="14"/>
        <v>1350</v>
      </c>
      <c r="F56" s="3">
        <f t="shared" si="15"/>
        <v>10</v>
      </c>
      <c r="G56" s="11">
        <f t="shared" si="22"/>
        <v>7.5</v>
      </c>
      <c r="H56" s="11">
        <f t="shared" si="22"/>
        <v>11.25</v>
      </c>
      <c r="I56" s="11">
        <f t="shared" si="22"/>
        <v>15</v>
      </c>
      <c r="J56" s="11">
        <f t="shared" si="22"/>
        <v>18.75</v>
      </c>
      <c r="K56" s="12">
        <f t="shared" si="22"/>
        <v>22.5</v>
      </c>
      <c r="L56" s="14" t="str">
        <f>L$16</f>
        <v>生命</v>
      </c>
      <c r="M56" s="14" t="str">
        <f t="shared" ref="M56:P56" si="25">M$16</f>
        <v>攻击</v>
      </c>
      <c r="N56" s="14" t="str">
        <f t="shared" si="25"/>
        <v>护甲</v>
      </c>
      <c r="O56" s="14" t="str">
        <f t="shared" si="25"/>
        <v>减免伤害</v>
      </c>
      <c r="P56" s="14" t="str">
        <f t="shared" si="25"/>
        <v>最终伤害</v>
      </c>
      <c r="Q56" s="17">
        <f>ROUND(G56*HLOOKUP(L56,[1]战斗预期!$C$2:$G$6,3,FALSE),0)</f>
        <v>750</v>
      </c>
      <c r="R56" s="17">
        <f>ROUND(H56*HLOOKUP(M56,[1]战斗预期!$C$2:$G$6,3,FALSE),0)</f>
        <v>113</v>
      </c>
      <c r="S56" s="17">
        <f>ROUND(I56*HLOOKUP(N56,[1]战斗预期!$C$2:$G$6,3,FALSE),0)</f>
        <v>75</v>
      </c>
      <c r="T56" s="17">
        <f>ROUND(J56*HLOOKUP(O56,[1]战斗预期!$C$2:$G$6,3,FALSE),0)</f>
        <v>75</v>
      </c>
      <c r="U56" s="17">
        <f>ROUND(K56*HLOOKUP(P56,[1]战斗预期!$C$2:$G$6,3,FALSE),0)</f>
        <v>90</v>
      </c>
    </row>
    <row r="57" spans="3:21" x14ac:dyDescent="0.15">
      <c r="C57" s="3">
        <v>46</v>
      </c>
      <c r="D57" s="3">
        <f>[1]属性成长!$D53</f>
        <v>230</v>
      </c>
      <c r="E57" s="7">
        <f t="shared" si="14"/>
        <v>1380</v>
      </c>
      <c r="F57" s="3">
        <f t="shared" si="15"/>
        <v>10</v>
      </c>
      <c r="G57" s="11">
        <f t="shared" si="22"/>
        <v>7.5</v>
      </c>
      <c r="H57" s="11">
        <f t="shared" si="22"/>
        <v>11.25</v>
      </c>
      <c r="I57" s="11">
        <f t="shared" si="22"/>
        <v>15</v>
      </c>
      <c r="J57" s="11">
        <f t="shared" si="22"/>
        <v>18.75</v>
      </c>
      <c r="K57" s="12">
        <f t="shared" si="22"/>
        <v>22.5</v>
      </c>
      <c r="L57" s="6" t="s">
        <v>28</v>
      </c>
      <c r="M57" s="6" t="s">
        <v>28</v>
      </c>
      <c r="N57" s="6" t="s">
        <v>28</v>
      </c>
      <c r="O57" s="6" t="s">
        <v>28</v>
      </c>
      <c r="P57" s="6" t="s">
        <v>28</v>
      </c>
      <c r="Q57" s="17">
        <f>ROUND(G57*HLOOKUP(L57,[1]战斗预期!$C$2:$G$6,3,FALSE),0)</f>
        <v>75</v>
      </c>
      <c r="R57" s="17">
        <f>ROUND(H57*HLOOKUP(M57,[1]战斗预期!$C$2:$G$6,3,FALSE),0)</f>
        <v>113</v>
      </c>
      <c r="S57" s="17">
        <f>ROUND(I57*HLOOKUP(N57,[1]战斗预期!$C$2:$G$6,3,FALSE),0)</f>
        <v>150</v>
      </c>
      <c r="T57" s="17">
        <f>ROUND(J57*HLOOKUP(O57,[1]战斗预期!$C$2:$G$6,3,FALSE),0)</f>
        <v>188</v>
      </c>
      <c r="U57" s="17">
        <f>ROUND(K57*HLOOKUP(P57,[1]战斗预期!$C$2:$G$6,3,FALSE),0)</f>
        <v>225</v>
      </c>
    </row>
    <row r="58" spans="3:21" x14ac:dyDescent="0.15">
      <c r="C58" s="3">
        <v>47</v>
      </c>
      <c r="D58" s="3">
        <f>[1]属性成长!$D54</f>
        <v>235</v>
      </c>
      <c r="E58" s="7">
        <f t="shared" si="14"/>
        <v>1410</v>
      </c>
      <c r="F58" s="3">
        <f t="shared" si="15"/>
        <v>10</v>
      </c>
      <c r="G58" s="11">
        <f t="shared" si="22"/>
        <v>7.5</v>
      </c>
      <c r="H58" s="11">
        <f t="shared" si="22"/>
        <v>11.25</v>
      </c>
      <c r="I58" s="11">
        <f t="shared" si="22"/>
        <v>15</v>
      </c>
      <c r="J58" s="11">
        <f t="shared" si="22"/>
        <v>18.75</v>
      </c>
      <c r="K58" s="12">
        <f t="shared" si="22"/>
        <v>22.5</v>
      </c>
      <c r="L58" s="6" t="s">
        <v>26</v>
      </c>
      <c r="M58" s="6" t="s">
        <v>26</v>
      </c>
      <c r="N58" s="6" t="s">
        <v>26</v>
      </c>
      <c r="O58" s="6" t="s">
        <v>26</v>
      </c>
      <c r="P58" s="6" t="s">
        <v>26</v>
      </c>
      <c r="Q58" s="17">
        <f>ROUND(G58*HLOOKUP(L58,[1]战斗预期!$C$2:$G$6,3,FALSE),0)</f>
        <v>38</v>
      </c>
      <c r="R58" s="17">
        <f>ROUND(H58*HLOOKUP(M58,[1]战斗预期!$C$2:$G$6,3,FALSE),0)</f>
        <v>56</v>
      </c>
      <c r="S58" s="17">
        <f>ROUND(I58*HLOOKUP(N58,[1]战斗预期!$C$2:$G$6,3,FALSE),0)</f>
        <v>75</v>
      </c>
      <c r="T58" s="17">
        <f>ROUND(J58*HLOOKUP(O58,[1]战斗预期!$C$2:$G$6,3,FALSE),0)</f>
        <v>94</v>
      </c>
      <c r="U58" s="17">
        <f>ROUND(K58*HLOOKUP(P58,[1]战斗预期!$C$2:$G$6,3,FALSE),0)</f>
        <v>113</v>
      </c>
    </row>
    <row r="59" spans="3:21" x14ac:dyDescent="0.15">
      <c r="C59" s="3">
        <v>48</v>
      </c>
      <c r="D59" s="3">
        <f>[1]属性成长!$D55</f>
        <v>240</v>
      </c>
      <c r="E59" s="7">
        <f t="shared" si="14"/>
        <v>1440</v>
      </c>
      <c r="F59" s="3">
        <f t="shared" si="15"/>
        <v>10</v>
      </c>
      <c r="G59" s="11">
        <f t="shared" si="22"/>
        <v>7.5</v>
      </c>
      <c r="H59" s="11">
        <f t="shared" si="22"/>
        <v>11.25</v>
      </c>
      <c r="I59" s="11">
        <f t="shared" si="22"/>
        <v>15</v>
      </c>
      <c r="J59" s="11">
        <f t="shared" si="22"/>
        <v>18.75</v>
      </c>
      <c r="K59" s="12">
        <f t="shared" si="22"/>
        <v>22.5</v>
      </c>
      <c r="L59" s="6" t="s">
        <v>29</v>
      </c>
      <c r="M59" s="6" t="s">
        <v>29</v>
      </c>
      <c r="N59" s="6" t="s">
        <v>29</v>
      </c>
      <c r="O59" s="6" t="s">
        <v>29</v>
      </c>
      <c r="P59" s="6" t="s">
        <v>29</v>
      </c>
      <c r="Q59" s="17">
        <f>ROUND(G59*HLOOKUP(L59,[1]战斗预期!$C$2:$G$6,3,FALSE),0)</f>
        <v>30</v>
      </c>
      <c r="R59" s="17">
        <f>ROUND(H59*HLOOKUP(M59,[1]战斗预期!$C$2:$G$6,3,FALSE),0)</f>
        <v>45</v>
      </c>
      <c r="S59" s="17">
        <f>ROUND(I59*HLOOKUP(N59,[1]战斗预期!$C$2:$G$6,3,FALSE),0)</f>
        <v>60</v>
      </c>
      <c r="T59" s="17">
        <f>ROUND(J59*HLOOKUP(O59,[1]战斗预期!$C$2:$G$6,3,FALSE),0)</f>
        <v>75</v>
      </c>
      <c r="U59" s="17">
        <f>ROUND(K59*HLOOKUP(P59,[1]战斗预期!$C$2:$G$6,3,FALSE),0)</f>
        <v>90</v>
      </c>
    </row>
    <row r="60" spans="3:21" x14ac:dyDescent="0.15">
      <c r="C60" s="3">
        <v>49</v>
      </c>
      <c r="D60" s="3">
        <f>[1]属性成长!$D56</f>
        <v>245</v>
      </c>
      <c r="E60" s="7">
        <f t="shared" si="14"/>
        <v>1470</v>
      </c>
      <c r="F60" s="3">
        <f t="shared" si="15"/>
        <v>10</v>
      </c>
      <c r="G60" s="11">
        <f t="shared" si="22"/>
        <v>7.5</v>
      </c>
      <c r="H60" s="11">
        <f t="shared" si="22"/>
        <v>11.25</v>
      </c>
      <c r="I60" s="11">
        <f t="shared" si="22"/>
        <v>15</v>
      </c>
      <c r="J60" s="11">
        <f t="shared" si="22"/>
        <v>18.75</v>
      </c>
      <c r="K60" s="12">
        <f t="shared" si="22"/>
        <v>22.5</v>
      </c>
      <c r="L60" s="6" t="s">
        <v>30</v>
      </c>
      <c r="M60" s="6" t="s">
        <v>30</v>
      </c>
      <c r="N60" s="6" t="s">
        <v>30</v>
      </c>
      <c r="O60" s="6" t="s">
        <v>30</v>
      </c>
      <c r="P60" s="6" t="s">
        <v>30</v>
      </c>
      <c r="Q60" s="17">
        <f>ROUND(G60*HLOOKUP(L60,[1]战斗预期!$C$2:$G$6,3,FALSE),0)</f>
        <v>30</v>
      </c>
      <c r="R60" s="17">
        <f>ROUND(H60*HLOOKUP(M60,[1]战斗预期!$C$2:$G$6,3,FALSE),0)</f>
        <v>45</v>
      </c>
      <c r="S60" s="17">
        <f>ROUND(I60*HLOOKUP(N60,[1]战斗预期!$C$2:$G$6,3,FALSE),0)</f>
        <v>60</v>
      </c>
      <c r="T60" s="17">
        <f>ROUND(J60*HLOOKUP(O60,[1]战斗预期!$C$2:$G$6,3,FALSE),0)</f>
        <v>75</v>
      </c>
      <c r="U60" s="17">
        <f>ROUND(K60*HLOOKUP(P60,[1]战斗预期!$C$2:$G$6,3,FALSE),0)</f>
        <v>90</v>
      </c>
    </row>
    <row r="61" spans="3:21" x14ac:dyDescent="0.15">
      <c r="C61" s="3">
        <v>50</v>
      </c>
      <c r="D61" s="3">
        <f>[1]属性成长!$D57</f>
        <v>250</v>
      </c>
      <c r="E61" s="7">
        <f t="shared" si="14"/>
        <v>1500</v>
      </c>
      <c r="F61" s="3">
        <f t="shared" si="15"/>
        <v>10</v>
      </c>
      <c r="G61" s="11">
        <f t="shared" si="22"/>
        <v>7.5</v>
      </c>
      <c r="H61" s="11">
        <f t="shared" si="22"/>
        <v>11.25</v>
      </c>
      <c r="I61" s="11">
        <f t="shared" si="22"/>
        <v>15</v>
      </c>
      <c r="J61" s="11">
        <f t="shared" si="22"/>
        <v>18.75</v>
      </c>
      <c r="K61" s="12">
        <f t="shared" si="22"/>
        <v>22.5</v>
      </c>
      <c r="L61" s="14" t="str">
        <f>L$16</f>
        <v>生命</v>
      </c>
      <c r="M61" s="14" t="str">
        <f t="shared" ref="M61:P61" si="26">M$16</f>
        <v>攻击</v>
      </c>
      <c r="N61" s="14" t="str">
        <f t="shared" si="26"/>
        <v>护甲</v>
      </c>
      <c r="O61" s="14" t="str">
        <f t="shared" si="26"/>
        <v>减免伤害</v>
      </c>
      <c r="P61" s="14" t="str">
        <f t="shared" si="26"/>
        <v>最终伤害</v>
      </c>
      <c r="Q61" s="17">
        <f>ROUND(G61*HLOOKUP(L61,[1]战斗预期!$C$2:$G$6,3,FALSE),0)</f>
        <v>750</v>
      </c>
      <c r="R61" s="17">
        <f>ROUND(H61*HLOOKUP(M61,[1]战斗预期!$C$2:$G$6,3,FALSE),0)</f>
        <v>113</v>
      </c>
      <c r="S61" s="17">
        <f>ROUND(I61*HLOOKUP(N61,[1]战斗预期!$C$2:$G$6,3,FALSE),0)</f>
        <v>75</v>
      </c>
      <c r="T61" s="17">
        <f>ROUND(J61*HLOOKUP(O61,[1]战斗预期!$C$2:$G$6,3,FALSE),0)</f>
        <v>75</v>
      </c>
      <c r="U61" s="17">
        <f>ROUND(K61*HLOOKUP(P61,[1]战斗预期!$C$2:$G$6,3,FALSE),0)</f>
        <v>90</v>
      </c>
    </row>
    <row r="62" spans="3:21" x14ac:dyDescent="0.15">
      <c r="C62" s="3">
        <v>51</v>
      </c>
      <c r="D62" s="3">
        <f>[1]属性成长!$D58</f>
        <v>255</v>
      </c>
      <c r="E62" s="3">
        <f t="shared" si="14"/>
        <v>1530</v>
      </c>
    </row>
    <row r="63" spans="3:21" x14ac:dyDescent="0.15">
      <c r="C63" s="3">
        <v>52</v>
      </c>
      <c r="D63" s="3">
        <f>[1]属性成长!$D59</f>
        <v>260</v>
      </c>
      <c r="E63" s="3">
        <f t="shared" si="14"/>
        <v>1560</v>
      </c>
    </row>
    <row r="64" spans="3:21" x14ac:dyDescent="0.15">
      <c r="C64" s="3">
        <v>53</v>
      </c>
      <c r="D64" s="3">
        <f>[1]属性成长!$D60</f>
        <v>265</v>
      </c>
      <c r="E64" s="3">
        <f t="shared" si="14"/>
        <v>1590</v>
      </c>
    </row>
    <row r="65" spans="3:5" x14ac:dyDescent="0.15">
      <c r="C65" s="3">
        <v>54</v>
      </c>
      <c r="D65" s="3">
        <f>[1]属性成长!$D61</f>
        <v>270</v>
      </c>
      <c r="E65" s="3">
        <f t="shared" si="14"/>
        <v>1620</v>
      </c>
    </row>
    <row r="66" spans="3:5" x14ac:dyDescent="0.15">
      <c r="C66" s="3">
        <v>55</v>
      </c>
      <c r="D66" s="3">
        <f>[1]属性成长!$D62</f>
        <v>275</v>
      </c>
      <c r="E66" s="3">
        <f t="shared" si="14"/>
        <v>1650</v>
      </c>
    </row>
    <row r="67" spans="3:5" x14ac:dyDescent="0.15">
      <c r="C67" s="3">
        <v>56</v>
      </c>
      <c r="D67" s="3">
        <f>[1]属性成长!$D63</f>
        <v>280</v>
      </c>
      <c r="E67" s="3">
        <f t="shared" si="14"/>
        <v>1680</v>
      </c>
    </row>
    <row r="68" spans="3:5" x14ac:dyDescent="0.15">
      <c r="C68" s="3">
        <v>57</v>
      </c>
      <c r="D68" s="3">
        <f>[1]属性成长!$D64</f>
        <v>285</v>
      </c>
      <c r="E68" s="3">
        <f t="shared" si="14"/>
        <v>1710</v>
      </c>
    </row>
    <row r="69" spans="3:5" x14ac:dyDescent="0.15">
      <c r="C69" s="3">
        <v>58</v>
      </c>
      <c r="D69" s="3">
        <f>[1]属性成长!$D65</f>
        <v>290</v>
      </c>
      <c r="E69" s="3">
        <f t="shared" si="14"/>
        <v>1740</v>
      </c>
    </row>
    <row r="70" spans="3:5" x14ac:dyDescent="0.15">
      <c r="C70" s="3">
        <v>59</v>
      </c>
      <c r="D70" s="3">
        <f>[1]属性成长!$D66</f>
        <v>295</v>
      </c>
      <c r="E70" s="3">
        <f t="shared" si="14"/>
        <v>1770</v>
      </c>
    </row>
    <row r="71" spans="3:5" x14ac:dyDescent="0.15">
      <c r="C71" s="3">
        <v>60</v>
      </c>
      <c r="D71" s="3">
        <f>[1]属性成长!$D67</f>
        <v>300</v>
      </c>
      <c r="E71" s="3">
        <f t="shared" si="14"/>
        <v>1800</v>
      </c>
    </row>
    <row r="72" spans="3:5" x14ac:dyDescent="0.15">
      <c r="C72" s="3">
        <v>61</v>
      </c>
      <c r="D72" s="3">
        <f>[1]属性成长!$D68</f>
        <v>305</v>
      </c>
      <c r="E72" s="3">
        <f t="shared" si="14"/>
        <v>1830</v>
      </c>
    </row>
    <row r="73" spans="3:5" x14ac:dyDescent="0.15">
      <c r="C73" s="3">
        <v>62</v>
      </c>
      <c r="D73" s="3">
        <f>[1]属性成长!$D69</f>
        <v>310</v>
      </c>
      <c r="E73" s="3">
        <f t="shared" si="14"/>
        <v>1860</v>
      </c>
    </row>
    <row r="74" spans="3:5" x14ac:dyDescent="0.15">
      <c r="C74" s="3">
        <v>63</v>
      </c>
      <c r="D74" s="3">
        <f>[1]属性成长!$D70</f>
        <v>315</v>
      </c>
      <c r="E74" s="3">
        <f t="shared" si="14"/>
        <v>1890</v>
      </c>
    </row>
    <row r="75" spans="3:5" x14ac:dyDescent="0.15">
      <c r="C75" s="3">
        <v>64</v>
      </c>
      <c r="D75" s="3">
        <f>[1]属性成长!$D71</f>
        <v>320</v>
      </c>
      <c r="E75" s="3">
        <f t="shared" si="14"/>
        <v>1920</v>
      </c>
    </row>
    <row r="76" spans="3:5" x14ac:dyDescent="0.15">
      <c r="C76" s="3">
        <v>65</v>
      </c>
      <c r="D76" s="3">
        <f>[1]属性成长!$D72</f>
        <v>325</v>
      </c>
      <c r="E76" s="3">
        <f t="shared" si="14"/>
        <v>1950</v>
      </c>
    </row>
    <row r="77" spans="3:5" x14ac:dyDescent="0.15">
      <c r="C77" s="3">
        <v>66</v>
      </c>
      <c r="D77" s="3">
        <f>[1]属性成长!$D73</f>
        <v>330</v>
      </c>
      <c r="E77" s="3">
        <f t="shared" ref="E77:E111" si="27">$B$2/$B$3*D77+$B$1</f>
        <v>1980</v>
      </c>
    </row>
    <row r="78" spans="3:5" x14ac:dyDescent="0.15">
      <c r="C78" s="3">
        <v>67</v>
      </c>
      <c r="D78" s="3">
        <f>[1]属性成长!$D74</f>
        <v>335</v>
      </c>
      <c r="E78" s="3">
        <f t="shared" si="27"/>
        <v>2010</v>
      </c>
    </row>
    <row r="79" spans="3:5" x14ac:dyDescent="0.15">
      <c r="C79" s="3">
        <v>68</v>
      </c>
      <c r="D79" s="3">
        <f>[1]属性成长!$D75</f>
        <v>340</v>
      </c>
      <c r="E79" s="3">
        <f t="shared" si="27"/>
        <v>2040</v>
      </c>
    </row>
    <row r="80" spans="3:5" x14ac:dyDescent="0.15">
      <c r="C80" s="3">
        <v>69</v>
      </c>
      <c r="D80" s="3">
        <f>[1]属性成长!$D76</f>
        <v>345</v>
      </c>
      <c r="E80" s="3">
        <f t="shared" si="27"/>
        <v>2070</v>
      </c>
    </row>
    <row r="81" spans="3:5" x14ac:dyDescent="0.15">
      <c r="C81" s="3">
        <v>70</v>
      </c>
      <c r="D81" s="3">
        <f>[1]属性成长!$D77</f>
        <v>350</v>
      </c>
      <c r="E81" s="3">
        <f t="shared" si="27"/>
        <v>2100</v>
      </c>
    </row>
    <row r="82" spans="3:5" x14ac:dyDescent="0.15">
      <c r="C82" s="3">
        <v>71</v>
      </c>
      <c r="D82" s="3">
        <f>[1]属性成长!$D78</f>
        <v>355</v>
      </c>
      <c r="E82" s="3">
        <f t="shared" si="27"/>
        <v>2130</v>
      </c>
    </row>
    <row r="83" spans="3:5" x14ac:dyDescent="0.15">
      <c r="C83" s="3">
        <v>72</v>
      </c>
      <c r="D83" s="3">
        <f>[1]属性成长!$D79</f>
        <v>360</v>
      </c>
      <c r="E83" s="3">
        <f t="shared" si="27"/>
        <v>2160</v>
      </c>
    </row>
    <row r="84" spans="3:5" x14ac:dyDescent="0.15">
      <c r="C84" s="3">
        <v>73</v>
      </c>
      <c r="D84" s="3">
        <f>[1]属性成长!$D80</f>
        <v>365</v>
      </c>
      <c r="E84" s="3">
        <f t="shared" si="27"/>
        <v>2190</v>
      </c>
    </row>
    <row r="85" spans="3:5" x14ac:dyDescent="0.15">
      <c r="C85" s="3">
        <v>74</v>
      </c>
      <c r="D85" s="3">
        <f>[1]属性成长!$D81</f>
        <v>370</v>
      </c>
      <c r="E85" s="3">
        <f t="shared" si="27"/>
        <v>2220</v>
      </c>
    </row>
    <row r="86" spans="3:5" x14ac:dyDescent="0.15">
      <c r="C86" s="3">
        <v>75</v>
      </c>
      <c r="D86" s="3">
        <f>[1]属性成长!$D82</f>
        <v>375</v>
      </c>
      <c r="E86" s="3">
        <f t="shared" si="27"/>
        <v>2250</v>
      </c>
    </row>
    <row r="87" spans="3:5" x14ac:dyDescent="0.15">
      <c r="C87" s="3">
        <v>76</v>
      </c>
      <c r="D87" s="3">
        <f>[1]属性成长!$D83</f>
        <v>380</v>
      </c>
      <c r="E87" s="3">
        <f t="shared" si="27"/>
        <v>2280</v>
      </c>
    </row>
    <row r="88" spans="3:5" x14ac:dyDescent="0.15">
      <c r="C88" s="3">
        <v>77</v>
      </c>
      <c r="D88" s="3">
        <f>[1]属性成长!$D84</f>
        <v>385</v>
      </c>
      <c r="E88" s="3">
        <f t="shared" si="27"/>
        <v>2310</v>
      </c>
    </row>
    <row r="89" spans="3:5" x14ac:dyDescent="0.15">
      <c r="C89" s="3">
        <v>78</v>
      </c>
      <c r="D89" s="3">
        <f>[1]属性成长!$D85</f>
        <v>390</v>
      </c>
      <c r="E89" s="3">
        <f t="shared" si="27"/>
        <v>2340</v>
      </c>
    </row>
    <row r="90" spans="3:5" x14ac:dyDescent="0.15">
      <c r="C90" s="3">
        <v>79</v>
      </c>
      <c r="D90" s="3">
        <f>[1]属性成长!$D86</f>
        <v>395</v>
      </c>
      <c r="E90" s="3">
        <f t="shared" si="27"/>
        <v>2370</v>
      </c>
    </row>
    <row r="91" spans="3:5" x14ac:dyDescent="0.15">
      <c r="C91" s="3">
        <v>80</v>
      </c>
      <c r="D91" s="3">
        <f>[1]属性成长!$D87</f>
        <v>400</v>
      </c>
      <c r="E91" s="3">
        <f t="shared" si="27"/>
        <v>2400</v>
      </c>
    </row>
    <row r="92" spans="3:5" x14ac:dyDescent="0.15">
      <c r="C92" s="3">
        <v>81</v>
      </c>
      <c r="D92" s="3">
        <f>[1]属性成长!$D88</f>
        <v>405</v>
      </c>
      <c r="E92" s="3">
        <f t="shared" si="27"/>
        <v>2430</v>
      </c>
    </row>
    <row r="93" spans="3:5" x14ac:dyDescent="0.15">
      <c r="C93" s="3">
        <v>82</v>
      </c>
      <c r="D93" s="3">
        <f>[1]属性成长!$D89</f>
        <v>410</v>
      </c>
      <c r="E93" s="3">
        <f t="shared" si="27"/>
        <v>2460</v>
      </c>
    </row>
    <row r="94" spans="3:5" x14ac:dyDescent="0.15">
      <c r="C94" s="3">
        <v>83</v>
      </c>
      <c r="D94" s="3">
        <f>[1]属性成长!$D90</f>
        <v>415</v>
      </c>
      <c r="E94" s="3">
        <f t="shared" si="27"/>
        <v>2490</v>
      </c>
    </row>
    <row r="95" spans="3:5" x14ac:dyDescent="0.15">
      <c r="C95" s="3">
        <v>84</v>
      </c>
      <c r="D95" s="3">
        <f>[1]属性成长!$D91</f>
        <v>420</v>
      </c>
      <c r="E95" s="3">
        <f t="shared" si="27"/>
        <v>2520</v>
      </c>
    </row>
    <row r="96" spans="3:5" x14ac:dyDescent="0.15">
      <c r="C96" s="3">
        <v>85</v>
      </c>
      <c r="D96" s="3">
        <f>[1]属性成长!$D92</f>
        <v>425</v>
      </c>
      <c r="E96" s="3">
        <f t="shared" si="27"/>
        <v>2550</v>
      </c>
    </row>
    <row r="97" spans="3:5" x14ac:dyDescent="0.15">
      <c r="C97" s="3">
        <v>86</v>
      </c>
      <c r="D97" s="3">
        <f>[1]属性成长!$D93</f>
        <v>430</v>
      </c>
      <c r="E97" s="3">
        <f t="shared" si="27"/>
        <v>2580</v>
      </c>
    </row>
    <row r="98" spans="3:5" x14ac:dyDescent="0.15">
      <c r="C98" s="3">
        <v>87</v>
      </c>
      <c r="D98" s="3">
        <f>[1]属性成长!$D94</f>
        <v>435</v>
      </c>
      <c r="E98" s="3">
        <f t="shared" si="27"/>
        <v>2610</v>
      </c>
    </row>
    <row r="99" spans="3:5" x14ac:dyDescent="0.15">
      <c r="C99" s="3">
        <v>88</v>
      </c>
      <c r="D99" s="3">
        <f>[1]属性成长!$D95</f>
        <v>440</v>
      </c>
      <c r="E99" s="3">
        <f t="shared" si="27"/>
        <v>2640</v>
      </c>
    </row>
    <row r="100" spans="3:5" x14ac:dyDescent="0.15">
      <c r="C100" s="3">
        <v>89</v>
      </c>
      <c r="D100" s="3">
        <f>[1]属性成长!$D96</f>
        <v>445</v>
      </c>
      <c r="E100" s="3">
        <f t="shared" si="27"/>
        <v>2670</v>
      </c>
    </row>
    <row r="101" spans="3:5" x14ac:dyDescent="0.15">
      <c r="C101" s="3">
        <v>90</v>
      </c>
      <c r="D101" s="3">
        <f>[1]属性成长!$D97</f>
        <v>450</v>
      </c>
      <c r="E101" s="3">
        <f t="shared" si="27"/>
        <v>2700</v>
      </c>
    </row>
    <row r="102" spans="3:5" x14ac:dyDescent="0.15">
      <c r="C102" s="3">
        <v>91</v>
      </c>
      <c r="D102" s="3">
        <f>[1]属性成长!$D98</f>
        <v>455</v>
      </c>
      <c r="E102" s="3">
        <f t="shared" si="27"/>
        <v>2730</v>
      </c>
    </row>
    <row r="103" spans="3:5" x14ac:dyDescent="0.15">
      <c r="C103" s="3">
        <v>92</v>
      </c>
      <c r="D103" s="3">
        <f>[1]属性成长!$D99</f>
        <v>460</v>
      </c>
      <c r="E103" s="3">
        <f t="shared" si="27"/>
        <v>2760</v>
      </c>
    </row>
    <row r="104" spans="3:5" x14ac:dyDescent="0.15">
      <c r="C104" s="3">
        <v>93</v>
      </c>
      <c r="D104" s="3">
        <f>[1]属性成长!$D100</f>
        <v>465</v>
      </c>
      <c r="E104" s="3">
        <f t="shared" si="27"/>
        <v>2790</v>
      </c>
    </row>
    <row r="105" spans="3:5" x14ac:dyDescent="0.15">
      <c r="C105" s="3">
        <v>94</v>
      </c>
      <c r="D105" s="3">
        <f>[1]属性成长!$D101</f>
        <v>470</v>
      </c>
      <c r="E105" s="3">
        <f t="shared" si="27"/>
        <v>2820</v>
      </c>
    </row>
    <row r="106" spans="3:5" x14ac:dyDescent="0.15">
      <c r="C106" s="3">
        <v>95</v>
      </c>
      <c r="D106" s="3">
        <f>[1]属性成长!$D102</f>
        <v>475</v>
      </c>
      <c r="E106" s="3">
        <f t="shared" si="27"/>
        <v>2850</v>
      </c>
    </row>
    <row r="107" spans="3:5" x14ac:dyDescent="0.15">
      <c r="C107" s="3">
        <v>96</v>
      </c>
      <c r="D107" s="3">
        <f>[1]属性成长!$D103</f>
        <v>480</v>
      </c>
      <c r="E107" s="3">
        <f t="shared" si="27"/>
        <v>2880</v>
      </c>
    </row>
    <row r="108" spans="3:5" x14ac:dyDescent="0.15">
      <c r="C108" s="3">
        <v>97</v>
      </c>
      <c r="D108" s="3">
        <f>[1]属性成长!$D104</f>
        <v>485</v>
      </c>
      <c r="E108" s="3">
        <f t="shared" si="27"/>
        <v>2910</v>
      </c>
    </row>
    <row r="109" spans="3:5" x14ac:dyDescent="0.15">
      <c r="C109" s="3">
        <v>98</v>
      </c>
      <c r="D109" s="3">
        <f>[1]属性成长!$D105</f>
        <v>490</v>
      </c>
      <c r="E109" s="3">
        <f t="shared" si="27"/>
        <v>2940</v>
      </c>
    </row>
    <row r="110" spans="3:5" x14ac:dyDescent="0.15">
      <c r="C110" s="3">
        <v>99</v>
      </c>
      <c r="D110" s="3">
        <f>[1]属性成长!$D106</f>
        <v>495</v>
      </c>
      <c r="E110" s="3">
        <f t="shared" si="27"/>
        <v>2970</v>
      </c>
    </row>
    <row r="111" spans="3:5" x14ac:dyDescent="0.15">
      <c r="C111" s="3">
        <v>100</v>
      </c>
      <c r="D111" s="3">
        <f>[1]属性成长!$D107</f>
        <v>500</v>
      </c>
      <c r="E111" s="3">
        <f t="shared" si="27"/>
        <v>3000</v>
      </c>
    </row>
  </sheetData>
  <mergeCells count="5">
    <mergeCell ref="G10:K10"/>
    <mergeCell ref="G1:K1"/>
    <mergeCell ref="L1:P1"/>
    <mergeCell ref="Q10:U10"/>
    <mergeCell ref="L10:P1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天赋属性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Sky123.Org</cp:lastModifiedBy>
  <dcterms:created xsi:type="dcterms:W3CDTF">2016-02-29T05:55:14Z</dcterms:created>
  <dcterms:modified xsi:type="dcterms:W3CDTF">2016-05-20T03:28:21Z</dcterms:modified>
</cp:coreProperties>
</file>